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lonerganresearch.sharepoint.com/sites/LRProjects/NSW Police/4012 NSW Police MC Reporting Q2 2025/Data/Tableau/telephone/"/>
    </mc:Choice>
  </mc:AlternateContent>
  <xr:revisionPtr revIDLastSave="47" documentId="13_ncr:1_{5191E1E8-F9B0-41A7-AC30-8584E8768367}" xr6:coauthVersionLast="47" xr6:coauthVersionMax="47" xr10:uidLastSave="{7C99761E-E4D9-4868-A6FB-831A10F7271A}"/>
  <bookViews>
    <workbookView xWindow="38295" yWindow="0" windowWidth="20145" windowHeight="20985" xr2:uid="{00000000-000D-0000-FFFF-FFFF00000000}"/>
  </bookViews>
  <sheets>
    <sheet name="Single Response" sheetId="1" r:id="rId1"/>
    <sheet name="Areas Ranking" sheetId="2" r:id="rId2"/>
    <sheet name="Region Ranking" sheetId="3" r:id="rId3"/>
    <sheet name="Q4" sheetId="4" r:id="rId4"/>
    <sheet name="Q6" sheetId="5" r:id="rId5"/>
    <sheet name="Q10" sheetId="6" r:id="rId6"/>
  </sheets>
  <definedNames>
    <definedName name="_xlnm._FilterDatabase" localSheetId="0" hidden="1">'Single Response'!$A$1:$K$517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9" i="3" l="1"/>
  <c r="I19" i="3"/>
  <c r="H19" i="3"/>
  <c r="G19" i="3"/>
  <c r="F19" i="3"/>
  <c r="J18" i="3"/>
  <c r="I18" i="3"/>
  <c r="H18" i="3"/>
  <c r="G18" i="3"/>
  <c r="F18" i="3"/>
  <c r="J17" i="3"/>
  <c r="I17" i="3"/>
  <c r="H17" i="3"/>
  <c r="G17" i="3"/>
  <c r="F17" i="3"/>
  <c r="J16" i="3"/>
  <c r="I16" i="3"/>
  <c r="H16" i="3"/>
  <c r="G16" i="3"/>
  <c r="F16" i="3"/>
  <c r="J15" i="3"/>
  <c r="I15" i="3"/>
  <c r="H15" i="3"/>
  <c r="G15" i="3"/>
  <c r="F15" i="3"/>
  <c r="J14" i="3"/>
  <c r="I14" i="3"/>
  <c r="H14" i="3"/>
  <c r="G14" i="3"/>
  <c r="F14" i="3"/>
  <c r="J13" i="3"/>
  <c r="I13" i="3"/>
  <c r="H13" i="3"/>
  <c r="G13" i="3"/>
  <c r="F13" i="3"/>
  <c r="J12" i="3"/>
  <c r="I12" i="3"/>
  <c r="H12" i="3"/>
  <c r="G12" i="3"/>
  <c r="F12" i="3"/>
  <c r="J11" i="3"/>
  <c r="I11" i="3"/>
  <c r="H11" i="3"/>
  <c r="G11" i="3"/>
  <c r="F11" i="3"/>
  <c r="J10" i="3"/>
  <c r="I10" i="3"/>
  <c r="H10" i="3"/>
  <c r="G10" i="3"/>
  <c r="F10" i="3"/>
  <c r="J9" i="3"/>
  <c r="I9" i="3"/>
  <c r="H9" i="3"/>
  <c r="G9" i="3"/>
  <c r="F9" i="3"/>
  <c r="J8" i="3"/>
  <c r="I8" i="3"/>
  <c r="H8" i="3"/>
  <c r="G8" i="3"/>
  <c r="F8" i="3"/>
  <c r="J7" i="3"/>
  <c r="I7" i="3"/>
  <c r="H7" i="3"/>
  <c r="G7" i="3"/>
  <c r="F7" i="3"/>
  <c r="J6" i="3"/>
  <c r="I6" i="3"/>
  <c r="H6" i="3"/>
  <c r="G6" i="3"/>
  <c r="F6" i="3"/>
  <c r="J5" i="3"/>
  <c r="I5" i="3"/>
  <c r="H5" i="3"/>
  <c r="G5" i="3"/>
  <c r="F5" i="3"/>
  <c r="J4" i="3"/>
  <c r="I4" i="3"/>
  <c r="H4" i="3"/>
  <c r="G4" i="3"/>
  <c r="F4" i="3"/>
  <c r="J3" i="3"/>
  <c r="I3" i="3"/>
  <c r="H3" i="3"/>
  <c r="G3" i="3"/>
  <c r="F3" i="3"/>
  <c r="J2" i="3"/>
  <c r="I2" i="3"/>
  <c r="H2" i="3"/>
  <c r="G2" i="3"/>
  <c r="F2" i="3"/>
  <c r="L172" i="2"/>
  <c r="K172" i="2"/>
  <c r="J172" i="2"/>
  <c r="I172" i="2"/>
  <c r="H172" i="2"/>
  <c r="E172" i="2"/>
  <c r="L171" i="2"/>
  <c r="K171" i="2"/>
  <c r="J171" i="2"/>
  <c r="I171" i="2"/>
  <c r="H171" i="2"/>
  <c r="E171" i="2"/>
  <c r="L170" i="2"/>
  <c r="K170" i="2"/>
  <c r="J170" i="2"/>
  <c r="I170" i="2"/>
  <c r="H170" i="2"/>
  <c r="E170" i="2"/>
  <c r="L169" i="2"/>
  <c r="K169" i="2"/>
  <c r="J169" i="2"/>
  <c r="I169" i="2"/>
  <c r="H169" i="2"/>
  <c r="E169" i="2"/>
  <c r="L168" i="2"/>
  <c r="K168" i="2"/>
  <c r="J168" i="2"/>
  <c r="I168" i="2"/>
  <c r="H168" i="2"/>
  <c r="E168" i="2"/>
  <c r="L167" i="2"/>
  <c r="K167" i="2"/>
  <c r="J167" i="2"/>
  <c r="I167" i="2"/>
  <c r="H167" i="2"/>
  <c r="E167" i="2"/>
  <c r="L166" i="2"/>
  <c r="K166" i="2"/>
  <c r="J166" i="2"/>
  <c r="I166" i="2"/>
  <c r="H166" i="2"/>
  <c r="E166" i="2"/>
  <c r="L165" i="2"/>
  <c r="K165" i="2"/>
  <c r="J165" i="2"/>
  <c r="I165" i="2"/>
  <c r="H165" i="2"/>
  <c r="E165" i="2"/>
  <c r="L164" i="2"/>
  <c r="K164" i="2"/>
  <c r="J164" i="2"/>
  <c r="I164" i="2"/>
  <c r="H164" i="2"/>
  <c r="E164" i="2"/>
  <c r="L163" i="2"/>
  <c r="K163" i="2"/>
  <c r="J163" i="2"/>
  <c r="I163" i="2"/>
  <c r="H163" i="2"/>
  <c r="E163" i="2"/>
  <c r="L162" i="2"/>
  <c r="K162" i="2"/>
  <c r="J162" i="2"/>
  <c r="I162" i="2"/>
  <c r="H162" i="2"/>
  <c r="E162" i="2"/>
  <c r="L161" i="2"/>
  <c r="K161" i="2"/>
  <c r="J161" i="2"/>
  <c r="I161" i="2"/>
  <c r="H161" i="2"/>
  <c r="E161" i="2"/>
  <c r="L160" i="2"/>
  <c r="K160" i="2"/>
  <c r="J160" i="2"/>
  <c r="I160" i="2"/>
  <c r="H160" i="2"/>
  <c r="E160" i="2"/>
  <c r="L159" i="2"/>
  <c r="K159" i="2"/>
  <c r="J159" i="2"/>
  <c r="I159" i="2"/>
  <c r="H159" i="2"/>
  <c r="E159" i="2"/>
  <c r="L158" i="2"/>
  <c r="K158" i="2"/>
  <c r="J158" i="2"/>
  <c r="I158" i="2"/>
  <c r="H158" i="2"/>
  <c r="E158" i="2"/>
  <c r="L157" i="2"/>
  <c r="K157" i="2"/>
  <c r="J157" i="2"/>
  <c r="I157" i="2"/>
  <c r="H157" i="2"/>
  <c r="E157" i="2"/>
  <c r="L156" i="2"/>
  <c r="K156" i="2"/>
  <c r="J156" i="2"/>
  <c r="I156" i="2"/>
  <c r="H156" i="2"/>
  <c r="E156" i="2"/>
  <c r="L155" i="2"/>
  <c r="K155" i="2"/>
  <c r="J155" i="2"/>
  <c r="I155" i="2"/>
  <c r="H155" i="2"/>
  <c r="E155" i="2"/>
  <c r="L154" i="2"/>
  <c r="K154" i="2"/>
  <c r="J154" i="2"/>
  <c r="I154" i="2"/>
  <c r="H154" i="2"/>
  <c r="E154" i="2"/>
  <c r="L153" i="2"/>
  <c r="K153" i="2"/>
  <c r="J153" i="2"/>
  <c r="I153" i="2"/>
  <c r="H153" i="2"/>
  <c r="E153" i="2"/>
  <c r="L152" i="2"/>
  <c r="K152" i="2"/>
  <c r="J152" i="2"/>
  <c r="I152" i="2"/>
  <c r="H152" i="2"/>
  <c r="E152" i="2"/>
  <c r="L151" i="2"/>
  <c r="K151" i="2"/>
  <c r="J151" i="2"/>
  <c r="I151" i="2"/>
  <c r="H151" i="2"/>
  <c r="E151" i="2"/>
  <c r="L150" i="2"/>
  <c r="K150" i="2"/>
  <c r="J150" i="2"/>
  <c r="I150" i="2"/>
  <c r="H150" i="2"/>
  <c r="E150" i="2"/>
  <c r="L149" i="2"/>
  <c r="K149" i="2"/>
  <c r="J149" i="2"/>
  <c r="I149" i="2"/>
  <c r="H149" i="2"/>
  <c r="E149" i="2"/>
  <c r="L148" i="2"/>
  <c r="K148" i="2"/>
  <c r="J148" i="2"/>
  <c r="I148" i="2"/>
  <c r="H148" i="2"/>
  <c r="E148" i="2"/>
  <c r="L147" i="2"/>
  <c r="K147" i="2"/>
  <c r="J147" i="2"/>
  <c r="I147" i="2"/>
  <c r="H147" i="2"/>
  <c r="E147" i="2"/>
  <c r="L146" i="2"/>
  <c r="K146" i="2"/>
  <c r="J146" i="2"/>
  <c r="I146" i="2"/>
  <c r="H146" i="2"/>
  <c r="E146" i="2"/>
  <c r="L145" i="2"/>
  <c r="K145" i="2"/>
  <c r="J145" i="2"/>
  <c r="I145" i="2"/>
  <c r="H145" i="2"/>
  <c r="E145" i="2"/>
  <c r="L144" i="2"/>
  <c r="K144" i="2"/>
  <c r="J144" i="2"/>
  <c r="I144" i="2"/>
  <c r="H144" i="2"/>
  <c r="E144" i="2"/>
  <c r="L143" i="2"/>
  <c r="K143" i="2"/>
  <c r="J143" i="2"/>
  <c r="I143" i="2"/>
  <c r="H143" i="2"/>
  <c r="E143" i="2"/>
  <c r="L142" i="2"/>
  <c r="K142" i="2"/>
  <c r="J142" i="2"/>
  <c r="I142" i="2"/>
  <c r="H142" i="2"/>
  <c r="E142" i="2"/>
  <c r="L141" i="2"/>
  <c r="K141" i="2"/>
  <c r="J141" i="2"/>
  <c r="I141" i="2"/>
  <c r="H141" i="2"/>
  <c r="E141" i="2"/>
  <c r="L140" i="2"/>
  <c r="K140" i="2"/>
  <c r="J140" i="2"/>
  <c r="I140" i="2"/>
  <c r="H140" i="2"/>
  <c r="E140" i="2"/>
  <c r="L139" i="2"/>
  <c r="K139" i="2"/>
  <c r="J139" i="2"/>
  <c r="I139" i="2"/>
  <c r="H139" i="2"/>
  <c r="E139" i="2"/>
  <c r="L138" i="2"/>
  <c r="K138" i="2"/>
  <c r="J138" i="2"/>
  <c r="I138" i="2"/>
  <c r="H138" i="2"/>
  <c r="E138" i="2"/>
  <c r="L137" i="2"/>
  <c r="K137" i="2"/>
  <c r="J137" i="2"/>
  <c r="I137" i="2"/>
  <c r="H137" i="2"/>
  <c r="E137" i="2"/>
  <c r="L136" i="2"/>
  <c r="K136" i="2"/>
  <c r="J136" i="2"/>
  <c r="I136" i="2"/>
  <c r="H136" i="2"/>
  <c r="E136" i="2"/>
  <c r="L135" i="2"/>
  <c r="K135" i="2"/>
  <c r="J135" i="2"/>
  <c r="I135" i="2"/>
  <c r="H135" i="2"/>
  <c r="E135" i="2"/>
  <c r="L134" i="2"/>
  <c r="K134" i="2"/>
  <c r="J134" i="2"/>
  <c r="I134" i="2"/>
  <c r="H134" i="2"/>
  <c r="E134" i="2"/>
  <c r="L133" i="2"/>
  <c r="K133" i="2"/>
  <c r="J133" i="2"/>
  <c r="I133" i="2"/>
  <c r="H133" i="2"/>
  <c r="E133" i="2"/>
  <c r="L132" i="2"/>
  <c r="K132" i="2"/>
  <c r="J132" i="2"/>
  <c r="I132" i="2"/>
  <c r="H132" i="2"/>
  <c r="E132" i="2"/>
  <c r="L131" i="2"/>
  <c r="K131" i="2"/>
  <c r="J131" i="2"/>
  <c r="I131" i="2"/>
  <c r="H131" i="2"/>
  <c r="E131" i="2"/>
  <c r="L130" i="2"/>
  <c r="K130" i="2"/>
  <c r="J130" i="2"/>
  <c r="I130" i="2"/>
  <c r="H130" i="2"/>
  <c r="E130" i="2"/>
  <c r="L129" i="2"/>
  <c r="K129" i="2"/>
  <c r="J129" i="2"/>
  <c r="I129" i="2"/>
  <c r="H129" i="2"/>
  <c r="E129" i="2"/>
  <c r="L128" i="2"/>
  <c r="K128" i="2"/>
  <c r="J128" i="2"/>
  <c r="I128" i="2"/>
  <c r="H128" i="2"/>
  <c r="E128" i="2"/>
  <c r="L127" i="2"/>
  <c r="K127" i="2"/>
  <c r="J127" i="2"/>
  <c r="I127" i="2"/>
  <c r="H127" i="2"/>
  <c r="E127" i="2"/>
  <c r="L126" i="2"/>
  <c r="K126" i="2"/>
  <c r="J126" i="2"/>
  <c r="I126" i="2"/>
  <c r="H126" i="2"/>
  <c r="E126" i="2"/>
  <c r="L125" i="2"/>
  <c r="K125" i="2"/>
  <c r="J125" i="2"/>
  <c r="I125" i="2"/>
  <c r="H125" i="2"/>
  <c r="E125" i="2"/>
  <c r="L124" i="2"/>
  <c r="K124" i="2"/>
  <c r="J124" i="2"/>
  <c r="I124" i="2"/>
  <c r="H124" i="2"/>
  <c r="E124" i="2"/>
  <c r="L123" i="2"/>
  <c r="K123" i="2"/>
  <c r="J123" i="2"/>
  <c r="I123" i="2"/>
  <c r="H123" i="2"/>
  <c r="E123" i="2"/>
  <c r="L122" i="2"/>
  <c r="K122" i="2"/>
  <c r="J122" i="2"/>
  <c r="I122" i="2"/>
  <c r="H122" i="2"/>
  <c r="E122" i="2"/>
  <c r="L121" i="2"/>
  <c r="K121" i="2"/>
  <c r="J121" i="2"/>
  <c r="I121" i="2"/>
  <c r="H121" i="2"/>
  <c r="E121" i="2"/>
  <c r="L120" i="2"/>
  <c r="K120" i="2"/>
  <c r="J120" i="2"/>
  <c r="I120" i="2"/>
  <c r="H120" i="2"/>
  <c r="E120" i="2"/>
  <c r="L119" i="2"/>
  <c r="K119" i="2"/>
  <c r="J119" i="2"/>
  <c r="I119" i="2"/>
  <c r="H119" i="2"/>
  <c r="E119" i="2"/>
  <c r="L118" i="2"/>
  <c r="K118" i="2"/>
  <c r="J118" i="2"/>
  <c r="I118" i="2"/>
  <c r="H118" i="2"/>
  <c r="E118" i="2"/>
  <c r="L117" i="2"/>
  <c r="K117" i="2"/>
  <c r="J117" i="2"/>
  <c r="I117" i="2"/>
  <c r="H117" i="2"/>
  <c r="E117" i="2"/>
  <c r="L116" i="2"/>
  <c r="K116" i="2"/>
  <c r="J116" i="2"/>
  <c r="I116" i="2"/>
  <c r="H116" i="2"/>
  <c r="E116" i="2"/>
  <c r="L115" i="2"/>
  <c r="K115" i="2"/>
  <c r="J115" i="2"/>
  <c r="I115" i="2"/>
  <c r="H115" i="2"/>
  <c r="E115" i="2"/>
  <c r="L114" i="2"/>
  <c r="K114" i="2"/>
  <c r="J114" i="2"/>
  <c r="I114" i="2"/>
  <c r="H114" i="2"/>
  <c r="E114" i="2"/>
  <c r="L113" i="2"/>
  <c r="K113" i="2"/>
  <c r="J113" i="2"/>
  <c r="I113" i="2"/>
  <c r="H113" i="2"/>
  <c r="E113" i="2"/>
  <c r="L112" i="2"/>
  <c r="K112" i="2"/>
  <c r="J112" i="2"/>
  <c r="I112" i="2"/>
  <c r="H112" i="2"/>
  <c r="E112" i="2"/>
  <c r="L111" i="2"/>
  <c r="K111" i="2"/>
  <c r="J111" i="2"/>
  <c r="I111" i="2"/>
  <c r="H111" i="2"/>
  <c r="E111" i="2"/>
  <c r="L110" i="2"/>
  <c r="K110" i="2"/>
  <c r="J110" i="2"/>
  <c r="I110" i="2"/>
  <c r="H110" i="2"/>
  <c r="E110" i="2"/>
  <c r="L109" i="2"/>
  <c r="K109" i="2"/>
  <c r="J109" i="2"/>
  <c r="I109" i="2"/>
  <c r="H109" i="2"/>
  <c r="E109" i="2"/>
  <c r="L108" i="2"/>
  <c r="K108" i="2"/>
  <c r="J108" i="2"/>
  <c r="I108" i="2"/>
  <c r="H108" i="2"/>
  <c r="E108" i="2"/>
  <c r="L107" i="2"/>
  <c r="K107" i="2"/>
  <c r="J107" i="2"/>
  <c r="I107" i="2"/>
  <c r="H107" i="2"/>
  <c r="E107" i="2"/>
  <c r="L106" i="2"/>
  <c r="K106" i="2"/>
  <c r="J106" i="2"/>
  <c r="I106" i="2"/>
  <c r="H106" i="2"/>
  <c r="E106" i="2"/>
  <c r="L105" i="2"/>
  <c r="K105" i="2"/>
  <c r="J105" i="2"/>
  <c r="I105" i="2"/>
  <c r="H105" i="2"/>
  <c r="E105" i="2"/>
  <c r="L104" i="2"/>
  <c r="K104" i="2"/>
  <c r="J104" i="2"/>
  <c r="I104" i="2"/>
  <c r="H104" i="2"/>
  <c r="E104" i="2"/>
  <c r="L103" i="2"/>
  <c r="K103" i="2"/>
  <c r="J103" i="2"/>
  <c r="I103" i="2"/>
  <c r="H103" i="2"/>
  <c r="E103" i="2"/>
  <c r="L102" i="2"/>
  <c r="K102" i="2"/>
  <c r="J102" i="2"/>
  <c r="I102" i="2"/>
  <c r="H102" i="2"/>
  <c r="E102" i="2"/>
  <c r="L101" i="2"/>
  <c r="K101" i="2"/>
  <c r="J101" i="2"/>
  <c r="I101" i="2"/>
  <c r="H101" i="2"/>
  <c r="E101" i="2"/>
  <c r="L100" i="2"/>
  <c r="K100" i="2"/>
  <c r="J100" i="2"/>
  <c r="I100" i="2"/>
  <c r="H100" i="2"/>
  <c r="E100" i="2"/>
  <c r="L99" i="2"/>
  <c r="K99" i="2"/>
  <c r="J99" i="2"/>
  <c r="I99" i="2"/>
  <c r="H99" i="2"/>
  <c r="E99" i="2"/>
  <c r="L98" i="2"/>
  <c r="K98" i="2"/>
  <c r="J98" i="2"/>
  <c r="I98" i="2"/>
  <c r="H98" i="2"/>
  <c r="E98" i="2"/>
  <c r="L97" i="2"/>
  <c r="K97" i="2"/>
  <c r="J97" i="2"/>
  <c r="I97" i="2"/>
  <c r="H97" i="2"/>
  <c r="E97" i="2"/>
  <c r="L96" i="2"/>
  <c r="K96" i="2"/>
  <c r="J96" i="2"/>
  <c r="I96" i="2"/>
  <c r="H96" i="2"/>
  <c r="E96" i="2"/>
  <c r="L95" i="2"/>
  <c r="K95" i="2"/>
  <c r="J95" i="2"/>
  <c r="I95" i="2"/>
  <c r="H95" i="2"/>
  <c r="E95" i="2"/>
  <c r="L94" i="2"/>
  <c r="K94" i="2"/>
  <c r="J94" i="2"/>
  <c r="I94" i="2"/>
  <c r="H94" i="2"/>
  <c r="E94" i="2"/>
  <c r="L93" i="2"/>
  <c r="K93" i="2"/>
  <c r="J93" i="2"/>
  <c r="I93" i="2"/>
  <c r="H93" i="2"/>
  <c r="E93" i="2"/>
  <c r="L92" i="2"/>
  <c r="K92" i="2"/>
  <c r="J92" i="2"/>
  <c r="I92" i="2"/>
  <c r="H92" i="2"/>
  <c r="E92" i="2"/>
  <c r="L91" i="2"/>
  <c r="K91" i="2"/>
  <c r="J91" i="2"/>
  <c r="I91" i="2"/>
  <c r="H91" i="2"/>
  <c r="E91" i="2"/>
  <c r="L90" i="2"/>
  <c r="K90" i="2"/>
  <c r="J90" i="2"/>
  <c r="I90" i="2"/>
  <c r="H90" i="2"/>
  <c r="E90" i="2"/>
  <c r="L89" i="2"/>
  <c r="K89" i="2"/>
  <c r="J89" i="2"/>
  <c r="I89" i="2"/>
  <c r="H89" i="2"/>
  <c r="E89" i="2"/>
  <c r="L88" i="2"/>
  <c r="K88" i="2"/>
  <c r="J88" i="2"/>
  <c r="I88" i="2"/>
  <c r="H88" i="2"/>
  <c r="E88" i="2"/>
  <c r="L87" i="2"/>
  <c r="K87" i="2"/>
  <c r="J87" i="2"/>
  <c r="I87" i="2"/>
  <c r="H87" i="2"/>
  <c r="E87" i="2"/>
  <c r="L86" i="2"/>
  <c r="K86" i="2"/>
  <c r="J86" i="2"/>
  <c r="I86" i="2"/>
  <c r="H86" i="2"/>
  <c r="E86" i="2"/>
  <c r="L85" i="2"/>
  <c r="K85" i="2"/>
  <c r="J85" i="2"/>
  <c r="I85" i="2"/>
  <c r="H85" i="2"/>
  <c r="E85" i="2"/>
  <c r="L84" i="2"/>
  <c r="K84" i="2"/>
  <c r="J84" i="2"/>
  <c r="I84" i="2"/>
  <c r="H84" i="2"/>
  <c r="E84" i="2"/>
  <c r="L83" i="2"/>
  <c r="K83" i="2"/>
  <c r="J83" i="2"/>
  <c r="I83" i="2"/>
  <c r="H83" i="2"/>
  <c r="E83" i="2"/>
  <c r="L82" i="2"/>
  <c r="K82" i="2"/>
  <c r="J82" i="2"/>
  <c r="I82" i="2"/>
  <c r="H82" i="2"/>
  <c r="E82" i="2"/>
  <c r="L81" i="2"/>
  <c r="K81" i="2"/>
  <c r="J81" i="2"/>
  <c r="I81" i="2"/>
  <c r="H81" i="2"/>
  <c r="E81" i="2"/>
  <c r="L80" i="2"/>
  <c r="K80" i="2"/>
  <c r="J80" i="2"/>
  <c r="I80" i="2"/>
  <c r="H80" i="2"/>
  <c r="E80" i="2"/>
  <c r="L79" i="2"/>
  <c r="K79" i="2"/>
  <c r="J79" i="2"/>
  <c r="I79" i="2"/>
  <c r="H79" i="2"/>
  <c r="E79" i="2"/>
  <c r="L78" i="2"/>
  <c r="K78" i="2"/>
  <c r="J78" i="2"/>
  <c r="I78" i="2"/>
  <c r="H78" i="2"/>
  <c r="E78" i="2"/>
  <c r="L77" i="2"/>
  <c r="K77" i="2"/>
  <c r="J77" i="2"/>
  <c r="I77" i="2"/>
  <c r="H77" i="2"/>
  <c r="E77" i="2"/>
  <c r="L76" i="2"/>
  <c r="K76" i="2"/>
  <c r="J76" i="2"/>
  <c r="I76" i="2"/>
  <c r="H76" i="2"/>
  <c r="E76" i="2"/>
  <c r="L75" i="2"/>
  <c r="K75" i="2"/>
  <c r="J75" i="2"/>
  <c r="I75" i="2"/>
  <c r="H75" i="2"/>
  <c r="E75" i="2"/>
  <c r="L74" i="2"/>
  <c r="K74" i="2"/>
  <c r="J74" i="2"/>
  <c r="I74" i="2"/>
  <c r="H74" i="2"/>
  <c r="E74" i="2"/>
  <c r="L73" i="2"/>
  <c r="K73" i="2"/>
  <c r="J73" i="2"/>
  <c r="I73" i="2"/>
  <c r="H73" i="2"/>
  <c r="E73" i="2"/>
  <c r="L72" i="2"/>
  <c r="K72" i="2"/>
  <c r="J72" i="2"/>
  <c r="I72" i="2"/>
  <c r="H72" i="2"/>
  <c r="E72" i="2"/>
  <c r="L71" i="2"/>
  <c r="K71" i="2"/>
  <c r="J71" i="2"/>
  <c r="I71" i="2"/>
  <c r="H71" i="2"/>
  <c r="E71" i="2"/>
  <c r="L70" i="2"/>
  <c r="K70" i="2"/>
  <c r="J70" i="2"/>
  <c r="I70" i="2"/>
  <c r="H70" i="2"/>
  <c r="E70" i="2"/>
  <c r="L69" i="2"/>
  <c r="K69" i="2"/>
  <c r="J69" i="2"/>
  <c r="I69" i="2"/>
  <c r="H69" i="2"/>
  <c r="E69" i="2"/>
  <c r="L68" i="2"/>
  <c r="K68" i="2"/>
  <c r="J68" i="2"/>
  <c r="I68" i="2"/>
  <c r="H68" i="2"/>
  <c r="E68" i="2"/>
  <c r="L67" i="2"/>
  <c r="K67" i="2"/>
  <c r="J67" i="2"/>
  <c r="I67" i="2"/>
  <c r="H67" i="2"/>
  <c r="E67" i="2"/>
  <c r="L66" i="2"/>
  <c r="K66" i="2"/>
  <c r="J66" i="2"/>
  <c r="I66" i="2"/>
  <c r="H66" i="2"/>
  <c r="E66" i="2"/>
  <c r="L65" i="2"/>
  <c r="K65" i="2"/>
  <c r="J65" i="2"/>
  <c r="I65" i="2"/>
  <c r="H65" i="2"/>
  <c r="E65" i="2"/>
  <c r="L64" i="2"/>
  <c r="K64" i="2"/>
  <c r="J64" i="2"/>
  <c r="I64" i="2"/>
  <c r="H64" i="2"/>
  <c r="E64" i="2"/>
  <c r="L63" i="2"/>
  <c r="K63" i="2"/>
  <c r="J63" i="2"/>
  <c r="I63" i="2"/>
  <c r="H63" i="2"/>
  <c r="E63" i="2"/>
  <c r="L62" i="2"/>
  <c r="K62" i="2"/>
  <c r="J62" i="2"/>
  <c r="I62" i="2"/>
  <c r="H62" i="2"/>
  <c r="E62" i="2"/>
  <c r="L61" i="2"/>
  <c r="K61" i="2"/>
  <c r="J61" i="2"/>
  <c r="I61" i="2"/>
  <c r="H61" i="2"/>
  <c r="E61" i="2"/>
  <c r="L60" i="2"/>
  <c r="K60" i="2"/>
  <c r="J60" i="2"/>
  <c r="I60" i="2"/>
  <c r="H60" i="2"/>
  <c r="E60" i="2"/>
  <c r="L59" i="2"/>
  <c r="K59" i="2"/>
  <c r="J59" i="2"/>
  <c r="I59" i="2"/>
  <c r="H59" i="2"/>
  <c r="E59" i="2"/>
  <c r="L58" i="2"/>
  <c r="K58" i="2"/>
  <c r="J58" i="2"/>
  <c r="I58" i="2"/>
  <c r="H58" i="2"/>
  <c r="E58" i="2"/>
  <c r="L57" i="2"/>
  <c r="K57" i="2"/>
  <c r="J57" i="2"/>
  <c r="I57" i="2"/>
  <c r="H57" i="2"/>
  <c r="E57" i="2"/>
  <c r="L56" i="2"/>
  <c r="K56" i="2"/>
  <c r="J56" i="2"/>
  <c r="I56" i="2"/>
  <c r="H56" i="2"/>
  <c r="E56" i="2"/>
  <c r="L55" i="2"/>
  <c r="K55" i="2"/>
  <c r="J55" i="2"/>
  <c r="I55" i="2"/>
  <c r="H55" i="2"/>
  <c r="E55" i="2"/>
  <c r="L54" i="2"/>
  <c r="K54" i="2"/>
  <c r="J54" i="2"/>
  <c r="I54" i="2"/>
  <c r="H54" i="2"/>
  <c r="E54" i="2"/>
  <c r="L53" i="2"/>
  <c r="K53" i="2"/>
  <c r="J53" i="2"/>
  <c r="I53" i="2"/>
  <c r="H53" i="2"/>
  <c r="E53" i="2"/>
  <c r="L52" i="2"/>
  <c r="K52" i="2"/>
  <c r="J52" i="2"/>
  <c r="I52" i="2"/>
  <c r="H52" i="2"/>
  <c r="E52" i="2"/>
  <c r="L51" i="2"/>
  <c r="K51" i="2"/>
  <c r="J51" i="2"/>
  <c r="I51" i="2"/>
  <c r="H51" i="2"/>
  <c r="E51" i="2"/>
  <c r="L50" i="2"/>
  <c r="K50" i="2"/>
  <c r="J50" i="2"/>
  <c r="I50" i="2"/>
  <c r="H50" i="2"/>
  <c r="E50" i="2"/>
  <c r="L49" i="2"/>
  <c r="K49" i="2"/>
  <c r="J49" i="2"/>
  <c r="I49" i="2"/>
  <c r="H49" i="2"/>
  <c r="E49" i="2"/>
  <c r="L48" i="2"/>
  <c r="K48" i="2"/>
  <c r="J48" i="2"/>
  <c r="I48" i="2"/>
  <c r="H48" i="2"/>
  <c r="E48" i="2"/>
  <c r="L47" i="2"/>
  <c r="K47" i="2"/>
  <c r="J47" i="2"/>
  <c r="I47" i="2"/>
  <c r="H47" i="2"/>
  <c r="E47" i="2"/>
  <c r="L46" i="2"/>
  <c r="K46" i="2"/>
  <c r="J46" i="2"/>
  <c r="I46" i="2"/>
  <c r="H46" i="2"/>
  <c r="E46" i="2"/>
  <c r="L45" i="2"/>
  <c r="K45" i="2"/>
  <c r="J45" i="2"/>
  <c r="I45" i="2"/>
  <c r="H45" i="2"/>
  <c r="E45" i="2"/>
  <c r="L44" i="2"/>
  <c r="K44" i="2"/>
  <c r="J44" i="2"/>
  <c r="I44" i="2"/>
  <c r="H44" i="2"/>
  <c r="E44" i="2"/>
  <c r="L43" i="2"/>
  <c r="K43" i="2"/>
  <c r="J43" i="2"/>
  <c r="I43" i="2"/>
  <c r="H43" i="2"/>
  <c r="E43" i="2"/>
  <c r="L42" i="2"/>
  <c r="K42" i="2"/>
  <c r="J42" i="2"/>
  <c r="I42" i="2"/>
  <c r="H42" i="2"/>
  <c r="E42" i="2"/>
  <c r="L41" i="2"/>
  <c r="K41" i="2"/>
  <c r="J41" i="2"/>
  <c r="I41" i="2"/>
  <c r="H41" i="2"/>
  <c r="E41" i="2"/>
  <c r="L40" i="2"/>
  <c r="K40" i="2"/>
  <c r="J40" i="2"/>
  <c r="I40" i="2"/>
  <c r="H40" i="2"/>
  <c r="E40" i="2"/>
  <c r="L39" i="2"/>
  <c r="K39" i="2"/>
  <c r="J39" i="2"/>
  <c r="I39" i="2"/>
  <c r="H39" i="2"/>
  <c r="E39" i="2"/>
  <c r="L38" i="2"/>
  <c r="K38" i="2"/>
  <c r="J38" i="2"/>
  <c r="I38" i="2"/>
  <c r="H38" i="2"/>
  <c r="E38" i="2"/>
  <c r="L37" i="2"/>
  <c r="K37" i="2"/>
  <c r="J37" i="2"/>
  <c r="I37" i="2"/>
  <c r="H37" i="2"/>
  <c r="E37" i="2"/>
  <c r="L36" i="2"/>
  <c r="K36" i="2"/>
  <c r="J36" i="2"/>
  <c r="I36" i="2"/>
  <c r="H36" i="2"/>
  <c r="E36" i="2"/>
  <c r="L35" i="2"/>
  <c r="K35" i="2"/>
  <c r="J35" i="2"/>
  <c r="I35" i="2"/>
  <c r="H35" i="2"/>
  <c r="E35" i="2"/>
  <c r="L34" i="2"/>
  <c r="K34" i="2"/>
  <c r="J34" i="2"/>
  <c r="I34" i="2"/>
  <c r="H34" i="2"/>
  <c r="E34" i="2"/>
  <c r="L33" i="2"/>
  <c r="K33" i="2"/>
  <c r="J33" i="2"/>
  <c r="I33" i="2"/>
  <c r="H33" i="2"/>
  <c r="E33" i="2"/>
  <c r="L32" i="2"/>
  <c r="K32" i="2"/>
  <c r="J32" i="2"/>
  <c r="I32" i="2"/>
  <c r="H32" i="2"/>
  <c r="E32" i="2"/>
  <c r="L31" i="2"/>
  <c r="K31" i="2"/>
  <c r="J31" i="2"/>
  <c r="I31" i="2"/>
  <c r="H31" i="2"/>
  <c r="E31" i="2"/>
  <c r="L30" i="2"/>
  <c r="K30" i="2"/>
  <c r="J30" i="2"/>
  <c r="I30" i="2"/>
  <c r="H30" i="2"/>
  <c r="E30" i="2"/>
  <c r="L29" i="2"/>
  <c r="K29" i="2"/>
  <c r="J29" i="2"/>
  <c r="I29" i="2"/>
  <c r="H29" i="2"/>
  <c r="E29" i="2"/>
  <c r="L28" i="2"/>
  <c r="K28" i="2"/>
  <c r="J28" i="2"/>
  <c r="I28" i="2"/>
  <c r="H28" i="2"/>
  <c r="E28" i="2"/>
  <c r="L27" i="2"/>
  <c r="K27" i="2"/>
  <c r="J27" i="2"/>
  <c r="I27" i="2"/>
  <c r="H27" i="2"/>
  <c r="E27" i="2"/>
  <c r="L26" i="2"/>
  <c r="K26" i="2"/>
  <c r="J26" i="2"/>
  <c r="I26" i="2"/>
  <c r="H26" i="2"/>
  <c r="E26" i="2"/>
  <c r="L25" i="2"/>
  <c r="K25" i="2"/>
  <c r="J25" i="2"/>
  <c r="I25" i="2"/>
  <c r="H25" i="2"/>
  <c r="E25" i="2"/>
  <c r="L24" i="2"/>
  <c r="K24" i="2"/>
  <c r="J24" i="2"/>
  <c r="I24" i="2"/>
  <c r="H24" i="2"/>
  <c r="E24" i="2"/>
  <c r="L23" i="2"/>
  <c r="K23" i="2"/>
  <c r="J23" i="2"/>
  <c r="I23" i="2"/>
  <c r="H23" i="2"/>
  <c r="E23" i="2"/>
  <c r="L22" i="2"/>
  <c r="K22" i="2"/>
  <c r="J22" i="2"/>
  <c r="I22" i="2"/>
  <c r="H22" i="2"/>
  <c r="E22" i="2"/>
  <c r="L21" i="2"/>
  <c r="K21" i="2"/>
  <c r="J21" i="2"/>
  <c r="I21" i="2"/>
  <c r="H21" i="2"/>
  <c r="E21" i="2"/>
  <c r="L20" i="2"/>
  <c r="K20" i="2"/>
  <c r="J20" i="2"/>
  <c r="I20" i="2"/>
  <c r="H20" i="2"/>
  <c r="E20" i="2"/>
  <c r="L19" i="2"/>
  <c r="K19" i="2"/>
  <c r="J19" i="2"/>
  <c r="I19" i="2"/>
  <c r="H19" i="2"/>
  <c r="E19" i="2"/>
  <c r="L18" i="2"/>
  <c r="K18" i="2"/>
  <c r="J18" i="2"/>
  <c r="I18" i="2"/>
  <c r="H18" i="2"/>
  <c r="E18" i="2"/>
  <c r="L17" i="2"/>
  <c r="K17" i="2"/>
  <c r="J17" i="2"/>
  <c r="I17" i="2"/>
  <c r="H17" i="2"/>
  <c r="E17" i="2"/>
  <c r="L16" i="2"/>
  <c r="K16" i="2"/>
  <c r="J16" i="2"/>
  <c r="I16" i="2"/>
  <c r="H16" i="2"/>
  <c r="E16" i="2"/>
  <c r="L15" i="2"/>
  <c r="K15" i="2"/>
  <c r="J15" i="2"/>
  <c r="I15" i="2"/>
  <c r="H15" i="2"/>
  <c r="E15" i="2"/>
  <c r="L14" i="2"/>
  <c r="K14" i="2"/>
  <c r="J14" i="2"/>
  <c r="I14" i="2"/>
  <c r="H14" i="2"/>
  <c r="E14" i="2"/>
  <c r="L13" i="2"/>
  <c r="K13" i="2"/>
  <c r="J13" i="2"/>
  <c r="I13" i="2"/>
  <c r="H13" i="2"/>
  <c r="E13" i="2"/>
  <c r="L12" i="2"/>
  <c r="K12" i="2"/>
  <c r="J12" i="2"/>
  <c r="I12" i="2"/>
  <c r="H12" i="2"/>
  <c r="E12" i="2"/>
  <c r="L11" i="2"/>
  <c r="K11" i="2"/>
  <c r="J11" i="2"/>
  <c r="I11" i="2"/>
  <c r="H11" i="2"/>
  <c r="E11" i="2"/>
  <c r="L10" i="2"/>
  <c r="K10" i="2"/>
  <c r="J10" i="2"/>
  <c r="I10" i="2"/>
  <c r="H10" i="2"/>
  <c r="E10" i="2"/>
  <c r="L9" i="2"/>
  <c r="K9" i="2"/>
  <c r="J9" i="2"/>
  <c r="I9" i="2"/>
  <c r="H9" i="2"/>
  <c r="E9" i="2"/>
  <c r="L8" i="2"/>
  <c r="K8" i="2"/>
  <c r="J8" i="2"/>
  <c r="I8" i="2"/>
  <c r="H8" i="2"/>
  <c r="E8" i="2"/>
  <c r="L7" i="2"/>
  <c r="K7" i="2"/>
  <c r="J7" i="2"/>
  <c r="I7" i="2"/>
  <c r="H7" i="2"/>
  <c r="E7" i="2"/>
  <c r="L6" i="2"/>
  <c r="K6" i="2"/>
  <c r="J6" i="2"/>
  <c r="I6" i="2"/>
  <c r="H6" i="2"/>
  <c r="E6" i="2"/>
  <c r="L5" i="2"/>
  <c r="K5" i="2"/>
  <c r="J5" i="2"/>
  <c r="I5" i="2"/>
  <c r="H5" i="2"/>
  <c r="E5" i="2"/>
  <c r="L4" i="2"/>
  <c r="K4" i="2"/>
  <c r="J4" i="2"/>
  <c r="I4" i="2"/>
  <c r="H4" i="2"/>
  <c r="E4" i="2"/>
  <c r="L3" i="2"/>
  <c r="K3" i="2"/>
  <c r="J3" i="2"/>
  <c r="I3" i="2"/>
  <c r="H3" i="2"/>
  <c r="E3" i="2"/>
  <c r="L2" i="2"/>
  <c r="K2" i="2"/>
  <c r="J2" i="2"/>
  <c r="I2" i="2"/>
  <c r="H2" i="2"/>
  <c r="E2" i="2"/>
  <c r="N63" i="2" l="1"/>
  <c r="N107" i="2"/>
  <c r="Q76" i="2"/>
  <c r="L14" i="3"/>
  <c r="U14" i="3" s="1"/>
  <c r="M17" i="3"/>
  <c r="M133" i="2"/>
  <c r="O11" i="3"/>
  <c r="S11" i="3" s="1"/>
  <c r="AJ260" i="1" s="1"/>
  <c r="Q121" i="2"/>
  <c r="Q92" i="2"/>
  <c r="Q161" i="2"/>
  <c r="Q31" i="2"/>
  <c r="U31" i="2" s="1"/>
  <c r="AD93" i="1" s="1"/>
  <c r="L12" i="3"/>
  <c r="U12" i="3" s="1"/>
  <c r="Q23" i="2"/>
  <c r="U23" i="2" s="1"/>
  <c r="P18" i="2"/>
  <c r="Y18" i="2" s="1"/>
  <c r="N104" i="2"/>
  <c r="W104" i="2" s="1"/>
  <c r="N2" i="3"/>
  <c r="W2" i="3" s="1"/>
  <c r="AN130" i="1" s="1"/>
  <c r="P149" i="2"/>
  <c r="Y149" i="2" s="1"/>
  <c r="P157" i="2"/>
  <c r="L9" i="3"/>
  <c r="U9" i="3" s="1"/>
  <c r="M96" i="2"/>
  <c r="Q88" i="2"/>
  <c r="Q132" i="2"/>
  <c r="U132" i="2" s="1"/>
  <c r="Q120" i="2"/>
  <c r="Q128" i="2"/>
  <c r="U128" i="2" s="1"/>
  <c r="AD506" i="1" s="1"/>
  <c r="Q19" i="2"/>
  <c r="Q64" i="2"/>
  <c r="Q117" i="2"/>
  <c r="O12" i="3"/>
  <c r="S12" i="3" s="1"/>
  <c r="M71" i="2"/>
  <c r="V71" i="2" s="1"/>
  <c r="M52" i="2"/>
  <c r="V52" i="2" s="1"/>
  <c r="AD116" i="1"/>
  <c r="AJ243" i="1"/>
  <c r="AJ222" i="1"/>
  <c r="AJ339" i="1"/>
  <c r="AJ253" i="1"/>
  <c r="AJ256" i="1"/>
  <c r="AJ337" i="1"/>
  <c r="AJ336" i="1"/>
  <c r="AJ232" i="1"/>
  <c r="AJ247" i="1"/>
  <c r="AJ228" i="1"/>
  <c r="AJ226" i="1"/>
  <c r="AJ302" i="1"/>
  <c r="Q5" i="2"/>
  <c r="U5" i="2" s="1"/>
  <c r="P92" i="2"/>
  <c r="Y92" i="2" s="1"/>
  <c r="N100" i="2"/>
  <c r="P131" i="2"/>
  <c r="Y131" i="2" s="1"/>
  <c r="P129" i="2"/>
  <c r="Y129" i="2" s="1"/>
  <c r="AH360" i="1" s="1"/>
  <c r="Q111" i="2"/>
  <c r="M124" i="2"/>
  <c r="Q136" i="2"/>
  <c r="N3" i="2"/>
  <c r="W3" i="2" s="1"/>
  <c r="Q71" i="2"/>
  <c r="U71" i="2" s="1"/>
  <c r="P100" i="2"/>
  <c r="Y100" i="2" s="1"/>
  <c r="M160" i="2"/>
  <c r="V160" i="2" s="1"/>
  <c r="P121" i="2"/>
  <c r="Y121" i="2" s="1"/>
  <c r="N129" i="2"/>
  <c r="W129" i="2" s="1"/>
  <c r="AF487" i="1" s="1"/>
  <c r="Q29" i="2"/>
  <c r="U29" i="2" s="1"/>
  <c r="N55" i="2"/>
  <c r="P50" i="2"/>
  <c r="Y50" i="2" s="1"/>
  <c r="AH81" i="1" s="1"/>
  <c r="Q149" i="2"/>
  <c r="U149" i="2" s="1"/>
  <c r="M132" i="2"/>
  <c r="M72" i="2"/>
  <c r="V72" i="2" s="1"/>
  <c r="M80" i="2"/>
  <c r="V80" i="2" s="1"/>
  <c r="N3" i="3"/>
  <c r="W3" i="3" s="1"/>
  <c r="P14" i="2"/>
  <c r="P56" i="2"/>
  <c r="Y56" i="2" s="1"/>
  <c r="P48" i="2"/>
  <c r="N51" i="2"/>
  <c r="W51" i="2" s="1"/>
  <c r="M67" i="2"/>
  <c r="V67" i="2" s="1"/>
  <c r="Q124" i="2"/>
  <c r="U124" i="2" s="1"/>
  <c r="K7" i="3"/>
  <c r="T7" i="3" s="1"/>
  <c r="Q45" i="2"/>
  <c r="U45" i="2" s="1"/>
  <c r="M38" i="2"/>
  <c r="V38" i="2" s="1"/>
  <c r="M54" i="2"/>
  <c r="N82" i="2"/>
  <c r="M3" i="2"/>
  <c r="V3" i="2" s="1"/>
  <c r="M42" i="2"/>
  <c r="P93" i="2"/>
  <c r="Y93" i="2" s="1"/>
  <c r="AH332" i="1" s="1"/>
  <c r="M97" i="2"/>
  <c r="V97" i="2" s="1"/>
  <c r="P30" i="2"/>
  <c r="Y30" i="2" s="1"/>
  <c r="AH51" i="1" s="1"/>
  <c r="Q57" i="2"/>
  <c r="U57" i="2" s="1"/>
  <c r="N7" i="3"/>
  <c r="W7" i="3" s="1"/>
  <c r="AN80" i="1" s="1"/>
  <c r="P22" i="2"/>
  <c r="Y22" i="2" s="1"/>
  <c r="AH38" i="1" s="1"/>
  <c r="P13" i="2"/>
  <c r="Y13" i="2" s="1"/>
  <c r="AH137" i="1" s="1"/>
  <c r="Q65" i="2"/>
  <c r="U65" i="2" s="1"/>
  <c r="Q140" i="2"/>
  <c r="U140" i="2" s="1"/>
  <c r="Q122" i="2"/>
  <c r="U122" i="2" s="1"/>
  <c r="N153" i="2"/>
  <c r="W153" i="2" s="1"/>
  <c r="AF384" i="1" s="1"/>
  <c r="Q148" i="2"/>
  <c r="U148" i="2" s="1"/>
  <c r="O10" i="3"/>
  <c r="S10" i="3" s="1"/>
  <c r="L13" i="3"/>
  <c r="U13" i="3" s="1"/>
  <c r="AL239" i="1" s="1"/>
  <c r="L16" i="3"/>
  <c r="U16" i="3" s="1"/>
  <c r="M18" i="2"/>
  <c r="V18" i="2" s="1"/>
  <c r="P130" i="2"/>
  <c r="Y130" i="2" s="1"/>
  <c r="AH488" i="1" s="1"/>
  <c r="K9" i="3"/>
  <c r="T9" i="3" s="1"/>
  <c r="M4" i="2"/>
  <c r="V4" i="2" s="1"/>
  <c r="P33" i="2"/>
  <c r="Y33" i="2" s="1"/>
  <c r="AH55" i="1" s="1"/>
  <c r="P126" i="2"/>
  <c r="P167" i="2"/>
  <c r="Y167" i="2" s="1"/>
  <c r="AH501" i="1" s="1"/>
  <c r="N133" i="2"/>
  <c r="W133" i="2" s="1"/>
  <c r="P8" i="2"/>
  <c r="Y8" i="2" s="1"/>
  <c r="N34" i="2"/>
  <c r="W34" i="2" s="1"/>
  <c r="N102" i="2"/>
  <c r="W102" i="2" s="1"/>
  <c r="Q141" i="2"/>
  <c r="U141" i="2" s="1"/>
  <c r="M157" i="2"/>
  <c r="N149" i="2"/>
  <c r="W149" i="2" s="1"/>
  <c r="O13" i="3"/>
  <c r="R13" i="3" s="1"/>
  <c r="Q36" i="2"/>
  <c r="U36" i="2" s="1"/>
  <c r="Q133" i="2"/>
  <c r="O9" i="3"/>
  <c r="S9" i="3" s="1"/>
  <c r="AL347" i="1"/>
  <c r="AL376" i="1"/>
  <c r="AL455" i="1"/>
  <c r="N38" i="2"/>
  <c r="W38" i="2" s="1"/>
  <c r="M46" i="2"/>
  <c r="V46" i="2" s="1"/>
  <c r="M87" i="2"/>
  <c r="V87" i="2" s="1"/>
  <c r="M139" i="2"/>
  <c r="V139" i="2" s="1"/>
  <c r="K3" i="3"/>
  <c r="L10" i="3"/>
  <c r="U10" i="3" s="1"/>
  <c r="M41" i="2"/>
  <c r="N46" i="2"/>
  <c r="N122" i="2"/>
  <c r="M165" i="2"/>
  <c r="M7" i="2"/>
  <c r="V7" i="2" s="1"/>
  <c r="N94" i="2"/>
  <c r="W94" i="2" s="1"/>
  <c r="N97" i="2"/>
  <c r="W97" i="2" s="1"/>
  <c r="M148" i="2"/>
  <c r="V148" i="2" s="1"/>
  <c r="N127" i="2"/>
  <c r="W127" i="2" s="1"/>
  <c r="M16" i="2"/>
  <c r="V16" i="2" s="1"/>
  <c r="N90" i="2"/>
  <c r="W90" i="2" s="1"/>
  <c r="N92" i="2"/>
  <c r="W92" i="2" s="1"/>
  <c r="M137" i="2"/>
  <c r="V137" i="2" s="1"/>
  <c r="M145" i="2"/>
  <c r="L8" i="3"/>
  <c r="U8" i="3" s="1"/>
  <c r="N134" i="2"/>
  <c r="M8" i="2"/>
  <c r="N165" i="2"/>
  <c r="M88" i="2"/>
  <c r="M118" i="2"/>
  <c r="M153" i="2"/>
  <c r="V153" i="2" s="1"/>
  <c r="L11" i="3"/>
  <c r="U11" i="3" s="1"/>
  <c r="M23" i="2"/>
  <c r="V23" i="2" s="1"/>
  <c r="N47" i="2"/>
  <c r="W47" i="2" s="1"/>
  <c r="N60" i="2"/>
  <c r="W60" i="2" s="1"/>
  <c r="M172" i="2"/>
  <c r="V172" i="2" s="1"/>
  <c r="M120" i="2"/>
  <c r="V120" i="2" s="1"/>
  <c r="N31" i="2"/>
  <c r="W31" i="2" s="1"/>
  <c r="M78" i="2"/>
  <c r="V78" i="2" s="1"/>
  <c r="N172" i="2"/>
  <c r="W172" i="2" s="1"/>
  <c r="N125" i="2"/>
  <c r="W125" i="2" s="1"/>
  <c r="M161" i="2"/>
  <c r="N39" i="2"/>
  <c r="N145" i="2"/>
  <c r="W145" i="2" s="1"/>
  <c r="M58" i="2"/>
  <c r="M73" i="2"/>
  <c r="V73" i="2" s="1"/>
  <c r="M86" i="2"/>
  <c r="V86" i="2" s="1"/>
  <c r="N98" i="2"/>
  <c r="W98" i="2" s="1"/>
  <c r="M39" i="2"/>
  <c r="V39" i="2" s="1"/>
  <c r="N45" i="2"/>
  <c r="W45" i="2" s="1"/>
  <c r="N53" i="2"/>
  <c r="W53" i="2" s="1"/>
  <c r="M93" i="2"/>
  <c r="V93" i="2" s="1"/>
  <c r="K11" i="3"/>
  <c r="T11" i="3" s="1"/>
  <c r="M158" i="2"/>
  <c r="V158" i="2" s="1"/>
  <c r="N22" i="2"/>
  <c r="W22" i="2" s="1"/>
  <c r="AF167" i="1" s="1"/>
  <c r="M10" i="2"/>
  <c r="V10" i="2" s="1"/>
  <c r="M30" i="2"/>
  <c r="V30" i="2" s="1"/>
  <c r="M19" i="2"/>
  <c r="N116" i="2"/>
  <c r="W116" i="2" s="1"/>
  <c r="N35" i="2"/>
  <c r="M56" i="2"/>
  <c r="V56" i="2" s="1"/>
  <c r="N108" i="2"/>
  <c r="W108" i="2" s="1"/>
  <c r="N109" i="2"/>
  <c r="W109" i="2" s="1"/>
  <c r="M149" i="2"/>
  <c r="AH54" i="1"/>
  <c r="AH138" i="1"/>
  <c r="AN172" i="1"/>
  <c r="AN106" i="1"/>
  <c r="AN73" i="1"/>
  <c r="AN72" i="1"/>
  <c r="P53" i="2"/>
  <c r="Y53" i="2" s="1"/>
  <c r="P105" i="2"/>
  <c r="Y105" i="2" s="1"/>
  <c r="P139" i="2"/>
  <c r="Y139" i="2" s="1"/>
  <c r="AH398" i="1"/>
  <c r="P10" i="2"/>
  <c r="Y10" i="2" s="1"/>
  <c r="P122" i="2"/>
  <c r="Y122" i="2" s="1"/>
  <c r="P132" i="2"/>
  <c r="Y132" i="2" s="1"/>
  <c r="P101" i="2"/>
  <c r="Y101" i="2" s="1"/>
  <c r="P116" i="2"/>
  <c r="Y116" i="2" s="1"/>
  <c r="P123" i="2"/>
  <c r="Y123" i="2" s="1"/>
  <c r="N5" i="3"/>
  <c r="W5" i="3" s="1"/>
  <c r="Y14" i="2"/>
  <c r="P128" i="2"/>
  <c r="Y128" i="2" s="1"/>
  <c r="P145" i="2"/>
  <c r="Y145" i="2" s="1"/>
  <c r="AN142" i="1"/>
  <c r="AN23" i="1"/>
  <c r="AN102" i="1"/>
  <c r="P71" i="2"/>
  <c r="Y71" i="2" s="1"/>
  <c r="P153" i="2"/>
  <c r="Y153" i="2" s="1"/>
  <c r="N11" i="3"/>
  <c r="W11" i="3" s="1"/>
  <c r="P21" i="2"/>
  <c r="Y21" i="2" s="1"/>
  <c r="P62" i="2"/>
  <c r="Y62" i="2" s="1"/>
  <c r="P163" i="2"/>
  <c r="Y163" i="2" s="1"/>
  <c r="P44" i="2"/>
  <c r="Y44" i="2" s="1"/>
  <c r="P124" i="2"/>
  <c r="Y124" i="2" s="1"/>
  <c r="P135" i="2"/>
  <c r="N16" i="3"/>
  <c r="W16" i="3" s="1"/>
  <c r="P37" i="2"/>
  <c r="Y37" i="2" s="1"/>
  <c r="P119" i="2"/>
  <c r="Y119" i="2" s="1"/>
  <c r="P169" i="2"/>
  <c r="Y169" i="2" s="1"/>
  <c r="N6" i="3"/>
  <c r="W6" i="3" s="1"/>
  <c r="AN26" i="1"/>
  <c r="AN134" i="1"/>
  <c r="AN147" i="1"/>
  <c r="AN173" i="1"/>
  <c r="P7" i="2"/>
  <c r="Y7" i="2" s="1"/>
  <c r="N4" i="3"/>
  <c r="W4" i="3" s="1"/>
  <c r="AN28" i="1"/>
  <c r="AN40" i="1"/>
  <c r="P141" i="2"/>
  <c r="Y141" i="2" s="1"/>
  <c r="P127" i="2"/>
  <c r="Y127" i="2" s="1"/>
  <c r="P133" i="2"/>
  <c r="Y133" i="2" s="1"/>
  <c r="O61" i="2"/>
  <c r="X61" i="2" s="1"/>
  <c r="O149" i="2"/>
  <c r="X149" i="2" s="1"/>
  <c r="O71" i="2"/>
  <c r="X71" i="2" s="1"/>
  <c r="O54" i="2"/>
  <c r="X54" i="2" s="1"/>
  <c r="O69" i="2"/>
  <c r="X69" i="2" s="1"/>
  <c r="AG322" i="1" s="1"/>
  <c r="O112" i="2"/>
  <c r="X112" i="2" s="1"/>
  <c r="M16" i="3"/>
  <c r="V16" i="3" s="1"/>
  <c r="O46" i="2"/>
  <c r="X46" i="2" s="1"/>
  <c r="AG77" i="1" s="1"/>
  <c r="O153" i="2"/>
  <c r="O116" i="2"/>
  <c r="X116" i="2" s="1"/>
  <c r="O52" i="2"/>
  <c r="X52" i="2" s="1"/>
  <c r="O77" i="2"/>
  <c r="X77" i="2" s="1"/>
  <c r="O109" i="2"/>
  <c r="X109" i="2" s="1"/>
  <c r="O99" i="2"/>
  <c r="X99" i="2" s="1"/>
  <c r="O104" i="2"/>
  <c r="X104" i="2" s="1"/>
  <c r="O145" i="2"/>
  <c r="X145" i="2" s="1"/>
  <c r="O65" i="2"/>
  <c r="X65" i="2" s="1"/>
  <c r="O70" i="2"/>
  <c r="X70" i="2" s="1"/>
  <c r="O74" i="2"/>
  <c r="X74" i="2" s="1"/>
  <c r="O117" i="2"/>
  <c r="X117" i="2" s="1"/>
  <c r="O138" i="2"/>
  <c r="X138" i="2" s="1"/>
  <c r="O80" i="2"/>
  <c r="O156" i="2"/>
  <c r="X156" i="2" s="1"/>
  <c r="M18" i="3"/>
  <c r="V18" i="3" s="1"/>
  <c r="O21" i="2"/>
  <c r="X21" i="2" s="1"/>
  <c r="O122" i="2"/>
  <c r="X122" i="2" s="1"/>
  <c r="O167" i="2"/>
  <c r="X167" i="2" s="1"/>
  <c r="M15" i="3"/>
  <c r="V15" i="3" s="1"/>
  <c r="O16" i="2"/>
  <c r="X16" i="2" s="1"/>
  <c r="M19" i="3"/>
  <c r="V19" i="3" s="1"/>
  <c r="V17" i="3"/>
  <c r="O89" i="2"/>
  <c r="X89" i="2" s="1"/>
  <c r="Q6" i="2"/>
  <c r="U6" i="2" s="1"/>
  <c r="Q26" i="2"/>
  <c r="U26" i="2" s="1"/>
  <c r="Q14" i="2"/>
  <c r="U14" i="2" s="1"/>
  <c r="Q13" i="2"/>
  <c r="U13" i="2" s="1"/>
  <c r="AL515" i="1"/>
  <c r="AL499" i="1"/>
  <c r="AL516" i="1"/>
  <c r="AL512" i="1"/>
  <c r="AL496" i="1"/>
  <c r="AL517" i="1"/>
  <c r="AL474" i="1"/>
  <c r="AL483" i="1"/>
  <c r="AL440" i="1"/>
  <c r="AL400" i="1"/>
  <c r="AL396" i="1"/>
  <c r="AL392" i="1"/>
  <c r="AL380" i="1"/>
  <c r="AL444" i="1"/>
  <c r="AL502" i="1"/>
  <c r="AL457" i="1"/>
  <c r="AL485" i="1"/>
  <c r="AL401" i="1"/>
  <c r="AL449" i="1"/>
  <c r="AL459" i="1"/>
  <c r="Q12" i="2"/>
  <c r="U12" i="2" s="1"/>
  <c r="Q40" i="2"/>
  <c r="U40" i="2" s="1"/>
  <c r="Q56" i="2"/>
  <c r="U56" i="2" s="1"/>
  <c r="Q55" i="2"/>
  <c r="U55" i="2" s="1"/>
  <c r="AL446" i="1"/>
  <c r="M12" i="2"/>
  <c r="V12" i="2" s="1"/>
  <c r="N10" i="2"/>
  <c r="W10" i="2" s="1"/>
  <c r="N6" i="2"/>
  <c r="W6" i="2" s="1"/>
  <c r="N7" i="2"/>
  <c r="W7" i="2" s="1"/>
  <c r="N2" i="2"/>
  <c r="W2" i="2" s="1"/>
  <c r="O10" i="2"/>
  <c r="X10" i="2" s="1"/>
  <c r="O3" i="2"/>
  <c r="O2" i="2"/>
  <c r="X2" i="2" s="1"/>
  <c r="O7" i="2"/>
  <c r="X7" i="2" s="1"/>
  <c r="O6" i="2"/>
  <c r="X6" i="2" s="1"/>
  <c r="N12" i="2"/>
  <c r="W12" i="2" s="1"/>
  <c r="N25" i="2"/>
  <c r="W25" i="2" s="1"/>
  <c r="O12" i="2"/>
  <c r="X12" i="2" s="1"/>
  <c r="O15" i="2"/>
  <c r="X15" i="2" s="1"/>
  <c r="O11" i="2"/>
  <c r="X11" i="2" s="1"/>
  <c r="O26" i="2"/>
  <c r="X26" i="2" s="1"/>
  <c r="M48" i="2"/>
  <c r="V48" i="2" s="1"/>
  <c r="M66" i="2"/>
  <c r="V66" i="2" s="1"/>
  <c r="M59" i="2"/>
  <c r="M60" i="2"/>
  <c r="V60" i="2" s="1"/>
  <c r="M61" i="2"/>
  <c r="M62" i="2"/>
  <c r="V62" i="2" s="1"/>
  <c r="M63" i="2"/>
  <c r="Q10" i="2"/>
  <c r="U10" i="2" s="1"/>
  <c r="Q3" i="2"/>
  <c r="U3" i="2" s="1"/>
  <c r="O14" i="2"/>
  <c r="X14" i="2" s="1"/>
  <c r="O20" i="2"/>
  <c r="X20" i="2" s="1"/>
  <c r="O22" i="2"/>
  <c r="X22" i="2" s="1"/>
  <c r="O18" i="2"/>
  <c r="X18" i="2" s="1"/>
  <c r="O19" i="2"/>
  <c r="X19" i="2" s="1"/>
  <c r="M27" i="2"/>
  <c r="O24" i="2"/>
  <c r="X24" i="2" s="1"/>
  <c r="M57" i="2"/>
  <c r="M43" i="2"/>
  <c r="M51" i="2"/>
  <c r="M50" i="2"/>
  <c r="V50" i="2" s="1"/>
  <c r="M49" i="2"/>
  <c r="V49" i="2" s="1"/>
  <c r="N9" i="2"/>
  <c r="W9" i="2" s="1"/>
  <c r="M24" i="2"/>
  <c r="M14" i="2"/>
  <c r="V14" i="2" s="1"/>
  <c r="M15" i="2"/>
  <c r="M25" i="2"/>
  <c r="V25" i="2" s="1"/>
  <c r="M11" i="2"/>
  <c r="M26" i="2"/>
  <c r="V26" i="2" s="1"/>
  <c r="M17" i="2"/>
  <c r="N17" i="2"/>
  <c r="W17" i="2" s="1"/>
  <c r="U76" i="2"/>
  <c r="O4" i="2"/>
  <c r="X4" i="2" s="1"/>
  <c r="Q7" i="2"/>
  <c r="U7" i="2" s="1"/>
  <c r="N15" i="2"/>
  <c r="W15" i="2" s="1"/>
  <c r="N21" i="2"/>
  <c r="W21" i="2" s="1"/>
  <c r="N19" i="2"/>
  <c r="W19" i="2" s="1"/>
  <c r="P4" i="2"/>
  <c r="Y4" i="2" s="1"/>
  <c r="V8" i="2"/>
  <c r="Q17" i="2"/>
  <c r="U17" i="2" s="1"/>
  <c r="P25" i="2"/>
  <c r="Y25" i="2" s="1"/>
  <c r="P24" i="2"/>
  <c r="Y24" i="2" s="1"/>
  <c r="M28" i="2"/>
  <c r="M44" i="2"/>
  <c r="Q58" i="2"/>
  <c r="U58" i="2" s="1"/>
  <c r="Q9" i="2"/>
  <c r="U9" i="2" s="1"/>
  <c r="Q2" i="2"/>
  <c r="U2" i="2" s="1"/>
  <c r="N11" i="2"/>
  <c r="W11" i="2" s="1"/>
  <c r="P17" i="2"/>
  <c r="Y17" i="2" s="1"/>
  <c r="O23" i="2"/>
  <c r="X23" i="2" s="1"/>
  <c r="O28" i="2"/>
  <c r="X28" i="2" s="1"/>
  <c r="M34" i="2"/>
  <c r="V34" i="2" s="1"/>
  <c r="O35" i="2"/>
  <c r="X35" i="2" s="1"/>
  <c r="O34" i="2"/>
  <c r="X34" i="2" s="1"/>
  <c r="O31" i="2"/>
  <c r="X31" i="2" s="1"/>
  <c r="O36" i="2"/>
  <c r="O38" i="2"/>
  <c r="N48" i="2"/>
  <c r="N50" i="2"/>
  <c r="P58" i="2"/>
  <c r="Y58" i="2" s="1"/>
  <c r="Q4" i="2"/>
  <c r="U4" i="2" s="1"/>
  <c r="P5" i="2"/>
  <c r="Y5" i="2" s="1"/>
  <c r="M6" i="2"/>
  <c r="V6" i="2" s="1"/>
  <c r="P12" i="2"/>
  <c r="Y12" i="2" s="1"/>
  <c r="O17" i="2"/>
  <c r="X17" i="2" s="1"/>
  <c r="Q38" i="2"/>
  <c r="U38" i="2" s="1"/>
  <c r="Q42" i="2"/>
  <c r="U42" i="2" s="1"/>
  <c r="Q22" i="2"/>
  <c r="U22" i="2" s="1"/>
  <c r="M21" i="2"/>
  <c r="V21" i="2" s="1"/>
  <c r="Q24" i="2"/>
  <c r="U24" i="2" s="1"/>
  <c r="N26" i="2"/>
  <c r="W26" i="2" s="1"/>
  <c r="P36" i="2"/>
  <c r="Y36" i="2" s="1"/>
  <c r="O42" i="2"/>
  <c r="X42" i="2" s="1"/>
  <c r="O50" i="2"/>
  <c r="X50" i="2" s="1"/>
  <c r="O58" i="2"/>
  <c r="X58" i="2" s="1"/>
  <c r="M2" i="2"/>
  <c r="V2" i="2" s="1"/>
  <c r="P6" i="2"/>
  <c r="Y6" i="2" s="1"/>
  <c r="N14" i="2"/>
  <c r="W14" i="2" s="1"/>
  <c r="N16" i="2"/>
  <c r="P23" i="2"/>
  <c r="Y23" i="2" s="1"/>
  <c r="P40" i="2"/>
  <c r="Y40" i="2" s="1"/>
  <c r="Q44" i="2"/>
  <c r="U44" i="2" s="1"/>
  <c r="Q78" i="2"/>
  <c r="U78" i="2" s="1"/>
  <c r="Q61" i="2"/>
  <c r="U61" i="2" s="1"/>
  <c r="P26" i="2"/>
  <c r="Y26" i="2" s="1"/>
  <c r="P11" i="2"/>
  <c r="Y11" i="2" s="1"/>
  <c r="P16" i="2"/>
  <c r="Y16" i="2" s="1"/>
  <c r="Q18" i="2"/>
  <c r="U18" i="2" s="1"/>
  <c r="Q21" i="2"/>
  <c r="U21" i="2" s="1"/>
  <c r="P28" i="2"/>
  <c r="Y28" i="2" s="1"/>
  <c r="N30" i="2"/>
  <c r="M79" i="2"/>
  <c r="P2" i="2"/>
  <c r="Y2" i="2" s="1"/>
  <c r="P3" i="2"/>
  <c r="Y3" i="2" s="1"/>
  <c r="V15" i="2"/>
  <c r="Q16" i="2"/>
  <c r="U16" i="2" s="1"/>
  <c r="M20" i="2"/>
  <c r="V20" i="2" s="1"/>
  <c r="Q28" i="2"/>
  <c r="U28" i="2" s="1"/>
  <c r="O30" i="2"/>
  <c r="X30" i="2" s="1"/>
  <c r="V41" i="2"/>
  <c r="M9" i="2"/>
  <c r="N20" i="2"/>
  <c r="W20" i="2" s="1"/>
  <c r="M35" i="2"/>
  <c r="V35" i="2" s="1"/>
  <c r="N37" i="2"/>
  <c r="W37" i="2" s="1"/>
  <c r="M45" i="2"/>
  <c r="V45" i="2" s="1"/>
  <c r="N57" i="2"/>
  <c r="W57" i="2" s="1"/>
  <c r="N61" i="2"/>
  <c r="W61" i="2" s="1"/>
  <c r="Q34" i="2"/>
  <c r="U34" i="2" s="1"/>
  <c r="Q30" i="2"/>
  <c r="U30" i="2" s="1"/>
  <c r="O37" i="2"/>
  <c r="X37" i="2" s="1"/>
  <c r="N41" i="2"/>
  <c r="W41" i="2" s="1"/>
  <c r="N49" i="2"/>
  <c r="P55" i="2"/>
  <c r="Y55" i="2" s="1"/>
  <c r="O9" i="2"/>
  <c r="X9" i="2" s="1"/>
  <c r="P15" i="2"/>
  <c r="Y15" i="2" s="1"/>
  <c r="P20" i="2"/>
  <c r="Y20" i="2" s="1"/>
  <c r="Q25" i="2"/>
  <c r="U25" i="2" s="1"/>
  <c r="N43" i="2"/>
  <c r="W43" i="2" s="1"/>
  <c r="O49" i="2"/>
  <c r="X49" i="2" s="1"/>
  <c r="Q53" i="2"/>
  <c r="U53" i="2" s="1"/>
  <c r="N8" i="2"/>
  <c r="W8" i="2" s="1"/>
  <c r="Q11" i="2"/>
  <c r="U11" i="2" s="1"/>
  <c r="V19" i="2"/>
  <c r="M37" i="2"/>
  <c r="V37" i="2" s="1"/>
  <c r="M36" i="2"/>
  <c r="V36" i="2" s="1"/>
  <c r="Q20" i="2"/>
  <c r="U20" i="2" s="1"/>
  <c r="N27" i="2"/>
  <c r="W27" i="2" s="1"/>
  <c r="Q33" i="2"/>
  <c r="U33" i="2" s="1"/>
  <c r="P35" i="2"/>
  <c r="Y35" i="2" s="1"/>
  <c r="P34" i="2"/>
  <c r="Y34" i="2" s="1"/>
  <c r="P31" i="2"/>
  <c r="Y31" i="2" s="1"/>
  <c r="P32" i="2"/>
  <c r="Y32" i="2" s="1"/>
  <c r="Q37" i="2"/>
  <c r="U37" i="2" s="1"/>
  <c r="P47" i="2"/>
  <c r="Y47" i="2" s="1"/>
  <c r="M64" i="2"/>
  <c r="V64" i="2" s="1"/>
  <c r="M68" i="2"/>
  <c r="V68" i="2" s="1"/>
  <c r="M85" i="2"/>
  <c r="M84" i="2"/>
  <c r="V84" i="2" s="1"/>
  <c r="P74" i="2"/>
  <c r="Y74" i="2" s="1"/>
  <c r="O8" i="2"/>
  <c r="X8" i="2" s="1"/>
  <c r="M13" i="2"/>
  <c r="N23" i="2"/>
  <c r="W23" i="2" s="1"/>
  <c r="N18" i="2"/>
  <c r="O27" i="2"/>
  <c r="X27" i="2" s="1"/>
  <c r="M29" i="2"/>
  <c r="P39" i="2"/>
  <c r="Y39" i="2" s="1"/>
  <c r="P52" i="2"/>
  <c r="Y52" i="2" s="1"/>
  <c r="P54" i="2"/>
  <c r="Y54" i="2" s="1"/>
  <c r="Q41" i="2"/>
  <c r="U41" i="2" s="1"/>
  <c r="V96" i="2"/>
  <c r="M5" i="2"/>
  <c r="P9" i="2"/>
  <c r="Y9" i="2" s="1"/>
  <c r="N13" i="2"/>
  <c r="W13" i="2" s="1"/>
  <c r="P27" i="2"/>
  <c r="Y27" i="2" s="1"/>
  <c r="N29" i="2"/>
  <c r="W29" i="2" s="1"/>
  <c r="N33" i="2"/>
  <c r="W33" i="2" s="1"/>
  <c r="P29" i="2"/>
  <c r="Y29" i="2" s="1"/>
  <c r="Q35" i="2"/>
  <c r="U35" i="2" s="1"/>
  <c r="Q39" i="2"/>
  <c r="U39" i="2" s="1"/>
  <c r="Q43" i="2"/>
  <c r="U43" i="2" s="1"/>
  <c r="Q50" i="2"/>
  <c r="U50" i="2" s="1"/>
  <c r="M47" i="2"/>
  <c r="Q49" i="2"/>
  <c r="U49" i="2" s="1"/>
  <c r="N80" i="2"/>
  <c r="W80" i="2" s="1"/>
  <c r="N5" i="2"/>
  <c r="W5" i="2" s="1"/>
  <c r="Q8" i="2"/>
  <c r="U8" i="2" s="1"/>
  <c r="O13" i="2"/>
  <c r="X13" i="2" s="1"/>
  <c r="P38" i="2"/>
  <c r="Y38" i="2" s="1"/>
  <c r="P42" i="2"/>
  <c r="Y42" i="2" s="1"/>
  <c r="P19" i="2"/>
  <c r="Y19" i="2" s="1"/>
  <c r="X36" i="2"/>
  <c r="P68" i="2"/>
  <c r="Y68" i="2" s="1"/>
  <c r="P84" i="2"/>
  <c r="Y84" i="2" s="1"/>
  <c r="P72" i="2"/>
  <c r="P85" i="2"/>
  <c r="Y85" i="2" s="1"/>
  <c r="N4" i="2"/>
  <c r="W4" i="2" s="1"/>
  <c r="O5" i="2"/>
  <c r="X5" i="2" s="1"/>
  <c r="Q15" i="2"/>
  <c r="U15" i="2" s="1"/>
  <c r="U19" i="2"/>
  <c r="M22" i="2"/>
  <c r="M31" i="2"/>
  <c r="M32" i="2"/>
  <c r="V44" i="2"/>
  <c r="Q68" i="2"/>
  <c r="U68" i="2" s="1"/>
  <c r="Q72" i="2"/>
  <c r="U72" i="2" s="1"/>
  <c r="M33" i="2"/>
  <c r="W50" i="2"/>
  <c r="N62" i="2"/>
  <c r="W62" i="2" s="1"/>
  <c r="P63" i="2"/>
  <c r="Y63" i="2" s="1"/>
  <c r="N115" i="2"/>
  <c r="W115" i="2" s="1"/>
  <c r="N69" i="2"/>
  <c r="W69" i="2" s="1"/>
  <c r="N79" i="2"/>
  <c r="W79" i="2" s="1"/>
  <c r="N91" i="2"/>
  <c r="W91" i="2" s="1"/>
  <c r="N78" i="2"/>
  <c r="W78" i="2" s="1"/>
  <c r="Q95" i="2"/>
  <c r="U95" i="2" s="1"/>
  <c r="Q105" i="2"/>
  <c r="U105" i="2" s="1"/>
  <c r="Q96" i="2"/>
  <c r="U96" i="2" s="1"/>
  <c r="Q87" i="2"/>
  <c r="U87" i="2" s="1"/>
  <c r="O158" i="2"/>
  <c r="O121" i="2"/>
  <c r="X121" i="2" s="1"/>
  <c r="O119" i="2"/>
  <c r="X119" i="2" s="1"/>
  <c r="O160" i="2"/>
  <c r="O25" i="2"/>
  <c r="X25" i="2" s="1"/>
  <c r="Q32" i="2"/>
  <c r="U32" i="2" s="1"/>
  <c r="N36" i="2"/>
  <c r="W36" i="2" s="1"/>
  <c r="W46" i="2"/>
  <c r="N52" i="2"/>
  <c r="O53" i="2"/>
  <c r="X53" i="2" s="1"/>
  <c r="M55" i="2"/>
  <c r="U64" i="2"/>
  <c r="O115" i="2"/>
  <c r="X115" i="2" s="1"/>
  <c r="O90" i="2"/>
  <c r="X90" i="2" s="1"/>
  <c r="O68" i="2"/>
  <c r="X68" i="2" s="1"/>
  <c r="N74" i="2"/>
  <c r="W74" i="2" s="1"/>
  <c r="N76" i="2"/>
  <c r="W76" i="2" s="1"/>
  <c r="Q82" i="2"/>
  <c r="U82" i="2" s="1"/>
  <c r="Q86" i="2"/>
  <c r="U86" i="2" s="1"/>
  <c r="W39" i="2"/>
  <c r="N42" i="2"/>
  <c r="N44" i="2"/>
  <c r="W44" i="2" s="1"/>
  <c r="O45" i="2"/>
  <c r="X45" i="2" s="1"/>
  <c r="O48" i="2"/>
  <c r="X48" i="2" s="1"/>
  <c r="P49" i="2"/>
  <c r="Y49" i="2" s="1"/>
  <c r="M53" i="2"/>
  <c r="O60" i="2"/>
  <c r="X60" i="2" s="1"/>
  <c r="O63" i="2"/>
  <c r="X63" i="2" s="1"/>
  <c r="O59" i="2"/>
  <c r="X59" i="2" s="1"/>
  <c r="P61" i="2"/>
  <c r="Y61" i="2" s="1"/>
  <c r="Q63" i="2"/>
  <c r="U63" i="2" s="1"/>
  <c r="N68" i="2"/>
  <c r="W68" i="2" s="1"/>
  <c r="N72" i="2"/>
  <c r="W72" i="2" s="1"/>
  <c r="Q74" i="2"/>
  <c r="U74" i="2" s="1"/>
  <c r="M83" i="2"/>
  <c r="V83" i="2" s="1"/>
  <c r="M91" i="2"/>
  <c r="N28" i="2"/>
  <c r="W28" i="2" s="1"/>
  <c r="N40" i="2"/>
  <c r="W40" i="2" s="1"/>
  <c r="O41" i="2"/>
  <c r="X41" i="2" s="1"/>
  <c r="O44" i="2"/>
  <c r="X44" i="2" s="1"/>
  <c r="O51" i="2"/>
  <c r="X51" i="2" s="1"/>
  <c r="Q54" i="2"/>
  <c r="U54" i="2" s="1"/>
  <c r="O62" i="2"/>
  <c r="X62" i="2" s="1"/>
  <c r="O72" i="2"/>
  <c r="X72" i="2" s="1"/>
  <c r="O85" i="2"/>
  <c r="X85" i="2" s="1"/>
  <c r="Q97" i="2"/>
  <c r="U97" i="2" s="1"/>
  <c r="Q104" i="2"/>
  <c r="U104" i="2" s="1"/>
  <c r="Q109" i="2"/>
  <c r="U109" i="2" s="1"/>
  <c r="O40" i="2"/>
  <c r="X40" i="2" s="1"/>
  <c r="N70" i="2"/>
  <c r="W70" i="2" s="1"/>
  <c r="N66" i="2"/>
  <c r="W66" i="2" s="1"/>
  <c r="P76" i="2"/>
  <c r="Y76" i="2" s="1"/>
  <c r="P81" i="2"/>
  <c r="Y81" i="2" s="1"/>
  <c r="P80" i="2"/>
  <c r="Y80" i="2" s="1"/>
  <c r="P67" i="2"/>
  <c r="Y67" i="2" s="1"/>
  <c r="M70" i="2"/>
  <c r="O83" i="2"/>
  <c r="X83" i="2" s="1"/>
  <c r="O95" i="2"/>
  <c r="X95" i="2" s="1"/>
  <c r="O86" i="2"/>
  <c r="X86" i="2" s="1"/>
  <c r="N114" i="2"/>
  <c r="W114" i="2" s="1"/>
  <c r="O29" i="2"/>
  <c r="X29" i="2" s="1"/>
  <c r="P45" i="2"/>
  <c r="Y45" i="2" s="1"/>
  <c r="Q52" i="2"/>
  <c r="U52" i="2" s="1"/>
  <c r="N58" i="2"/>
  <c r="R58" i="2" s="1"/>
  <c r="Q62" i="2"/>
  <c r="U62" i="2" s="1"/>
  <c r="P83" i="2"/>
  <c r="Y83" i="2" s="1"/>
  <c r="P91" i="2"/>
  <c r="W107" i="2"/>
  <c r="N142" i="2"/>
  <c r="W142" i="2" s="1"/>
  <c r="N132" i="2"/>
  <c r="W132" i="2" s="1"/>
  <c r="N120" i="2"/>
  <c r="M144" i="2"/>
  <c r="P64" i="2"/>
  <c r="Y64" i="2" s="1"/>
  <c r="P59" i="2"/>
  <c r="Y59" i="2" s="1"/>
  <c r="P60" i="2"/>
  <c r="Y60" i="2" s="1"/>
  <c r="N88" i="2"/>
  <c r="W88" i="2" s="1"/>
  <c r="N75" i="2"/>
  <c r="W75" i="2" s="1"/>
  <c r="N83" i="2"/>
  <c r="W83" i="2" s="1"/>
  <c r="V88" i="2"/>
  <c r="P96" i="2"/>
  <c r="Y96" i="2" s="1"/>
  <c r="O124" i="2"/>
  <c r="X124" i="2" s="1"/>
  <c r="O142" i="2"/>
  <c r="X142" i="2" s="1"/>
  <c r="O128" i="2"/>
  <c r="O159" i="2"/>
  <c r="X159" i="2" s="1"/>
  <c r="M40" i="2"/>
  <c r="P46" i="2"/>
  <c r="Y46" i="2" s="1"/>
  <c r="Q48" i="2"/>
  <c r="U48" i="2" s="1"/>
  <c r="P51" i="2"/>
  <c r="Y51" i="2" s="1"/>
  <c r="Q60" i="2"/>
  <c r="U60" i="2" s="1"/>
  <c r="N67" i="2"/>
  <c r="W67" i="2" s="1"/>
  <c r="P70" i="2"/>
  <c r="Y70" i="2" s="1"/>
  <c r="N73" i="2"/>
  <c r="W73" i="2" s="1"/>
  <c r="Q83" i="2"/>
  <c r="U83" i="2" s="1"/>
  <c r="Q46" i="2"/>
  <c r="U46" i="2" s="1"/>
  <c r="O47" i="2"/>
  <c r="X47" i="2" s="1"/>
  <c r="Q51" i="2"/>
  <c r="U51" i="2" s="1"/>
  <c r="N56" i="2"/>
  <c r="W56" i="2" s="1"/>
  <c r="O57" i="2"/>
  <c r="X57" i="2" s="1"/>
  <c r="N64" i="2"/>
  <c r="W64" i="2" s="1"/>
  <c r="Q67" i="2"/>
  <c r="U67" i="2" s="1"/>
  <c r="M69" i="2"/>
  <c r="O76" i="2"/>
  <c r="X76" i="2" s="1"/>
  <c r="O73" i="2"/>
  <c r="X73" i="2" s="1"/>
  <c r="O67" i="2"/>
  <c r="X67" i="2" s="1"/>
  <c r="O75" i="2"/>
  <c r="X75" i="2" s="1"/>
  <c r="Q81" i="2"/>
  <c r="U81" i="2" s="1"/>
  <c r="N87" i="2"/>
  <c r="W87" i="2" s="1"/>
  <c r="N32" i="2"/>
  <c r="W32" i="2" s="1"/>
  <c r="O43" i="2"/>
  <c r="X43" i="2" s="1"/>
  <c r="W55" i="2"/>
  <c r="O56" i="2"/>
  <c r="X56" i="2" s="1"/>
  <c r="P57" i="2"/>
  <c r="Y57" i="2" s="1"/>
  <c r="N59" i="2"/>
  <c r="W59" i="2" s="1"/>
  <c r="O64" i="2"/>
  <c r="X64" i="2" s="1"/>
  <c r="O66" i="2"/>
  <c r="X66" i="2" s="1"/>
  <c r="Q70" i="2"/>
  <c r="U70" i="2" s="1"/>
  <c r="P75" i="2"/>
  <c r="Y75" i="2" s="1"/>
  <c r="P77" i="2"/>
  <c r="Y77" i="2" s="1"/>
  <c r="P107" i="2"/>
  <c r="Y107" i="2" s="1"/>
  <c r="P111" i="2"/>
  <c r="Y111" i="2" s="1"/>
  <c r="P89" i="2"/>
  <c r="Y89" i="2" s="1"/>
  <c r="O126" i="2"/>
  <c r="X126" i="2" s="1"/>
  <c r="Q27" i="2"/>
  <c r="U27" i="2" s="1"/>
  <c r="O32" i="2"/>
  <c r="X32" i="2" s="1"/>
  <c r="O39" i="2"/>
  <c r="P43" i="2"/>
  <c r="Y43" i="2" s="1"/>
  <c r="Q47" i="2"/>
  <c r="U47" i="2" s="1"/>
  <c r="W48" i="2"/>
  <c r="Q59" i="2"/>
  <c r="U59" i="2" s="1"/>
  <c r="M65" i="2"/>
  <c r="P66" i="2"/>
  <c r="Y66" i="2" s="1"/>
  <c r="Q73" i="2"/>
  <c r="U73" i="2" s="1"/>
  <c r="N84" i="2"/>
  <c r="W84" i="2" s="1"/>
  <c r="P112" i="2"/>
  <c r="Y112" i="2" s="1"/>
  <c r="P104" i="2"/>
  <c r="Y104" i="2" s="1"/>
  <c r="P97" i="2"/>
  <c r="Y97" i="2" s="1"/>
  <c r="O33" i="2"/>
  <c r="X33" i="2" s="1"/>
  <c r="W49" i="2"/>
  <c r="N65" i="2"/>
  <c r="W65" i="2" s="1"/>
  <c r="Q66" i="2"/>
  <c r="U66" i="2" s="1"/>
  <c r="P69" i="2"/>
  <c r="Y69" i="2" s="1"/>
  <c r="P73" i="2"/>
  <c r="Y73" i="2" s="1"/>
  <c r="M75" i="2"/>
  <c r="V75" i="2" s="1"/>
  <c r="M82" i="2"/>
  <c r="V82" i="2" s="1"/>
  <c r="N95" i="2"/>
  <c r="W95" i="2" s="1"/>
  <c r="P41" i="2"/>
  <c r="Y41" i="2" s="1"/>
  <c r="N24" i="2"/>
  <c r="W24" i="2" s="1"/>
  <c r="W35" i="2"/>
  <c r="Y48" i="2"/>
  <c r="N54" i="2"/>
  <c r="W54" i="2" s="1"/>
  <c r="M90" i="2"/>
  <c r="V90" i="2" s="1"/>
  <c r="Q100" i="2"/>
  <c r="U100" i="2" s="1"/>
  <c r="N71" i="2"/>
  <c r="O84" i="2"/>
  <c r="X84" i="2" s="1"/>
  <c r="N86" i="2"/>
  <c r="O96" i="2"/>
  <c r="X96" i="2" s="1"/>
  <c r="M107" i="2"/>
  <c r="V107" i="2" s="1"/>
  <c r="O114" i="2"/>
  <c r="X114" i="2" s="1"/>
  <c r="P136" i="2"/>
  <c r="Y136" i="2" s="1"/>
  <c r="M74" i="2"/>
  <c r="X80" i="2"/>
  <c r="W82" i="2"/>
  <c r="Q85" i="2"/>
  <c r="U85" i="2" s="1"/>
  <c r="O91" i="2"/>
  <c r="X91" i="2" s="1"/>
  <c r="M92" i="2"/>
  <c r="M95" i="2"/>
  <c r="V95" i="2" s="1"/>
  <c r="M99" i="2"/>
  <c r="V99" i="2" s="1"/>
  <c r="M102" i="2"/>
  <c r="O105" i="2"/>
  <c r="X105" i="2" s="1"/>
  <c r="P110" i="2"/>
  <c r="Y110" i="2" s="1"/>
  <c r="O148" i="2"/>
  <c r="X148" i="2" s="1"/>
  <c r="Q144" i="2"/>
  <c r="U144" i="2" s="1"/>
  <c r="N158" i="2"/>
  <c r="W158" i="2" s="1"/>
  <c r="N119" i="2"/>
  <c r="W119" i="2" s="1"/>
  <c r="Q160" i="2"/>
  <c r="U160" i="2" s="1"/>
  <c r="O79" i="2"/>
  <c r="X79" i="2" s="1"/>
  <c r="N81" i="2"/>
  <c r="W81" i="2" s="1"/>
  <c r="P95" i="2"/>
  <c r="Y95" i="2" s="1"/>
  <c r="N96" i="2"/>
  <c r="W96" i="2" s="1"/>
  <c r="P99" i="2"/>
  <c r="Y99" i="2" s="1"/>
  <c r="P102" i="2"/>
  <c r="Y102" i="2" s="1"/>
  <c r="M105" i="2"/>
  <c r="M115" i="2"/>
  <c r="V115" i="2" s="1"/>
  <c r="M123" i="2"/>
  <c r="M117" i="2"/>
  <c r="M122" i="2"/>
  <c r="V122" i="2" s="1"/>
  <c r="P134" i="2"/>
  <c r="Y134" i="2" s="1"/>
  <c r="N137" i="2"/>
  <c r="W137" i="2" s="1"/>
  <c r="O55" i="2"/>
  <c r="X55" i="2" s="1"/>
  <c r="Q115" i="2"/>
  <c r="U115" i="2" s="1"/>
  <c r="N77" i="2"/>
  <c r="W77" i="2" s="1"/>
  <c r="P79" i="2"/>
  <c r="Y79" i="2" s="1"/>
  <c r="P82" i="2"/>
  <c r="Y82" i="2" s="1"/>
  <c r="P90" i="2"/>
  <c r="Y90" i="2" s="1"/>
  <c r="Q91" i="2"/>
  <c r="U91" i="2" s="1"/>
  <c r="M109" i="2"/>
  <c r="M94" i="2"/>
  <c r="V94" i="2" s="1"/>
  <c r="M104" i="2"/>
  <c r="M100" i="2"/>
  <c r="Q102" i="2"/>
  <c r="U102" i="2" s="1"/>
  <c r="N105" i="2"/>
  <c r="W105" i="2" s="1"/>
  <c r="M112" i="2"/>
  <c r="V112" i="2" s="1"/>
  <c r="Q134" i="2"/>
  <c r="U134" i="2" s="1"/>
  <c r="P165" i="2"/>
  <c r="Y165" i="2" s="1"/>
  <c r="M114" i="2"/>
  <c r="P78" i="2"/>
  <c r="Y78" i="2" s="1"/>
  <c r="Q84" i="2"/>
  <c r="U84" i="2" s="1"/>
  <c r="U88" i="2"/>
  <c r="N103" i="2"/>
  <c r="W103" i="2" s="1"/>
  <c r="N89" i="2"/>
  <c r="W89" i="2" s="1"/>
  <c r="Q90" i="2"/>
  <c r="U90" i="2" s="1"/>
  <c r="M98" i="2"/>
  <c r="N99" i="2"/>
  <c r="W99" i="2" s="1"/>
  <c r="N112" i="2"/>
  <c r="W112" i="2" s="1"/>
  <c r="M150" i="2"/>
  <c r="V150" i="2" s="1"/>
  <c r="M156" i="2"/>
  <c r="V156" i="2" s="1"/>
  <c r="P137" i="2"/>
  <c r="Y137" i="2" s="1"/>
  <c r="P115" i="2"/>
  <c r="Y115" i="2" s="1"/>
  <c r="N117" i="2"/>
  <c r="W117" i="2" s="1"/>
  <c r="M129" i="2"/>
  <c r="V129" i="2" s="1"/>
  <c r="T3" i="3"/>
  <c r="O4" i="3"/>
  <c r="S4" i="3" s="1"/>
  <c r="V42" i="2"/>
  <c r="V54" i="2"/>
  <c r="V58" i="2"/>
  <c r="Q69" i="2"/>
  <c r="U69" i="2" s="1"/>
  <c r="M76" i="2"/>
  <c r="Q77" i="2"/>
  <c r="U77" i="2" s="1"/>
  <c r="M81" i="2"/>
  <c r="O82" i="2"/>
  <c r="X82" i="2" s="1"/>
  <c r="P94" i="2"/>
  <c r="Y94" i="2" s="1"/>
  <c r="N101" i="2"/>
  <c r="W101" i="2" s="1"/>
  <c r="M106" i="2"/>
  <c r="Q153" i="2"/>
  <c r="U153" i="2" s="1"/>
  <c r="Q156" i="2"/>
  <c r="U156" i="2" s="1"/>
  <c r="P114" i="2"/>
  <c r="Y114" i="2" s="1"/>
  <c r="M77" i="2"/>
  <c r="O78" i="2"/>
  <c r="X78" i="2" s="1"/>
  <c r="Q79" i="2"/>
  <c r="U79" i="2" s="1"/>
  <c r="O81" i="2"/>
  <c r="X81" i="2" s="1"/>
  <c r="O88" i="2"/>
  <c r="X88" i="2" s="1"/>
  <c r="Q89" i="2"/>
  <c r="U89" i="2" s="1"/>
  <c r="Q94" i="2"/>
  <c r="U94" i="2" s="1"/>
  <c r="Q112" i="2"/>
  <c r="U112" i="2" s="1"/>
  <c r="P98" i="2"/>
  <c r="Y98" i="2" s="1"/>
  <c r="O101" i="2"/>
  <c r="X101" i="2" s="1"/>
  <c r="M108" i="2"/>
  <c r="Q127" i="2"/>
  <c r="U127" i="2" s="1"/>
  <c r="P155" i="2"/>
  <c r="Y155" i="2" s="1"/>
  <c r="P152" i="2"/>
  <c r="Y152" i="2" s="1"/>
  <c r="V157" i="2"/>
  <c r="Y157" i="2"/>
  <c r="Q75" i="2"/>
  <c r="U75" i="2" s="1"/>
  <c r="M89" i="2"/>
  <c r="N93" i="2"/>
  <c r="W93" i="2" s="1"/>
  <c r="Q98" i="2"/>
  <c r="U98" i="2" s="1"/>
  <c r="O106" i="2"/>
  <c r="X106" i="2" s="1"/>
  <c r="U111" i="2"/>
  <c r="Q155" i="2"/>
  <c r="U155" i="2" s="1"/>
  <c r="P143" i="2"/>
  <c r="Y143" i="2" s="1"/>
  <c r="P118" i="2"/>
  <c r="Y118" i="2" s="1"/>
  <c r="Q152" i="2"/>
  <c r="U152" i="2" s="1"/>
  <c r="P161" i="2"/>
  <c r="Y161" i="2" s="1"/>
  <c r="Q80" i="2"/>
  <c r="U80" i="2" s="1"/>
  <c r="O87" i="2"/>
  <c r="X87" i="2" s="1"/>
  <c r="O93" i="2"/>
  <c r="X93" i="2" s="1"/>
  <c r="Q101" i="2"/>
  <c r="U101" i="2" s="1"/>
  <c r="M103" i="2"/>
  <c r="P106" i="2"/>
  <c r="Y106" i="2" s="1"/>
  <c r="N111" i="2"/>
  <c r="W111" i="2" s="1"/>
  <c r="P113" i="2"/>
  <c r="Y113" i="2" s="1"/>
  <c r="Q163" i="2"/>
  <c r="U163" i="2" s="1"/>
  <c r="Q135" i="2"/>
  <c r="U135" i="2" s="1"/>
  <c r="M126" i="2"/>
  <c r="M141" i="2"/>
  <c r="V141" i="2" s="1"/>
  <c r="M130" i="2"/>
  <c r="X153" i="2"/>
  <c r="O107" i="2"/>
  <c r="X107" i="2" s="1"/>
  <c r="O98" i="2"/>
  <c r="X98" i="2" s="1"/>
  <c r="O111" i="2"/>
  <c r="X111" i="2" s="1"/>
  <c r="P87" i="2"/>
  <c r="Y87" i="2" s="1"/>
  <c r="M101" i="2"/>
  <c r="P108" i="2"/>
  <c r="Y108" i="2" s="1"/>
  <c r="M110" i="2"/>
  <c r="V110" i="2" s="1"/>
  <c r="Q113" i="2"/>
  <c r="U113" i="2" s="1"/>
  <c r="Y126" i="2"/>
  <c r="P138" i="2"/>
  <c r="Y138" i="2" s="1"/>
  <c r="N141" i="2"/>
  <c r="W141" i="2" s="1"/>
  <c r="W63" i="2"/>
  <c r="Y72" i="2"/>
  <c r="O102" i="2"/>
  <c r="X102" i="2" s="1"/>
  <c r="Q93" i="2"/>
  <c r="U93" i="2" s="1"/>
  <c r="O108" i="2"/>
  <c r="X108" i="2" s="1"/>
  <c r="O94" i="2"/>
  <c r="X94" i="2" s="1"/>
  <c r="O113" i="2"/>
  <c r="X113" i="2" s="1"/>
  <c r="O97" i="2"/>
  <c r="O103" i="2"/>
  <c r="X103" i="2" s="1"/>
  <c r="N106" i="2"/>
  <c r="W106" i="2" s="1"/>
  <c r="Q108" i="2"/>
  <c r="U108" i="2" s="1"/>
  <c r="Q119" i="2"/>
  <c r="U119" i="2" s="1"/>
  <c r="W122" i="2"/>
  <c r="Q129" i="2"/>
  <c r="U129" i="2" s="1"/>
  <c r="Q131" i="2"/>
  <c r="U131" i="2" s="1"/>
  <c r="M166" i="2"/>
  <c r="O7" i="3"/>
  <c r="P65" i="2"/>
  <c r="Y65" i="2" s="1"/>
  <c r="Q107" i="2"/>
  <c r="U107" i="2" s="1"/>
  <c r="Q103" i="2"/>
  <c r="U103" i="2" s="1"/>
  <c r="Q99" i="2"/>
  <c r="U99" i="2" s="1"/>
  <c r="N85" i="2"/>
  <c r="W85" i="2" s="1"/>
  <c r="P86" i="2"/>
  <c r="Y86" i="2" s="1"/>
  <c r="P88" i="2"/>
  <c r="Y88" i="2" s="1"/>
  <c r="Y91" i="2"/>
  <c r="O92" i="2"/>
  <c r="X92" i="2" s="1"/>
  <c r="O100" i="2"/>
  <c r="X100" i="2" s="1"/>
  <c r="P103" i="2"/>
  <c r="Y103" i="2" s="1"/>
  <c r="W120" i="2"/>
  <c r="N128" i="2"/>
  <c r="W128" i="2" s="1"/>
  <c r="M128" i="2"/>
  <c r="V128" i="2" s="1"/>
  <c r="O146" i="2"/>
  <c r="X146" i="2" s="1"/>
  <c r="O16" i="3"/>
  <c r="O14" i="3"/>
  <c r="S14" i="3" s="1"/>
  <c r="O15" i="3"/>
  <c r="P109" i="2"/>
  <c r="Y109" i="2" s="1"/>
  <c r="O110" i="2"/>
  <c r="X110" i="2" s="1"/>
  <c r="P117" i="2"/>
  <c r="Y117" i="2" s="1"/>
  <c r="O118" i="2"/>
  <c r="X118" i="2" s="1"/>
  <c r="Q125" i="2"/>
  <c r="U125" i="2" s="1"/>
  <c r="Q130" i="2"/>
  <c r="U130" i="2" s="1"/>
  <c r="Y135" i="2"/>
  <c r="M143" i="2"/>
  <c r="Q146" i="2"/>
  <c r="U146" i="2" s="1"/>
  <c r="P147" i="2"/>
  <c r="Y147" i="2" s="1"/>
  <c r="M154" i="2"/>
  <c r="V154" i="2" s="1"/>
  <c r="N159" i="2"/>
  <c r="W159" i="2" s="1"/>
  <c r="V165" i="2"/>
  <c r="O166" i="2"/>
  <c r="X166" i="2" s="1"/>
  <c r="P170" i="2"/>
  <c r="Y170" i="2" s="1"/>
  <c r="L4" i="3"/>
  <c r="U4" i="3" s="1"/>
  <c r="L17" i="3"/>
  <c r="U17" i="3" s="1"/>
  <c r="M135" i="2"/>
  <c r="V135" i="2" s="1"/>
  <c r="N143" i="2"/>
  <c r="W143" i="2" s="1"/>
  <c r="M146" i="2"/>
  <c r="Q147" i="2"/>
  <c r="U147" i="2" s="1"/>
  <c r="M151" i="2"/>
  <c r="P160" i="2"/>
  <c r="Y160" i="2" s="1"/>
  <c r="N161" i="2"/>
  <c r="W161" i="2" s="1"/>
  <c r="P166" i="2"/>
  <c r="Y166" i="2" s="1"/>
  <c r="M169" i="2"/>
  <c r="V169" i="2" s="1"/>
  <c r="Q170" i="2"/>
  <c r="U170" i="2" s="1"/>
  <c r="O5" i="3"/>
  <c r="R5" i="3" s="1"/>
  <c r="O2" i="3"/>
  <c r="S2" i="3" s="1"/>
  <c r="M4" i="3"/>
  <c r="V4" i="3" s="1"/>
  <c r="M9" i="3"/>
  <c r="K18" i="3"/>
  <c r="T18" i="3" s="1"/>
  <c r="O129" i="2"/>
  <c r="X129" i="2" s="1"/>
  <c r="O130" i="2"/>
  <c r="X130" i="2" s="1"/>
  <c r="O131" i="2"/>
  <c r="X131" i="2" s="1"/>
  <c r="N135" i="2"/>
  <c r="W135" i="2" s="1"/>
  <c r="P144" i="2"/>
  <c r="Y144" i="2" s="1"/>
  <c r="N151" i="2"/>
  <c r="W151" i="2" s="1"/>
  <c r="O161" i="2"/>
  <c r="X161" i="2" s="1"/>
  <c r="Q166" i="2"/>
  <c r="U166" i="2" s="1"/>
  <c r="M170" i="2"/>
  <c r="V170" i="2" s="1"/>
  <c r="M2" i="3"/>
  <c r="V2" i="3" s="1"/>
  <c r="N9" i="3"/>
  <c r="W9" i="3" s="1"/>
  <c r="N14" i="3"/>
  <c r="W14" i="3" s="1"/>
  <c r="V91" i="2"/>
  <c r="Q106" i="2"/>
  <c r="U106" i="2" s="1"/>
  <c r="M113" i="2"/>
  <c r="V113" i="2" s="1"/>
  <c r="O120" i="2"/>
  <c r="X120" i="2" s="1"/>
  <c r="M121" i="2"/>
  <c r="V121" i="2" s="1"/>
  <c r="V124" i="2"/>
  <c r="O132" i="2"/>
  <c r="M134" i="2"/>
  <c r="V134" i="2" s="1"/>
  <c r="N138" i="2"/>
  <c r="W138" i="2" s="1"/>
  <c r="N139" i="2"/>
  <c r="W139" i="2" s="1"/>
  <c r="P142" i="2"/>
  <c r="Y142" i="2" s="1"/>
  <c r="O143" i="2"/>
  <c r="X143" i="2" s="1"/>
  <c r="O144" i="2"/>
  <c r="X144" i="2" s="1"/>
  <c r="V149" i="2"/>
  <c r="N150" i="2"/>
  <c r="W150" i="2" s="1"/>
  <c r="M152" i="2"/>
  <c r="V152" i="2" s="1"/>
  <c r="P158" i="2"/>
  <c r="Y158" i="2" s="1"/>
  <c r="P159" i="2"/>
  <c r="Y159" i="2" s="1"/>
  <c r="N113" i="2"/>
  <c r="W113" i="2" s="1"/>
  <c r="Q114" i="2"/>
  <c r="U114" i="2" s="1"/>
  <c r="V118" i="2"/>
  <c r="P120" i="2"/>
  <c r="Y120" i="2" s="1"/>
  <c r="N121" i="2"/>
  <c r="W121" i="2" s="1"/>
  <c r="O133" i="2"/>
  <c r="X133" i="2" s="1"/>
  <c r="O134" i="2"/>
  <c r="X134" i="2" s="1"/>
  <c r="O135" i="2"/>
  <c r="X135" i="2" s="1"/>
  <c r="Q142" i="2"/>
  <c r="U142" i="2" s="1"/>
  <c r="Q145" i="2"/>
  <c r="U145" i="2" s="1"/>
  <c r="O150" i="2"/>
  <c r="X150" i="2" s="1"/>
  <c r="O151" i="2"/>
  <c r="X151" i="2" s="1"/>
  <c r="O152" i="2"/>
  <c r="X152" i="2" s="1"/>
  <c r="Q158" i="2"/>
  <c r="U158" i="2" s="1"/>
  <c r="Q159" i="2"/>
  <c r="U159" i="2" s="1"/>
  <c r="M163" i="2"/>
  <c r="N169" i="2"/>
  <c r="W169" i="2" s="1"/>
  <c r="K12" i="3"/>
  <c r="K15" i="3"/>
  <c r="K19" i="3"/>
  <c r="T19" i="3" s="1"/>
  <c r="U117" i="2"/>
  <c r="M164" i="2"/>
  <c r="V164" i="2" s="1"/>
  <c r="M136" i="2"/>
  <c r="V136" i="2" s="1"/>
  <c r="P140" i="2"/>
  <c r="Y140" i="2" s="1"/>
  <c r="M142" i="2"/>
  <c r="V142" i="2" s="1"/>
  <c r="Q143" i="2"/>
  <c r="U143" i="2" s="1"/>
  <c r="P150" i="2"/>
  <c r="Y150" i="2" s="1"/>
  <c r="P151" i="2"/>
  <c r="Y151" i="2" s="1"/>
  <c r="N163" i="2"/>
  <c r="W163" i="2" s="1"/>
  <c r="O169" i="2"/>
  <c r="X169" i="2" s="1"/>
  <c r="P172" i="2"/>
  <c r="Y172" i="2" s="1"/>
  <c r="L3" i="3"/>
  <c r="U3" i="3" s="1"/>
  <c r="O6" i="3"/>
  <c r="S6" i="3" s="1"/>
  <c r="K10" i="3"/>
  <c r="T10" i="3" s="1"/>
  <c r="L15" i="3"/>
  <c r="U15" i="3" s="1"/>
  <c r="N18" i="3"/>
  <c r="W18" i="3" s="1"/>
  <c r="U92" i="2"/>
  <c r="N164" i="2"/>
  <c r="W164" i="2" s="1"/>
  <c r="N136" i="2"/>
  <c r="W136" i="2" s="1"/>
  <c r="Q138" i="2"/>
  <c r="U138" i="2" s="1"/>
  <c r="Q150" i="2"/>
  <c r="U150" i="2" s="1"/>
  <c r="Q151" i="2"/>
  <c r="U151" i="2" s="1"/>
  <c r="M155" i="2"/>
  <c r="V155" i="2" s="1"/>
  <c r="P164" i="2"/>
  <c r="Y164" i="2" s="1"/>
  <c r="O165" i="2"/>
  <c r="M171" i="2"/>
  <c r="V171" i="2" s="1"/>
  <c r="Q172" i="2"/>
  <c r="U172" i="2" s="1"/>
  <c r="M11" i="3"/>
  <c r="V11" i="3" s="1"/>
  <c r="N123" i="2"/>
  <c r="W123" i="2" s="1"/>
  <c r="N126" i="2"/>
  <c r="W126" i="2" s="1"/>
  <c r="M127" i="2"/>
  <c r="V127" i="2" s="1"/>
  <c r="X128" i="2"/>
  <c r="O136" i="2"/>
  <c r="X136" i="2" s="1"/>
  <c r="M138" i="2"/>
  <c r="O139" i="2"/>
  <c r="X139" i="2" s="1"/>
  <c r="M140" i="2"/>
  <c r="N155" i="2"/>
  <c r="W155" i="2" s="1"/>
  <c r="M167" i="2"/>
  <c r="V167" i="2" s="1"/>
  <c r="P168" i="2"/>
  <c r="Y168" i="2" s="1"/>
  <c r="Q169" i="2"/>
  <c r="U169" i="2" s="1"/>
  <c r="N171" i="2"/>
  <c r="W171" i="2" s="1"/>
  <c r="O172" i="2"/>
  <c r="L5" i="3"/>
  <c r="U5" i="3" s="1"/>
  <c r="M10" i="3"/>
  <c r="N15" i="3"/>
  <c r="W15" i="3" s="1"/>
  <c r="W100" i="2"/>
  <c r="O123" i="2"/>
  <c r="X123" i="2" s="1"/>
  <c r="O137" i="2"/>
  <c r="X137" i="2" s="1"/>
  <c r="N140" i="2"/>
  <c r="W140" i="2" s="1"/>
  <c r="O141" i="2"/>
  <c r="X141" i="2" s="1"/>
  <c r="M147" i="2"/>
  <c r="P156" i="2"/>
  <c r="Y156" i="2" s="1"/>
  <c r="N157" i="2"/>
  <c r="V161" i="2"/>
  <c r="U161" i="2"/>
  <c r="N162" i="2"/>
  <c r="W162" i="2" s="1"/>
  <c r="O164" i="2"/>
  <c r="X164" i="2" s="1"/>
  <c r="Q165" i="2"/>
  <c r="U165" i="2" s="1"/>
  <c r="N167" i="2"/>
  <c r="W167" i="2" s="1"/>
  <c r="Q168" i="2"/>
  <c r="U168" i="2" s="1"/>
  <c r="O3" i="3"/>
  <c r="S3" i="3" s="1"/>
  <c r="N110" i="2"/>
  <c r="W110" i="2" s="1"/>
  <c r="M116" i="2"/>
  <c r="N118" i="2"/>
  <c r="W118" i="2" s="1"/>
  <c r="U120" i="2"/>
  <c r="Q171" i="2"/>
  <c r="U171" i="2" s="1"/>
  <c r="Q167" i="2"/>
  <c r="U167" i="2" s="1"/>
  <c r="Q139" i="2"/>
  <c r="U139" i="2" s="1"/>
  <c r="O140" i="2"/>
  <c r="X140" i="2" s="1"/>
  <c r="N147" i="2"/>
  <c r="W147" i="2" s="1"/>
  <c r="O157" i="2"/>
  <c r="X157" i="2" s="1"/>
  <c r="O162" i="2"/>
  <c r="X162" i="2" s="1"/>
  <c r="O163" i="2"/>
  <c r="X163" i="2" s="1"/>
  <c r="Q164" i="2"/>
  <c r="U164" i="2" s="1"/>
  <c r="W165" i="2"/>
  <c r="O168" i="2"/>
  <c r="X168" i="2" s="1"/>
  <c r="K8" i="3"/>
  <c r="N17" i="3"/>
  <c r="W17" i="3" s="1"/>
  <c r="M111" i="2"/>
  <c r="M168" i="2"/>
  <c r="V168" i="2" s="1"/>
  <c r="M119" i="2"/>
  <c r="Q123" i="2"/>
  <c r="U123" i="2" s="1"/>
  <c r="N124" i="2"/>
  <c r="W124" i="2" s="1"/>
  <c r="M125" i="2"/>
  <c r="V125" i="2" s="1"/>
  <c r="Q126" i="2"/>
  <c r="U126" i="2" s="1"/>
  <c r="N156" i="2"/>
  <c r="W156" i="2" s="1"/>
  <c r="N152" i="2"/>
  <c r="W152" i="2" s="1"/>
  <c r="N144" i="2"/>
  <c r="W144" i="2" s="1"/>
  <c r="W134" i="2"/>
  <c r="Q137" i="2"/>
  <c r="U137" i="2" s="1"/>
  <c r="V145" i="2"/>
  <c r="P148" i="2"/>
  <c r="Y148" i="2" s="1"/>
  <c r="N154" i="2"/>
  <c r="W154" i="2" s="1"/>
  <c r="P162" i="2"/>
  <c r="Y162" i="2" s="1"/>
  <c r="M3" i="3"/>
  <c r="V3" i="3" s="1"/>
  <c r="N10" i="3"/>
  <c r="W10" i="3" s="1"/>
  <c r="M13" i="3"/>
  <c r="V13" i="3" s="1"/>
  <c r="O17" i="3"/>
  <c r="N168" i="2"/>
  <c r="W168" i="2" s="1"/>
  <c r="N160" i="2"/>
  <c r="N130" i="2"/>
  <c r="W130" i="2" s="1"/>
  <c r="M131" i="2"/>
  <c r="V132" i="2"/>
  <c r="N146" i="2"/>
  <c r="W146" i="2" s="1"/>
  <c r="O154" i="2"/>
  <c r="X154" i="2" s="1"/>
  <c r="O155" i="2"/>
  <c r="X155" i="2" s="1"/>
  <c r="Q157" i="2"/>
  <c r="U157" i="2" s="1"/>
  <c r="Q162" i="2"/>
  <c r="U162" i="2" s="1"/>
  <c r="O171" i="2"/>
  <c r="X171" i="2" s="1"/>
  <c r="K2" i="3"/>
  <c r="T2" i="3" s="1"/>
  <c r="K6" i="3"/>
  <c r="K5" i="3"/>
  <c r="M5" i="3"/>
  <c r="V5" i="3" s="1"/>
  <c r="L7" i="3"/>
  <c r="N8" i="3"/>
  <c r="W8" i="3" s="1"/>
  <c r="V106" i="2"/>
  <c r="Q110" i="2"/>
  <c r="U110" i="2" s="1"/>
  <c r="Q118" i="2"/>
  <c r="U118" i="2" s="1"/>
  <c r="O125" i="2"/>
  <c r="X125" i="2" s="1"/>
  <c r="O127" i="2"/>
  <c r="X127" i="2" s="1"/>
  <c r="N131" i="2"/>
  <c r="W131" i="2" s="1"/>
  <c r="V133" i="2"/>
  <c r="U133" i="2"/>
  <c r="V144" i="2"/>
  <c r="P154" i="2"/>
  <c r="Y154" i="2" s="1"/>
  <c r="M162" i="2"/>
  <c r="N170" i="2"/>
  <c r="W170" i="2" s="1"/>
  <c r="P171" i="2"/>
  <c r="Y171" i="2" s="1"/>
  <c r="L6" i="3"/>
  <c r="U6" i="3" s="1"/>
  <c r="M12" i="3"/>
  <c r="V12" i="3" s="1"/>
  <c r="K16" i="3"/>
  <c r="Q116" i="2"/>
  <c r="U116" i="2" s="1"/>
  <c r="N148" i="2"/>
  <c r="W148" i="2" s="1"/>
  <c r="U121" i="2"/>
  <c r="P125" i="2"/>
  <c r="Y125" i="2" s="1"/>
  <c r="U136" i="2"/>
  <c r="P146" i="2"/>
  <c r="Y146" i="2" s="1"/>
  <c r="O147" i="2"/>
  <c r="X147" i="2" s="1"/>
  <c r="Q154" i="2"/>
  <c r="U154" i="2" s="1"/>
  <c r="M159" i="2"/>
  <c r="N166" i="2"/>
  <c r="W166" i="2" s="1"/>
  <c r="O170" i="2"/>
  <c r="X170" i="2" s="1"/>
  <c r="M6" i="3"/>
  <c r="V6" i="3" s="1"/>
  <c r="K4" i="3"/>
  <c r="K17" i="3"/>
  <c r="L2" i="3"/>
  <c r="U2" i="3" s="1"/>
  <c r="M7" i="3"/>
  <c r="V7" i="3" s="1"/>
  <c r="N12" i="3"/>
  <c r="W12" i="3" s="1"/>
  <c r="K13" i="3"/>
  <c r="T13" i="3" s="1"/>
  <c r="L18" i="3"/>
  <c r="U18" i="3" s="1"/>
  <c r="M8" i="3"/>
  <c r="V8" i="3" s="1"/>
  <c r="N13" i="3"/>
  <c r="W13" i="3" s="1"/>
  <c r="K14" i="3"/>
  <c r="T14" i="3" s="1"/>
  <c r="O18" i="3"/>
  <c r="S18" i="3" s="1"/>
  <c r="L19" i="3"/>
  <c r="U19" i="3" s="1"/>
  <c r="O8" i="3"/>
  <c r="M14" i="3"/>
  <c r="V14" i="3" s="1"/>
  <c r="N19" i="3"/>
  <c r="W19" i="3" s="1"/>
  <c r="O19" i="3"/>
  <c r="R19" i="3" s="1"/>
  <c r="X160" i="2"/>
  <c r="P16" i="3" l="1"/>
  <c r="AH232" i="1"/>
  <c r="AH228" i="1"/>
  <c r="R132" i="2"/>
  <c r="AH415" i="1"/>
  <c r="AH361" i="1"/>
  <c r="AH111" i="1"/>
  <c r="AJ332" i="1"/>
  <c r="AH171" i="1"/>
  <c r="AJ262" i="1"/>
  <c r="AJ326" i="1"/>
  <c r="AJ310" i="1"/>
  <c r="AF38" i="1"/>
  <c r="AF360" i="1"/>
  <c r="AF407" i="1"/>
  <c r="R74" i="2"/>
  <c r="S74" i="2" s="1"/>
  <c r="T74" i="2" s="1" a="1"/>
  <c r="T74" i="2" s="1"/>
  <c r="Z74" i="2" s="1"/>
  <c r="AJ192" i="1"/>
  <c r="R165" i="2"/>
  <c r="S165" i="2" s="1"/>
  <c r="R122" i="2"/>
  <c r="AJ257" i="1"/>
  <c r="P17" i="3"/>
  <c r="R17" i="3" s="1"/>
  <c r="AJ225" i="1"/>
  <c r="AJ311" i="1"/>
  <c r="AH23" i="1"/>
  <c r="AH37" i="1"/>
  <c r="AH456" i="1"/>
  <c r="AG76" i="1"/>
  <c r="AN98" i="1"/>
  <c r="AN91" i="1"/>
  <c r="AN8" i="1"/>
  <c r="AN15" i="1"/>
  <c r="AN13" i="1"/>
  <c r="AN166" i="1"/>
  <c r="AN171" i="1"/>
  <c r="AN139" i="1"/>
  <c r="AN150" i="1"/>
  <c r="AD418" i="1"/>
  <c r="AN9" i="1"/>
  <c r="AN14" i="1"/>
  <c r="AN114" i="1"/>
  <c r="AN92" i="1"/>
  <c r="AN125" i="1"/>
  <c r="AN117" i="1"/>
  <c r="AN74" i="1"/>
  <c r="AN159" i="1"/>
  <c r="AN152" i="1"/>
  <c r="AN2" i="1"/>
  <c r="AN75" i="1"/>
  <c r="AN81" i="1"/>
  <c r="AN99" i="1"/>
  <c r="AN107" i="1"/>
  <c r="AL274" i="1"/>
  <c r="AN101" i="1"/>
  <c r="AN82" i="1"/>
  <c r="AN6" i="1"/>
  <c r="AN3" i="1"/>
  <c r="AD359" i="1"/>
  <c r="AN115" i="1"/>
  <c r="AN151" i="1"/>
  <c r="AN16" i="1"/>
  <c r="AN168" i="1"/>
  <c r="AN10" i="1"/>
  <c r="AN7" i="1"/>
  <c r="AN143" i="1"/>
  <c r="AN141" i="1"/>
  <c r="AN12" i="1"/>
  <c r="AN155" i="1"/>
  <c r="AN100" i="1"/>
  <c r="AN4" i="1"/>
  <c r="AN163" i="1"/>
  <c r="AN127" i="1"/>
  <c r="AN109" i="1"/>
  <c r="AN104" i="1"/>
  <c r="AN11" i="1"/>
  <c r="AN5" i="1"/>
  <c r="R16" i="2"/>
  <c r="AN79" i="1"/>
  <c r="AN129" i="1"/>
  <c r="AN17" i="1"/>
  <c r="AN111" i="1"/>
  <c r="AJ246" i="1"/>
  <c r="AJ237" i="1"/>
  <c r="AJ343" i="1"/>
  <c r="R16" i="3"/>
  <c r="AJ251" i="1"/>
  <c r="AJ238" i="1"/>
  <c r="AF478" i="1"/>
  <c r="AJ321" i="1"/>
  <c r="AJ258" i="1"/>
  <c r="AF445" i="1"/>
  <c r="AJ235" i="1"/>
  <c r="AJ240" i="1"/>
  <c r="AJ255" i="1"/>
  <c r="AJ241" i="1"/>
  <c r="R153" i="2"/>
  <c r="S153" i="2" s="1"/>
  <c r="T153" i="2" s="1" a="1"/>
  <c r="T153" i="2" s="1"/>
  <c r="R71" i="2"/>
  <c r="S71" i="2" s="1"/>
  <c r="T71" i="2" s="1" a="1"/>
  <c r="T71" i="2" s="1"/>
  <c r="AJ306" i="1"/>
  <c r="AL249" i="1"/>
  <c r="AH22" i="1"/>
  <c r="AL338" i="1"/>
  <c r="S13" i="3"/>
  <c r="AJ294" i="1" s="1"/>
  <c r="AL236" i="1"/>
  <c r="AL250" i="1"/>
  <c r="AL261" i="1"/>
  <c r="AL294" i="1"/>
  <c r="AL333" i="1"/>
  <c r="AL330" i="1"/>
  <c r="AL263" i="1"/>
  <c r="AL186" i="1"/>
  <c r="AL325" i="1"/>
  <c r="AL221" i="1"/>
  <c r="AL184" i="1"/>
  <c r="AL303" i="1"/>
  <c r="AL209" i="1"/>
  <c r="AL300" i="1"/>
  <c r="AL208" i="1"/>
  <c r="AL319" i="1"/>
  <c r="AL215" i="1"/>
  <c r="AL288" i="1"/>
  <c r="AL198" i="1"/>
  <c r="AL197" i="1"/>
  <c r="AL317" i="1"/>
  <c r="AL214" i="1"/>
  <c r="AL213" i="1"/>
  <c r="AL316" i="1"/>
  <c r="AL202" i="1"/>
  <c r="AL341" i="1"/>
  <c r="AL309" i="1"/>
  <c r="AL211" i="1"/>
  <c r="AL210" i="1"/>
  <c r="AL278" i="1"/>
  <c r="AL305" i="1"/>
  <c r="AL280" i="1"/>
  <c r="AL269" i="1"/>
  <c r="AL295" i="1"/>
  <c r="AL206" i="1"/>
  <c r="AL282" i="1"/>
  <c r="AL201" i="1"/>
  <c r="AL272" i="1"/>
  <c r="AL200" i="1"/>
  <c r="AL187" i="1"/>
  <c r="AH407" i="1"/>
  <c r="AL308" i="1"/>
  <c r="AL259" i="1"/>
  <c r="AH487" i="1"/>
  <c r="AL289" i="1"/>
  <c r="AL277" i="1"/>
  <c r="AL342" i="1"/>
  <c r="AL286" i="1"/>
  <c r="AD50" i="1"/>
  <c r="AH123" i="1"/>
  <c r="AL290" i="1"/>
  <c r="AL323" i="1"/>
  <c r="Q9" i="3"/>
  <c r="AH49" i="1"/>
  <c r="AL328" i="1"/>
  <c r="AL267" i="1"/>
  <c r="AH167" i="1"/>
  <c r="AL244" i="1"/>
  <c r="AL252" i="1"/>
  <c r="R40" i="2"/>
  <c r="S40" i="2" s="1"/>
  <c r="T40" i="2" s="1" a="1"/>
  <c r="T40" i="2" s="1"/>
  <c r="Z40" i="2" s="1"/>
  <c r="AL318" i="1"/>
  <c r="AL229" i="1"/>
  <c r="AL281" i="1"/>
  <c r="AL344" i="1"/>
  <c r="AJ200" i="1"/>
  <c r="AJ280" i="1"/>
  <c r="AJ316" i="1"/>
  <c r="AJ300" i="1"/>
  <c r="AJ210" i="1"/>
  <c r="AJ330" i="1"/>
  <c r="AJ278" i="1"/>
  <c r="AJ198" i="1"/>
  <c r="AJ184" i="1"/>
  <c r="AJ295" i="1"/>
  <c r="AJ209" i="1"/>
  <c r="AJ221" i="1"/>
  <c r="AJ341" i="1"/>
  <c r="AJ197" i="1"/>
  <c r="AJ208" i="1"/>
  <c r="AJ263" i="1"/>
  <c r="AJ211" i="1"/>
  <c r="AJ186" i="1"/>
  <c r="AJ309" i="1"/>
  <c r="AJ325" i="1"/>
  <c r="AJ214" i="1"/>
  <c r="AJ317" i="1"/>
  <c r="AJ288" i="1"/>
  <c r="AJ272" i="1"/>
  <c r="AJ215" i="1"/>
  <c r="AJ206" i="1"/>
  <c r="AJ269" i="1"/>
  <c r="AJ305" i="1"/>
  <c r="AJ202" i="1"/>
  <c r="AJ201" i="1"/>
  <c r="AJ319" i="1"/>
  <c r="AJ213" i="1"/>
  <c r="AJ282" i="1"/>
  <c r="AJ187" i="1"/>
  <c r="AJ333" i="1"/>
  <c r="AJ303" i="1"/>
  <c r="AJ314" i="1"/>
  <c r="AJ329" i="1"/>
  <c r="AJ276" i="1"/>
  <c r="AJ218" i="1"/>
  <c r="AJ340" i="1"/>
  <c r="AJ275" i="1"/>
  <c r="AJ217" i="1"/>
  <c r="AJ196" i="1"/>
  <c r="AJ216" i="1"/>
  <c r="AJ207" i="1"/>
  <c r="AJ194" i="1"/>
  <c r="AJ193" i="1"/>
  <c r="AJ233" i="1"/>
  <c r="AJ224" i="1"/>
  <c r="AJ322" i="1"/>
  <c r="AJ203" i="1"/>
  <c r="AJ284" i="1"/>
  <c r="AJ189" i="1"/>
  <c r="AJ335" i="1"/>
  <c r="AJ283" i="1"/>
  <c r="AJ188" i="1"/>
  <c r="AJ223" i="1"/>
  <c r="AJ334" i="1"/>
  <c r="AJ304" i="1"/>
  <c r="AJ266" i="1"/>
  <c r="AJ212" i="1"/>
  <c r="AJ265" i="1"/>
  <c r="AJ345" i="1"/>
  <c r="AJ331" i="1"/>
  <c r="AJ199" i="1"/>
  <c r="AD260" i="1"/>
  <c r="AD192" i="1"/>
  <c r="AD339" i="1"/>
  <c r="R149" i="2"/>
  <c r="AN148" i="1"/>
  <c r="AN22" i="1"/>
  <c r="AN105" i="1"/>
  <c r="AN21" i="1"/>
  <c r="AN96" i="1"/>
  <c r="AN20" i="1"/>
  <c r="AN19" i="1"/>
  <c r="AN18" i="1"/>
  <c r="AN146" i="1"/>
  <c r="AN145" i="1"/>
  <c r="AN137" i="1"/>
  <c r="AN46" i="1"/>
  <c r="AN124" i="1"/>
  <c r="AN24" i="1"/>
  <c r="AN135" i="1"/>
  <c r="AN45" i="1"/>
  <c r="AN132" i="1"/>
  <c r="AN44" i="1"/>
  <c r="AN108" i="1"/>
  <c r="AN43" i="1"/>
  <c r="AN122" i="1"/>
  <c r="AN42" i="1"/>
  <c r="AN118" i="1"/>
  <c r="AN41" i="1"/>
  <c r="AN27" i="1"/>
  <c r="AN25" i="1"/>
  <c r="AN113" i="1"/>
  <c r="AD465" i="1"/>
  <c r="AD436" i="1"/>
  <c r="AD355" i="1"/>
  <c r="R158" i="2"/>
  <c r="S158" i="2" s="1"/>
  <c r="AD476" i="1"/>
  <c r="AD428" i="1"/>
  <c r="AD379" i="1"/>
  <c r="AD155" i="1"/>
  <c r="AD92" i="1"/>
  <c r="AD91" i="1"/>
  <c r="AD115" i="1"/>
  <c r="AG189" i="1"/>
  <c r="P7" i="3"/>
  <c r="R7" i="3" s="1"/>
  <c r="P15" i="3"/>
  <c r="R15" i="3" s="1"/>
  <c r="AD184" i="1"/>
  <c r="AD305" i="1"/>
  <c r="AD186" i="1"/>
  <c r="AL306" i="1"/>
  <c r="AL260" i="1"/>
  <c r="AL226" i="1"/>
  <c r="AL332" i="1"/>
  <c r="AL243" i="1"/>
  <c r="AL235" i="1"/>
  <c r="AL339" i="1"/>
  <c r="AL251" i="1"/>
  <c r="AL225" i="1"/>
  <c r="AL192" i="1"/>
  <c r="AL241" i="1"/>
  <c r="AL258" i="1"/>
  <c r="AL321" i="1"/>
  <c r="AL240" i="1"/>
  <c r="AL232" i="1"/>
  <c r="AL257" i="1"/>
  <c r="AL337" i="1"/>
  <c r="AL311" i="1"/>
  <c r="AL343" i="1"/>
  <c r="AL238" i="1"/>
  <c r="AL222" i="1"/>
  <c r="AL247" i="1"/>
  <c r="AL336" i="1"/>
  <c r="AL310" i="1"/>
  <c r="AL302" i="1"/>
  <c r="AL256" i="1"/>
  <c r="AL255" i="1"/>
  <c r="AL326" i="1"/>
  <c r="AL262" i="1"/>
  <c r="AL246" i="1"/>
  <c r="AL237" i="1"/>
  <c r="AL228" i="1"/>
  <c r="AL253" i="1"/>
  <c r="AF515" i="1"/>
  <c r="AF347" i="1"/>
  <c r="AF459" i="1"/>
  <c r="AF446" i="1"/>
  <c r="AF376" i="1"/>
  <c r="AF474" i="1"/>
  <c r="AF323" i="1"/>
  <c r="AF344" i="1"/>
  <c r="AF229" i="1"/>
  <c r="R116" i="2"/>
  <c r="S116" i="2" s="1"/>
  <c r="T116" i="2" s="1" a="1"/>
  <c r="T116" i="2" s="1"/>
  <c r="Z116" i="2" s="1"/>
  <c r="Q11" i="3"/>
  <c r="W16" i="2"/>
  <c r="AF105" i="1" s="1"/>
  <c r="U7" i="3"/>
  <c r="AL163" i="1" s="1"/>
  <c r="AF448" i="1"/>
  <c r="AF498" i="1"/>
  <c r="AF364" i="1"/>
  <c r="AE236" i="1"/>
  <c r="AE267" i="1"/>
  <c r="AE290" i="1"/>
  <c r="AF356" i="1"/>
  <c r="AF439" i="1"/>
  <c r="AF466" i="1"/>
  <c r="AL340" i="1"/>
  <c r="AL217" i="1"/>
  <c r="AL216" i="1"/>
  <c r="AL199" i="1"/>
  <c r="AL331" i="1"/>
  <c r="AL314" i="1"/>
  <c r="AL322" i="1"/>
  <c r="AL284" i="1"/>
  <c r="AL276" i="1"/>
  <c r="AL233" i="1"/>
  <c r="AL224" i="1"/>
  <c r="AL207" i="1"/>
  <c r="AL189" i="1"/>
  <c r="AL345" i="1"/>
  <c r="AL304" i="1"/>
  <c r="AL266" i="1"/>
  <c r="AL203" i="1"/>
  <c r="AL283" i="1"/>
  <c r="AL275" i="1"/>
  <c r="AL223" i="1"/>
  <c r="AL188" i="1"/>
  <c r="AL196" i="1"/>
  <c r="AL212" i="1"/>
  <c r="AL329" i="1"/>
  <c r="AL265" i="1"/>
  <c r="AL335" i="1"/>
  <c r="AL194" i="1"/>
  <c r="AL334" i="1"/>
  <c r="AL193" i="1"/>
  <c r="AL218" i="1"/>
  <c r="R76" i="2"/>
  <c r="S76" i="2" s="1"/>
  <c r="T76" i="2" s="1" a="1"/>
  <c r="T76" i="2" s="1"/>
  <c r="Z76" i="2" s="1"/>
  <c r="AF37" i="1"/>
  <c r="AL324" i="1"/>
  <c r="AL297" i="1"/>
  <c r="AL287" i="1"/>
  <c r="AL296" i="1"/>
  <c r="AL285" i="1"/>
  <c r="AL242" i="1"/>
  <c r="AL234" i="1"/>
  <c r="AL346" i="1"/>
  <c r="AL301" i="1"/>
  <c r="AL312" i="1"/>
  <c r="AL227" i="1"/>
  <c r="AL231" i="1"/>
  <c r="AL291" i="1"/>
  <c r="AL273" i="1"/>
  <c r="AL248" i="1"/>
  <c r="AL230" i="1"/>
  <c r="AL220" i="1"/>
  <c r="AL254" i="1"/>
  <c r="AL219" i="1"/>
  <c r="AL245" i="1"/>
  <c r="AL270" i="1"/>
  <c r="AL315" i="1"/>
  <c r="AL268" i="1"/>
  <c r="AL183" i="1"/>
  <c r="AL191" i="1"/>
  <c r="AL182" i="1"/>
  <c r="AL190" i="1"/>
  <c r="AL181" i="1"/>
  <c r="AL180" i="1"/>
  <c r="AL313" i="1"/>
  <c r="AL179" i="1"/>
  <c r="AL205" i="1"/>
  <c r="AL176" i="1"/>
  <c r="AL293" i="1"/>
  <c r="AL178" i="1"/>
  <c r="AL177" i="1"/>
  <c r="AL320" i="1"/>
  <c r="AL307" i="1"/>
  <c r="AL292" i="1"/>
  <c r="AL195" i="1"/>
  <c r="AL298" i="1"/>
  <c r="AL264" i="1"/>
  <c r="AL204" i="1"/>
  <c r="AL327" i="1"/>
  <c r="AL271" i="1"/>
  <c r="AL185" i="1"/>
  <c r="AL299" i="1"/>
  <c r="AL279" i="1"/>
  <c r="R138" i="2"/>
  <c r="S138" i="2" s="1"/>
  <c r="T138" i="2" s="1" a="1"/>
  <c r="T138" i="2" s="1"/>
  <c r="Z138" i="2" s="1"/>
  <c r="AF277" i="1"/>
  <c r="AF249" i="1"/>
  <c r="AF318" i="1"/>
  <c r="AF467" i="1"/>
  <c r="AF358" i="1"/>
  <c r="AF452" i="1"/>
  <c r="R166" i="2"/>
  <c r="S166" i="2" s="1"/>
  <c r="T166" i="2" s="1" a="1"/>
  <c r="T166" i="2" s="1"/>
  <c r="Z166" i="2" s="1"/>
  <c r="AN103" i="1"/>
  <c r="AN49" i="1"/>
  <c r="AN121" i="1"/>
  <c r="AN93" i="1"/>
  <c r="AN53" i="1"/>
  <c r="AN120" i="1"/>
  <c r="AN52" i="1"/>
  <c r="AN77" i="1"/>
  <c r="AN95" i="1"/>
  <c r="AN116" i="1"/>
  <c r="AN119" i="1"/>
  <c r="AN51" i="1"/>
  <c r="AN78" i="1"/>
  <c r="AN54" i="1"/>
  <c r="AN123" i="1"/>
  <c r="AN50" i="1"/>
  <c r="AN131" i="1"/>
  <c r="AN76" i="1"/>
  <c r="AN128" i="1"/>
  <c r="AN48" i="1"/>
  <c r="AN58" i="1"/>
  <c r="AN47" i="1"/>
  <c r="AN55" i="1"/>
  <c r="AN126" i="1"/>
  <c r="AN57" i="1"/>
  <c r="AN56" i="1"/>
  <c r="AN138" i="1"/>
  <c r="AN162" i="1"/>
  <c r="AN110" i="1"/>
  <c r="AN94" i="1"/>
  <c r="AN83" i="1"/>
  <c r="AN84" i="1"/>
  <c r="AN175" i="1"/>
  <c r="AN67" i="1"/>
  <c r="AN174" i="1"/>
  <c r="AN66" i="1"/>
  <c r="AN65" i="1"/>
  <c r="AN133" i="1"/>
  <c r="AN157" i="1"/>
  <c r="AN144" i="1"/>
  <c r="AN169" i="1"/>
  <c r="AN89" i="1"/>
  <c r="AN88" i="1"/>
  <c r="AN112" i="1"/>
  <c r="AN153" i="1"/>
  <c r="AN140" i="1"/>
  <c r="AN87" i="1"/>
  <c r="AN86" i="1"/>
  <c r="AN85" i="1"/>
  <c r="AN97" i="1"/>
  <c r="AH350" i="1"/>
  <c r="AH442" i="1"/>
  <c r="AH462" i="1"/>
  <c r="AH446" i="1"/>
  <c r="AH474" i="1"/>
  <c r="AH376" i="1"/>
  <c r="AH144" i="1"/>
  <c r="AH85" i="1"/>
  <c r="AH88" i="1"/>
  <c r="AH148" i="1"/>
  <c r="AH25" i="1"/>
  <c r="AH24" i="1"/>
  <c r="R140" i="2"/>
  <c r="S140" i="2" s="1"/>
  <c r="T140" i="2" s="1" a="1"/>
  <c r="T140" i="2" s="1"/>
  <c r="Z140" i="2" s="1"/>
  <c r="AH158" i="1"/>
  <c r="AH36" i="1"/>
  <c r="AH35" i="1"/>
  <c r="AH467" i="1"/>
  <c r="AH452" i="1"/>
  <c r="AH358" i="1"/>
  <c r="R3" i="2"/>
  <c r="AH17" i="1"/>
  <c r="AH16" i="1"/>
  <c r="AH151" i="1"/>
  <c r="R160" i="2"/>
  <c r="S160" i="2" s="1"/>
  <c r="R97" i="2"/>
  <c r="AN149" i="1"/>
  <c r="AN68" i="1"/>
  <c r="AN29" i="1"/>
  <c r="AN170" i="1"/>
  <c r="AN161" i="1"/>
  <c r="AN136" i="1"/>
  <c r="AN160" i="1"/>
  <c r="AN39" i="1"/>
  <c r="AN61" i="1"/>
  <c r="AN36" i="1"/>
  <c r="AN38" i="1"/>
  <c r="AN158" i="1"/>
  <c r="AN63" i="1"/>
  <c r="AN37" i="1"/>
  <c r="AN90" i="1"/>
  <c r="AN64" i="1"/>
  <c r="AN62" i="1"/>
  <c r="AN156" i="1"/>
  <c r="AN164" i="1"/>
  <c r="AN30" i="1"/>
  <c r="AN60" i="1"/>
  <c r="AN35" i="1"/>
  <c r="AN154" i="1"/>
  <c r="AN71" i="1"/>
  <c r="AN59" i="1"/>
  <c r="AN167" i="1"/>
  <c r="AN69" i="1"/>
  <c r="AN34" i="1"/>
  <c r="AN33" i="1"/>
  <c r="AN165" i="1"/>
  <c r="AN31" i="1"/>
  <c r="AN32" i="1"/>
  <c r="AN70" i="1"/>
  <c r="AH117" i="1"/>
  <c r="AH11" i="1"/>
  <c r="AH10" i="1"/>
  <c r="AH448" i="1"/>
  <c r="AH364" i="1"/>
  <c r="AH498" i="1"/>
  <c r="AH482" i="1"/>
  <c r="AH394" i="1"/>
  <c r="AH438" i="1"/>
  <c r="AH258" i="1"/>
  <c r="AH240" i="1"/>
  <c r="AH310" i="1"/>
  <c r="AH183" i="1"/>
  <c r="AH327" i="1"/>
  <c r="AH180" i="1"/>
  <c r="R105" i="2"/>
  <c r="S105" i="2" s="1"/>
  <c r="T105" i="2" s="1" a="1"/>
  <c r="T105" i="2" s="1"/>
  <c r="R38" i="2"/>
  <c r="S38" i="2" s="1"/>
  <c r="Q10" i="3"/>
  <c r="R39" i="2"/>
  <c r="S39" i="2" s="1"/>
  <c r="T39" i="2" s="1" a="1"/>
  <c r="T39" i="2" s="1"/>
  <c r="Z39" i="2" s="1"/>
  <c r="AH478" i="1"/>
  <c r="AH384" i="1"/>
  <c r="AH445" i="1"/>
  <c r="R172" i="2"/>
  <c r="R86" i="2"/>
  <c r="S86" i="2" s="1"/>
  <c r="R72" i="2"/>
  <c r="AM462" i="1"/>
  <c r="AM377" i="1"/>
  <c r="AM441" i="1"/>
  <c r="AM389" i="1"/>
  <c r="AM391" i="1"/>
  <c r="AM399" i="1"/>
  <c r="AM394" i="1"/>
  <c r="AM451" i="1"/>
  <c r="AM484" i="1"/>
  <c r="AM510" i="1"/>
  <c r="AM482" i="1"/>
  <c r="AM352" i="1"/>
  <c r="AM350" i="1"/>
  <c r="AM435" i="1"/>
  <c r="AM497" i="1"/>
  <c r="AM438" i="1"/>
  <c r="AM495" i="1"/>
  <c r="AM494" i="1"/>
  <c r="AM447" i="1"/>
  <c r="AM442" i="1"/>
  <c r="AM434" i="1"/>
  <c r="R120" i="2"/>
  <c r="R161" i="2"/>
  <c r="S161" i="2" s="1"/>
  <c r="T161" i="2" s="1" a="1"/>
  <c r="T161" i="2" s="1"/>
  <c r="R18" i="2"/>
  <c r="S18" i="2" s="1"/>
  <c r="T18" i="2" s="1" a="1"/>
  <c r="T18" i="2" s="1"/>
  <c r="Z18" i="2" s="1"/>
  <c r="AG193" i="1"/>
  <c r="R145" i="2"/>
  <c r="S145" i="2" s="1"/>
  <c r="T145" i="2" s="1" a="1"/>
  <c r="T145" i="2" s="1"/>
  <c r="Z145" i="2" s="1"/>
  <c r="R22" i="2"/>
  <c r="S22" i="2" s="1"/>
  <c r="P3" i="3"/>
  <c r="R3" i="3" s="1"/>
  <c r="R93" i="2"/>
  <c r="S93" i="2" s="1"/>
  <c r="T93" i="2" s="1" a="1"/>
  <c r="T93" i="2" s="1"/>
  <c r="Z93" i="2" s="1"/>
  <c r="X3" i="2"/>
  <c r="AG150" i="1" s="1"/>
  <c r="R94" i="2"/>
  <c r="S94" i="2" s="1"/>
  <c r="AG126" i="1"/>
  <c r="R157" i="2"/>
  <c r="S157" i="2" s="1"/>
  <c r="R139" i="2"/>
  <c r="S139" i="2" s="1"/>
  <c r="R151" i="2"/>
  <c r="S151" i="2" s="1"/>
  <c r="T151" i="2" s="1" a="1"/>
  <c r="T151" i="2" s="1"/>
  <c r="Z151" i="2" s="1"/>
  <c r="AG449" i="1"/>
  <c r="AG380" i="1"/>
  <c r="AG499" i="1"/>
  <c r="AG460" i="1"/>
  <c r="AG348" i="1"/>
  <c r="AG408" i="1"/>
  <c r="AM417" i="1"/>
  <c r="AM487" i="1"/>
  <c r="AM443" i="1"/>
  <c r="AM430" i="1"/>
  <c r="AM416" i="1"/>
  <c r="AM387" i="1"/>
  <c r="AM429" i="1"/>
  <c r="AM386" i="1"/>
  <c r="AM513" i="1"/>
  <c r="AM385" i="1"/>
  <c r="AM375" i="1"/>
  <c r="AM360" i="1"/>
  <c r="AM365" i="1"/>
  <c r="AM426" i="1"/>
  <c r="AM471" i="1"/>
  <c r="AM383" i="1"/>
  <c r="AM490" i="1"/>
  <c r="AM508" i="1"/>
  <c r="AM424" i="1"/>
  <c r="AM370" i="1"/>
  <c r="AM480" i="1"/>
  <c r="AM437" i="1"/>
  <c r="AM423" i="1"/>
  <c r="AM369" i="1"/>
  <c r="AM479" i="1"/>
  <c r="AM492" i="1"/>
  <c r="AM505" i="1"/>
  <c r="AM407" i="1"/>
  <c r="AM366" i="1"/>
  <c r="AM489" i="1"/>
  <c r="AG305" i="1"/>
  <c r="AG186" i="1"/>
  <c r="AG184" i="1"/>
  <c r="R4" i="2"/>
  <c r="S4" i="2" s="1"/>
  <c r="R73" i="2"/>
  <c r="S73" i="2" s="1"/>
  <c r="R23" i="2"/>
  <c r="S23" i="2" s="1"/>
  <c r="AM453" i="1"/>
  <c r="AM388" i="1"/>
  <c r="AM362" i="1"/>
  <c r="AM452" i="1"/>
  <c r="AM498" i="1"/>
  <c r="AM486" i="1"/>
  <c r="AM500" i="1"/>
  <c r="AM384" i="1"/>
  <c r="AM402" i="1"/>
  <c r="AM450" i="1"/>
  <c r="AM439" i="1"/>
  <c r="AM398" i="1"/>
  <c r="AM509" i="1"/>
  <c r="AM448" i="1"/>
  <c r="AM481" i="1"/>
  <c r="AM397" i="1"/>
  <c r="AM395" i="1"/>
  <c r="AM458" i="1"/>
  <c r="AM358" i="1"/>
  <c r="AM504" i="1"/>
  <c r="AM478" i="1"/>
  <c r="AM467" i="1"/>
  <c r="AM456" i="1"/>
  <c r="AM393" i="1"/>
  <c r="AM503" i="1"/>
  <c r="AM466" i="1"/>
  <c r="AM445" i="1"/>
  <c r="AM433" i="1"/>
  <c r="AM364" i="1"/>
  <c r="AM356" i="1"/>
  <c r="AM501" i="1"/>
  <c r="AM454" i="1"/>
  <c r="AM432" i="1"/>
  <c r="P13" i="3"/>
  <c r="R42" i="2"/>
  <c r="R52" i="2"/>
  <c r="R79" i="2"/>
  <c r="S79" i="2" s="1"/>
  <c r="R7" i="2"/>
  <c r="S7" i="2" s="1"/>
  <c r="R21" i="2"/>
  <c r="S21" i="2" s="1"/>
  <c r="R10" i="2"/>
  <c r="R162" i="2"/>
  <c r="X165" i="2"/>
  <c r="AG483" i="1" s="1"/>
  <c r="R125" i="2"/>
  <c r="R137" i="2"/>
  <c r="S137" i="2" s="1"/>
  <c r="R78" i="2"/>
  <c r="S78" i="2" s="1"/>
  <c r="R30" i="2"/>
  <c r="S30" i="2" s="1"/>
  <c r="X38" i="2"/>
  <c r="AG64" i="1" s="1"/>
  <c r="AG203" i="1"/>
  <c r="AG304" i="1"/>
  <c r="AG199" i="1"/>
  <c r="AG501" i="1"/>
  <c r="AG456" i="1"/>
  <c r="AG398" i="1"/>
  <c r="X172" i="2"/>
  <c r="AG496" i="1" s="1"/>
  <c r="R133" i="2"/>
  <c r="S133" i="2" s="1"/>
  <c r="R109" i="2"/>
  <c r="S109" i="2" s="1"/>
  <c r="V10" i="3"/>
  <c r="R121" i="2"/>
  <c r="T121" i="2" s="1" a="1"/>
  <c r="T121" i="2" s="1"/>
  <c r="Z121" i="2" s="1"/>
  <c r="AM465" i="1"/>
  <c r="AM431" i="1"/>
  <c r="AM355" i="1"/>
  <c r="AM475" i="1"/>
  <c r="AM363" i="1"/>
  <c r="AM415" i="1"/>
  <c r="AM514" i="1"/>
  <c r="AM463" i="1"/>
  <c r="AM428" i="1"/>
  <c r="AM361" i="1"/>
  <c r="AM511" i="1"/>
  <c r="AM473" i="1"/>
  <c r="AM427" i="1"/>
  <c r="AM373" i="1"/>
  <c r="AM351" i="1"/>
  <c r="AM412" i="1"/>
  <c r="AM372" i="1"/>
  <c r="AM425" i="1"/>
  <c r="AM411" i="1"/>
  <c r="AM382" i="1"/>
  <c r="AM359" i="1"/>
  <c r="AM506" i="1"/>
  <c r="AM493" i="1"/>
  <c r="AM468" i="1"/>
  <c r="AM436" i="1"/>
  <c r="AM419" i="1"/>
  <c r="AM357" i="1"/>
  <c r="AM421" i="1"/>
  <c r="AM379" i="1"/>
  <c r="AM378" i="1"/>
  <c r="AM477" i="1"/>
  <c r="AM418" i="1"/>
  <c r="AM390" i="1"/>
  <c r="AM488" i="1"/>
  <c r="AM476" i="1"/>
  <c r="AM406" i="1"/>
  <c r="AG97" i="1"/>
  <c r="AG86" i="1"/>
  <c r="AG157" i="1"/>
  <c r="AG376" i="1"/>
  <c r="AG474" i="1"/>
  <c r="AG446" i="1"/>
  <c r="R148" i="2"/>
  <c r="S148" i="2" s="1"/>
  <c r="R19" i="2"/>
  <c r="S19" i="2" s="1"/>
  <c r="R103" i="2"/>
  <c r="S103" i="2" s="1"/>
  <c r="AG336" i="1"/>
  <c r="AG256" i="1"/>
  <c r="AG238" i="1"/>
  <c r="Q12" i="3"/>
  <c r="R114" i="2"/>
  <c r="S114" i="2" s="1"/>
  <c r="AM405" i="1"/>
  <c r="AM374" i="1"/>
  <c r="AM404" i="1"/>
  <c r="AM464" i="1"/>
  <c r="AM403" i="1"/>
  <c r="AM353" i="1"/>
  <c r="AM414" i="1"/>
  <c r="AM413" i="1"/>
  <c r="AM472" i="1"/>
  <c r="AM461" i="1"/>
  <c r="AM460" i="1"/>
  <c r="AM371" i="1"/>
  <c r="AM470" i="1"/>
  <c r="AM410" i="1"/>
  <c r="AM349" i="1"/>
  <c r="AM507" i="1"/>
  <c r="AM469" i="1"/>
  <c r="AM409" i="1"/>
  <c r="AM381" i="1"/>
  <c r="AM348" i="1"/>
  <c r="AM422" i="1"/>
  <c r="AM408" i="1"/>
  <c r="AM368" i="1"/>
  <c r="AM367" i="1"/>
  <c r="AM491" i="1"/>
  <c r="AM420" i="1"/>
  <c r="AM354" i="1"/>
  <c r="AG337" i="1"/>
  <c r="AG262" i="1"/>
  <c r="AG257" i="1"/>
  <c r="AF495" i="1"/>
  <c r="AF435" i="1"/>
  <c r="AF352" i="1"/>
  <c r="AD346" i="1"/>
  <c r="AD285" i="1"/>
  <c r="AD254" i="1"/>
  <c r="AF423" i="1"/>
  <c r="AF492" i="1"/>
  <c r="AF369" i="1"/>
  <c r="AF371" i="1"/>
  <c r="AF472" i="1"/>
  <c r="AF413" i="1"/>
  <c r="AF501" i="1"/>
  <c r="AF456" i="1"/>
  <c r="AF398" i="1"/>
  <c r="AG343" i="1"/>
  <c r="AG235" i="1"/>
  <c r="AG225" i="1"/>
  <c r="AD332" i="1"/>
  <c r="AD232" i="1"/>
  <c r="AD228" i="1"/>
  <c r="AF462" i="1"/>
  <c r="AF442" i="1"/>
  <c r="AF350" i="1"/>
  <c r="AD334" i="1"/>
  <c r="AD283" i="1"/>
  <c r="AD218" i="1"/>
  <c r="AE333" i="1"/>
  <c r="AE215" i="1"/>
  <c r="AE211" i="1"/>
  <c r="AD341" i="1"/>
  <c r="AD288" i="1"/>
  <c r="AD198" i="1"/>
  <c r="AG172" i="1"/>
  <c r="AG72" i="1"/>
  <c r="AG114" i="1"/>
  <c r="AH159" i="1"/>
  <c r="AH98" i="1"/>
  <c r="AH82" i="1"/>
  <c r="AF345" i="1"/>
  <c r="AF275" i="1"/>
  <c r="AF188" i="1"/>
  <c r="AF316" i="1"/>
  <c r="AF201" i="1"/>
  <c r="AF206" i="1"/>
  <c r="AG298" i="1"/>
  <c r="AG179" i="1"/>
  <c r="AG176" i="1"/>
  <c r="AL508" i="1"/>
  <c r="AL492" i="1"/>
  <c r="AL505" i="1"/>
  <c r="AL513" i="1"/>
  <c r="AL479" i="1"/>
  <c r="AL471" i="1"/>
  <c r="AL424" i="1"/>
  <c r="AL416" i="1"/>
  <c r="AL437" i="1"/>
  <c r="AL429" i="1"/>
  <c r="AL417" i="1"/>
  <c r="AL480" i="1"/>
  <c r="AL490" i="1"/>
  <c r="AL443" i="1"/>
  <c r="AL423" i="1"/>
  <c r="AL369" i="1"/>
  <c r="AL365" i="1"/>
  <c r="AL383" i="1"/>
  <c r="AL489" i="1"/>
  <c r="AL370" i="1"/>
  <c r="AL366" i="1"/>
  <c r="AL386" i="1"/>
  <c r="AL375" i="1"/>
  <c r="AL360" i="1"/>
  <c r="AL407" i="1"/>
  <c r="AL387" i="1"/>
  <c r="AL426" i="1"/>
  <c r="AL385" i="1"/>
  <c r="AL430" i="1"/>
  <c r="AL487" i="1"/>
  <c r="AN334" i="1"/>
  <c r="AN322" i="1"/>
  <c r="AN314" i="1"/>
  <c r="AN345" i="1"/>
  <c r="AN329" i="1"/>
  <c r="AN284" i="1"/>
  <c r="AN276" i="1"/>
  <c r="AN304" i="1"/>
  <c r="AN331" i="1"/>
  <c r="AN265" i="1"/>
  <c r="AN283" i="1"/>
  <c r="AN275" i="1"/>
  <c r="AN217" i="1"/>
  <c r="AN266" i="1"/>
  <c r="AN233" i="1"/>
  <c r="AN207" i="1"/>
  <c r="AN203" i="1"/>
  <c r="AN199" i="1"/>
  <c r="AN223" i="1"/>
  <c r="AN196" i="1"/>
  <c r="AN188" i="1"/>
  <c r="AN218" i="1"/>
  <c r="AN340" i="1"/>
  <c r="AN335" i="1"/>
  <c r="AN224" i="1"/>
  <c r="AN212" i="1"/>
  <c r="AN193" i="1"/>
  <c r="AN189" i="1"/>
  <c r="AN216" i="1"/>
  <c r="AN194" i="1"/>
  <c r="AF490" i="1"/>
  <c r="AF417" i="1"/>
  <c r="AF375" i="1"/>
  <c r="AG317" i="1"/>
  <c r="AG209" i="1"/>
  <c r="AG200" i="1"/>
  <c r="AD410" i="1"/>
  <c r="AD464" i="1"/>
  <c r="AD354" i="1"/>
  <c r="AG489" i="1"/>
  <c r="AG416" i="1"/>
  <c r="AG365" i="1"/>
  <c r="AH475" i="1"/>
  <c r="AH421" i="1"/>
  <c r="AH378" i="1"/>
  <c r="AD481" i="1"/>
  <c r="AD433" i="1"/>
  <c r="AD388" i="1"/>
  <c r="AD483" i="1"/>
  <c r="AD444" i="1"/>
  <c r="AD396" i="1"/>
  <c r="AG498" i="1"/>
  <c r="AG448" i="1"/>
  <c r="AG364" i="1"/>
  <c r="AD509" i="1"/>
  <c r="AD450" i="1"/>
  <c r="AD397" i="1"/>
  <c r="AM167" i="1"/>
  <c r="AM164" i="1"/>
  <c r="AM160" i="1"/>
  <c r="AM156" i="1"/>
  <c r="AM90" i="1"/>
  <c r="AM70" i="1"/>
  <c r="AM62" i="1"/>
  <c r="AM158" i="1"/>
  <c r="AM154" i="1"/>
  <c r="AM170" i="1"/>
  <c r="AM161" i="1"/>
  <c r="AM165" i="1"/>
  <c r="AM149" i="1"/>
  <c r="AM136" i="1"/>
  <c r="AM69" i="1"/>
  <c r="AM61" i="1"/>
  <c r="AM68" i="1"/>
  <c r="AM64" i="1"/>
  <c r="AM38" i="1"/>
  <c r="AM34" i="1"/>
  <c r="AM30" i="1"/>
  <c r="AM32" i="1"/>
  <c r="AM60" i="1"/>
  <c r="AM71" i="1"/>
  <c r="AM63" i="1"/>
  <c r="AM39" i="1"/>
  <c r="AM35" i="1"/>
  <c r="AM31" i="1"/>
  <c r="AM36" i="1"/>
  <c r="AM59" i="1"/>
  <c r="AM37" i="1"/>
  <c r="AM33" i="1"/>
  <c r="AM29" i="1"/>
  <c r="AF337" i="1"/>
  <c r="AF262" i="1"/>
  <c r="AF257" i="1"/>
  <c r="AF304" i="1"/>
  <c r="AF203" i="1"/>
  <c r="AF199" i="1"/>
  <c r="AF170" i="1"/>
  <c r="AF60" i="1"/>
  <c r="AF59" i="1"/>
  <c r="AF408" i="1"/>
  <c r="AF348" i="1"/>
  <c r="AF460" i="1"/>
  <c r="AF497" i="1"/>
  <c r="AF447" i="1"/>
  <c r="AF377" i="1"/>
  <c r="AG475" i="1"/>
  <c r="AG421" i="1"/>
  <c r="AG378" i="1"/>
  <c r="AF286" i="1"/>
  <c r="AF259" i="1"/>
  <c r="AF338" i="1"/>
  <c r="AD485" i="1"/>
  <c r="AD455" i="1"/>
  <c r="AD400" i="1"/>
  <c r="AG469" i="1"/>
  <c r="AG414" i="1"/>
  <c r="AG367" i="1"/>
  <c r="AG406" i="1"/>
  <c r="AG351" i="1"/>
  <c r="AG463" i="1"/>
  <c r="AG516" i="1"/>
  <c r="AG512" i="1"/>
  <c r="AG392" i="1"/>
  <c r="AJ150" i="1"/>
  <c r="AJ151" i="1"/>
  <c r="AJ141" i="1"/>
  <c r="AJ139" i="1"/>
  <c r="AJ129" i="1"/>
  <c r="AJ125" i="1"/>
  <c r="AJ117" i="1"/>
  <c r="AJ109" i="1"/>
  <c r="AJ130" i="1"/>
  <c r="AJ100" i="1"/>
  <c r="AJ13" i="1"/>
  <c r="AJ9" i="1"/>
  <c r="AJ17" i="1"/>
  <c r="AJ5" i="1"/>
  <c r="AJ2" i="1"/>
  <c r="AJ14" i="1"/>
  <c r="AJ6" i="1"/>
  <c r="AJ16" i="1"/>
  <c r="AJ99" i="1"/>
  <c r="AJ10" i="1"/>
  <c r="AJ107" i="1"/>
  <c r="AJ127" i="1"/>
  <c r="AJ12" i="1"/>
  <c r="AJ15" i="1"/>
  <c r="AJ11" i="1"/>
  <c r="AJ7" i="1"/>
  <c r="AJ3" i="1"/>
  <c r="AJ4" i="1"/>
  <c r="AJ152" i="1"/>
  <c r="AJ8" i="1"/>
  <c r="AH300" i="1"/>
  <c r="AH272" i="1"/>
  <c r="AH221" i="1"/>
  <c r="AD322" i="1"/>
  <c r="AD193" i="1"/>
  <c r="AD189" i="1"/>
  <c r="AD490" i="1"/>
  <c r="AD375" i="1"/>
  <c r="AD417" i="1"/>
  <c r="AG155" i="1"/>
  <c r="AG92" i="1"/>
  <c r="AG115" i="1"/>
  <c r="AG91" i="1"/>
  <c r="AH299" i="1"/>
  <c r="AH271" i="1"/>
  <c r="AH182" i="1"/>
  <c r="AF319" i="1"/>
  <c r="AF278" i="1"/>
  <c r="AF208" i="1"/>
  <c r="AD124" i="1"/>
  <c r="AD46" i="1"/>
  <c r="AD45" i="1"/>
  <c r="AH141" i="1"/>
  <c r="AH6" i="1"/>
  <c r="AH7" i="1"/>
  <c r="AD159" i="1"/>
  <c r="AD98" i="1"/>
  <c r="AD82" i="1"/>
  <c r="AH321" i="1"/>
  <c r="AH253" i="1"/>
  <c r="AH247" i="1"/>
  <c r="AG476" i="1"/>
  <c r="AG428" i="1"/>
  <c r="AG379" i="1"/>
  <c r="AG132" i="1"/>
  <c r="AG113" i="1"/>
  <c r="AG41" i="1"/>
  <c r="AF293" i="1"/>
  <c r="AF178" i="1"/>
  <c r="AF195" i="1"/>
  <c r="AF139" i="1"/>
  <c r="AF15" i="1"/>
  <c r="AF14" i="1"/>
  <c r="AF20" i="1"/>
  <c r="AF21" i="1"/>
  <c r="AF122" i="1"/>
  <c r="AE289" i="1"/>
  <c r="AE261" i="1"/>
  <c r="AE342" i="1"/>
  <c r="AG321" i="1"/>
  <c r="AG247" i="1"/>
  <c r="AG253" i="1"/>
  <c r="AH207" i="1"/>
  <c r="AH314" i="1"/>
  <c r="AH212" i="1"/>
  <c r="AG128" i="1"/>
  <c r="AG78" i="1"/>
  <c r="AG103" i="1"/>
  <c r="AH139" i="1"/>
  <c r="AH15" i="1"/>
  <c r="AH14" i="1"/>
  <c r="AD55" i="1"/>
  <c r="AD138" i="1"/>
  <c r="AD54" i="1"/>
  <c r="AF172" i="1"/>
  <c r="AF72" i="1"/>
  <c r="AF114" i="1"/>
  <c r="AF155" i="1"/>
  <c r="AF92" i="1"/>
  <c r="AF115" i="1"/>
  <c r="AF91" i="1"/>
  <c r="AH170" i="1"/>
  <c r="AH60" i="1"/>
  <c r="AH59" i="1"/>
  <c r="AD150" i="1"/>
  <c r="AD109" i="1"/>
  <c r="AD4" i="1"/>
  <c r="AH326" i="1"/>
  <c r="AH246" i="1"/>
  <c r="AH251" i="1"/>
  <c r="AF477" i="1"/>
  <c r="AF382" i="1"/>
  <c r="AF425" i="1"/>
  <c r="AG330" i="1"/>
  <c r="AG282" i="1"/>
  <c r="AG213" i="1"/>
  <c r="AG168" i="1"/>
  <c r="AG80" i="1"/>
  <c r="AG106" i="1"/>
  <c r="AE467" i="1"/>
  <c r="AE452" i="1"/>
  <c r="AE358" i="1"/>
  <c r="AL170" i="1"/>
  <c r="AL158" i="1"/>
  <c r="AL154" i="1"/>
  <c r="AL167" i="1"/>
  <c r="AL164" i="1"/>
  <c r="AL160" i="1"/>
  <c r="AL156" i="1"/>
  <c r="AL69" i="1"/>
  <c r="AL61" i="1"/>
  <c r="AL90" i="1"/>
  <c r="AL70" i="1"/>
  <c r="AL161" i="1"/>
  <c r="AL71" i="1"/>
  <c r="AL63" i="1"/>
  <c r="AL165" i="1"/>
  <c r="AL149" i="1"/>
  <c r="AL136" i="1"/>
  <c r="AL37" i="1"/>
  <c r="AL33" i="1"/>
  <c r="AL29" i="1"/>
  <c r="AL62" i="1"/>
  <c r="AL36" i="1"/>
  <c r="AL68" i="1"/>
  <c r="AL64" i="1"/>
  <c r="AL38" i="1"/>
  <c r="AL34" i="1"/>
  <c r="AL30" i="1"/>
  <c r="AL60" i="1"/>
  <c r="AL39" i="1"/>
  <c r="AL35" i="1"/>
  <c r="AL31" i="1"/>
  <c r="AL59" i="1"/>
  <c r="AL32" i="1"/>
  <c r="AH483" i="1"/>
  <c r="AH396" i="1"/>
  <c r="AH444" i="1"/>
  <c r="AF303" i="1"/>
  <c r="AF202" i="1"/>
  <c r="AF214" i="1"/>
  <c r="AD298" i="1"/>
  <c r="AD176" i="1"/>
  <c r="AD179" i="1"/>
  <c r="AF270" i="1"/>
  <c r="AF297" i="1"/>
  <c r="AF220" i="1"/>
  <c r="AF473" i="1"/>
  <c r="AF419" i="1"/>
  <c r="AF373" i="1"/>
  <c r="AH309" i="1"/>
  <c r="AH197" i="1"/>
  <c r="AH187" i="1"/>
  <c r="AG159" i="1"/>
  <c r="AG98" i="1"/>
  <c r="AG82" i="1"/>
  <c r="AD173" i="1"/>
  <c r="AD26" i="1"/>
  <c r="AD118" i="1"/>
  <c r="AG127" i="1"/>
  <c r="AG12" i="1"/>
  <c r="AG13" i="1"/>
  <c r="AD132" i="1"/>
  <c r="AD113" i="1"/>
  <c r="AD41" i="1"/>
  <c r="AD152" i="1"/>
  <c r="AD3" i="1"/>
  <c r="AD2" i="1"/>
  <c r="AD117" i="1"/>
  <c r="AD11" i="1"/>
  <c r="AD10" i="1"/>
  <c r="AG324" i="1"/>
  <c r="AG230" i="1"/>
  <c r="AG231" i="1"/>
  <c r="AN488" i="1"/>
  <c r="AN477" i="1"/>
  <c r="AN473" i="1"/>
  <c r="AN465" i="1"/>
  <c r="AN475" i="1"/>
  <c r="AN463" i="1"/>
  <c r="AN506" i="1"/>
  <c r="AN514" i="1"/>
  <c r="AN425" i="1"/>
  <c r="AN421" i="1"/>
  <c r="AN493" i="1"/>
  <c r="AN418" i="1"/>
  <c r="AN406" i="1"/>
  <c r="AN390" i="1"/>
  <c r="AN382" i="1"/>
  <c r="AN476" i="1"/>
  <c r="AN436" i="1"/>
  <c r="AN428" i="1"/>
  <c r="AN412" i="1"/>
  <c r="AN411" i="1"/>
  <c r="AN378" i="1"/>
  <c r="AN511" i="1"/>
  <c r="AN468" i="1"/>
  <c r="AN431" i="1"/>
  <c r="AN419" i="1"/>
  <c r="AN427" i="1"/>
  <c r="AN379" i="1"/>
  <c r="AN373" i="1"/>
  <c r="AN361" i="1"/>
  <c r="AN357" i="1"/>
  <c r="AN363" i="1"/>
  <c r="AN359" i="1"/>
  <c r="AN415" i="1"/>
  <c r="AN351" i="1"/>
  <c r="AN355" i="1"/>
  <c r="AN372" i="1"/>
  <c r="AG327" i="1"/>
  <c r="AG183" i="1"/>
  <c r="AG180" i="1"/>
  <c r="AD402" i="1"/>
  <c r="AD486" i="1"/>
  <c r="AD453" i="1"/>
  <c r="AH496" i="1"/>
  <c r="AH517" i="1"/>
  <c r="AH440" i="1"/>
  <c r="AG246" i="1"/>
  <c r="AG251" i="1"/>
  <c r="AG326" i="1"/>
  <c r="AN342" i="1"/>
  <c r="AN338" i="1"/>
  <c r="AN318" i="1"/>
  <c r="AN252" i="1"/>
  <c r="AN244" i="1"/>
  <c r="AN344" i="1"/>
  <c r="AN289" i="1"/>
  <c r="AN281" i="1"/>
  <c r="AN277" i="1"/>
  <c r="AN261" i="1"/>
  <c r="AN249" i="1"/>
  <c r="AN308" i="1"/>
  <c r="AN267" i="1"/>
  <c r="AN259" i="1"/>
  <c r="AN239" i="1"/>
  <c r="AN328" i="1"/>
  <c r="AN290" i="1"/>
  <c r="AN286" i="1"/>
  <c r="AN274" i="1"/>
  <c r="AN294" i="1"/>
  <c r="AN250" i="1"/>
  <c r="AN236" i="1"/>
  <c r="AN323" i="1"/>
  <c r="AN229" i="1"/>
  <c r="AM126" i="1"/>
  <c r="AM78" i="1"/>
  <c r="AM58" i="1"/>
  <c r="AM54" i="1"/>
  <c r="AM50" i="1"/>
  <c r="AM138" i="1"/>
  <c r="AM121" i="1"/>
  <c r="AM93" i="1"/>
  <c r="AM77" i="1"/>
  <c r="AM57" i="1"/>
  <c r="AM51" i="1"/>
  <c r="AM120" i="1"/>
  <c r="AM116" i="1"/>
  <c r="AM49" i="1"/>
  <c r="AM128" i="1"/>
  <c r="AM95" i="1"/>
  <c r="AM76" i="1"/>
  <c r="AM55" i="1"/>
  <c r="AM47" i="1"/>
  <c r="AM103" i="1"/>
  <c r="AM53" i="1"/>
  <c r="AM119" i="1"/>
  <c r="AM123" i="1"/>
  <c r="AM131" i="1"/>
  <c r="AM56" i="1"/>
  <c r="AM52" i="1"/>
  <c r="AM48" i="1"/>
  <c r="AD470" i="1"/>
  <c r="AD368" i="1"/>
  <c r="AD409" i="1"/>
  <c r="AG484" i="1"/>
  <c r="AG399" i="1"/>
  <c r="AG451" i="1"/>
  <c r="AH387" i="1"/>
  <c r="AH480" i="1"/>
  <c r="AH437" i="1"/>
  <c r="AF411" i="1"/>
  <c r="AF372" i="1"/>
  <c r="AF511" i="1"/>
  <c r="AD329" i="1"/>
  <c r="AD265" i="1"/>
  <c r="AD266" i="1"/>
  <c r="AF305" i="1"/>
  <c r="AF186" i="1"/>
  <c r="AF184" i="1"/>
  <c r="AG143" i="1"/>
  <c r="AG104" i="1"/>
  <c r="AG73" i="1"/>
  <c r="AF142" i="1"/>
  <c r="AF44" i="1"/>
  <c r="AF102" i="1"/>
  <c r="AF108" i="1"/>
  <c r="AF147" i="1"/>
  <c r="AF43" i="1"/>
  <c r="AF246" i="1"/>
  <c r="AF251" i="1"/>
  <c r="AF326" i="1"/>
  <c r="AG332" i="1"/>
  <c r="AG232" i="1"/>
  <c r="AG228" i="1"/>
  <c r="AD286" i="1"/>
  <c r="AD259" i="1"/>
  <c r="AD338" i="1"/>
  <c r="AD489" i="1"/>
  <c r="AD365" i="1"/>
  <c r="AD416" i="1"/>
  <c r="AG153" i="1"/>
  <c r="AG174" i="1"/>
  <c r="AG175" i="1"/>
  <c r="AG112" i="1"/>
  <c r="AG87" i="1"/>
  <c r="AE253" i="1"/>
  <c r="AE321" i="1"/>
  <c r="AE247" i="1"/>
  <c r="AD320" i="1"/>
  <c r="AD279" i="1"/>
  <c r="AD191" i="1"/>
  <c r="AG161" i="1"/>
  <c r="AG68" i="1"/>
  <c r="AG69" i="1"/>
  <c r="AD293" i="1"/>
  <c r="AD178" i="1"/>
  <c r="AD195" i="1"/>
  <c r="S3" i="2"/>
  <c r="T3" i="2" s="1" a="1"/>
  <c r="T3" i="2" s="1"/>
  <c r="AF404" i="1"/>
  <c r="AF405" i="1"/>
  <c r="AF381" i="1"/>
  <c r="AH476" i="1"/>
  <c r="AH379" i="1"/>
  <c r="AH428" i="1"/>
  <c r="AH502" i="1"/>
  <c r="AH457" i="1"/>
  <c r="AH401" i="1"/>
  <c r="AN508" i="1"/>
  <c r="AN492" i="1"/>
  <c r="AN489" i="1"/>
  <c r="AN479" i="1"/>
  <c r="AN471" i="1"/>
  <c r="AN443" i="1"/>
  <c r="AN490" i="1"/>
  <c r="AN437" i="1"/>
  <c r="AN429" i="1"/>
  <c r="AN417" i="1"/>
  <c r="AN385" i="1"/>
  <c r="AN513" i="1"/>
  <c r="AN480" i="1"/>
  <c r="AN487" i="1"/>
  <c r="AN505" i="1"/>
  <c r="AN430" i="1"/>
  <c r="AN426" i="1"/>
  <c r="AN386" i="1"/>
  <c r="AN424" i="1"/>
  <c r="AN416" i="1"/>
  <c r="AN383" i="1"/>
  <c r="AN370" i="1"/>
  <c r="AN366" i="1"/>
  <c r="AN423" i="1"/>
  <c r="AN369" i="1"/>
  <c r="AN365" i="1"/>
  <c r="AN360" i="1"/>
  <c r="AN407" i="1"/>
  <c r="AN387" i="1"/>
  <c r="AN375" i="1"/>
  <c r="AL503" i="1"/>
  <c r="AL504" i="1"/>
  <c r="AL500" i="1"/>
  <c r="AL498" i="1"/>
  <c r="AL501" i="1"/>
  <c r="AL486" i="1"/>
  <c r="AL478" i="1"/>
  <c r="AL467" i="1"/>
  <c r="AL432" i="1"/>
  <c r="AL388" i="1"/>
  <c r="AL384" i="1"/>
  <c r="AL454" i="1"/>
  <c r="AL448" i="1"/>
  <c r="AL433" i="1"/>
  <c r="AL397" i="1"/>
  <c r="AL509" i="1"/>
  <c r="AL445" i="1"/>
  <c r="AL466" i="1"/>
  <c r="AL456" i="1"/>
  <c r="AL481" i="1"/>
  <c r="AL453" i="1"/>
  <c r="AL450" i="1"/>
  <c r="AL439" i="1"/>
  <c r="AL362" i="1"/>
  <c r="AL358" i="1"/>
  <c r="AL398" i="1"/>
  <c r="AL402" i="1"/>
  <c r="AL395" i="1"/>
  <c r="AL364" i="1"/>
  <c r="AL356" i="1"/>
  <c r="AL458" i="1"/>
  <c r="AL393" i="1"/>
  <c r="AL452" i="1"/>
  <c r="AD461" i="1"/>
  <c r="AD403" i="1"/>
  <c r="AD349" i="1"/>
  <c r="AD504" i="1"/>
  <c r="AD395" i="1"/>
  <c r="AD432" i="1"/>
  <c r="S172" i="2"/>
  <c r="T172" i="2" s="1" a="1"/>
  <c r="T172" i="2" s="1"/>
  <c r="Z172" i="2" s="1"/>
  <c r="AD494" i="1"/>
  <c r="AD434" i="1"/>
  <c r="AD389" i="1"/>
  <c r="AH408" i="1"/>
  <c r="AH460" i="1"/>
  <c r="AH348" i="1"/>
  <c r="AH336" i="1"/>
  <c r="AH238" i="1"/>
  <c r="AH256" i="1"/>
  <c r="AF157" i="1"/>
  <c r="AF97" i="1"/>
  <c r="AF86" i="1"/>
  <c r="AD103" i="1"/>
  <c r="AD128" i="1"/>
  <c r="AD78" i="1"/>
  <c r="AG315" i="1"/>
  <c r="AG185" i="1"/>
  <c r="AG190" i="1"/>
  <c r="AH201" i="1"/>
  <c r="AH206" i="1"/>
  <c r="AH316" i="1"/>
  <c r="AF162" i="1"/>
  <c r="AF67" i="1"/>
  <c r="AF66" i="1"/>
  <c r="AH156" i="1"/>
  <c r="AH32" i="1"/>
  <c r="AH31" i="1"/>
  <c r="AD161" i="1"/>
  <c r="AD68" i="1"/>
  <c r="AD69" i="1"/>
  <c r="AD149" i="1"/>
  <c r="AD34" i="1"/>
  <c r="AD33" i="1"/>
  <c r="AF315" i="1"/>
  <c r="AF185" i="1"/>
  <c r="AF190" i="1"/>
  <c r="AF124" i="1"/>
  <c r="AF46" i="1"/>
  <c r="AF45" i="1"/>
  <c r="AF104" i="1"/>
  <c r="AF73" i="1"/>
  <c r="AF143" i="1"/>
  <c r="AJ174" i="1"/>
  <c r="AJ162" i="1"/>
  <c r="AJ175" i="1"/>
  <c r="AJ169" i="1"/>
  <c r="AJ157" i="1"/>
  <c r="AJ153" i="1"/>
  <c r="AJ144" i="1"/>
  <c r="AJ133" i="1"/>
  <c r="AJ97" i="1"/>
  <c r="AJ89" i="1"/>
  <c r="AJ85" i="1"/>
  <c r="AJ65" i="1"/>
  <c r="AJ110" i="1"/>
  <c r="AJ94" i="1"/>
  <c r="AJ86" i="1"/>
  <c r="AJ66" i="1"/>
  <c r="AJ140" i="1"/>
  <c r="AJ112" i="1"/>
  <c r="AJ88" i="1"/>
  <c r="AJ84" i="1"/>
  <c r="AJ87" i="1"/>
  <c r="AJ67" i="1"/>
  <c r="AJ83" i="1"/>
  <c r="AD99" i="1"/>
  <c r="AD125" i="1"/>
  <c r="AD5" i="1"/>
  <c r="AM313" i="1"/>
  <c r="AM299" i="1"/>
  <c r="AM279" i="1"/>
  <c r="AM271" i="1"/>
  <c r="AM327" i="1"/>
  <c r="AM292" i="1"/>
  <c r="AM268" i="1"/>
  <c r="AM264" i="1"/>
  <c r="AM320" i="1"/>
  <c r="AM307" i="1"/>
  <c r="AM293" i="1"/>
  <c r="AM315" i="1"/>
  <c r="AM195" i="1"/>
  <c r="AM191" i="1"/>
  <c r="AM183" i="1"/>
  <c r="AM179" i="1"/>
  <c r="AM204" i="1"/>
  <c r="AM180" i="1"/>
  <c r="AM176" i="1"/>
  <c r="AM298" i="1"/>
  <c r="AM190" i="1"/>
  <c r="AM182" i="1"/>
  <c r="AM178" i="1"/>
  <c r="AM205" i="1"/>
  <c r="AM181" i="1"/>
  <c r="AM185" i="1"/>
  <c r="AM177" i="1"/>
  <c r="AL138" i="1"/>
  <c r="AL121" i="1"/>
  <c r="AL93" i="1"/>
  <c r="AL77" i="1"/>
  <c r="AL57" i="1"/>
  <c r="AL53" i="1"/>
  <c r="AL126" i="1"/>
  <c r="AL78" i="1"/>
  <c r="AL131" i="1"/>
  <c r="AL123" i="1"/>
  <c r="AL119" i="1"/>
  <c r="AL103" i="1"/>
  <c r="AL95" i="1"/>
  <c r="AL58" i="1"/>
  <c r="AL51" i="1"/>
  <c r="AL48" i="1"/>
  <c r="AL120" i="1"/>
  <c r="AL116" i="1"/>
  <c r="AL49" i="1"/>
  <c r="AL128" i="1"/>
  <c r="AL76" i="1"/>
  <c r="AL55" i="1"/>
  <c r="AL47" i="1"/>
  <c r="AL54" i="1"/>
  <c r="AL52" i="1"/>
  <c r="AL50" i="1"/>
  <c r="AL56" i="1"/>
  <c r="AF453" i="1"/>
  <c r="AF486" i="1"/>
  <c r="AF402" i="1"/>
  <c r="AM337" i="1"/>
  <c r="AM321" i="1"/>
  <c r="AM326" i="1"/>
  <c r="AM310" i="1"/>
  <c r="AM306" i="1"/>
  <c r="AM343" i="1"/>
  <c r="AM339" i="1"/>
  <c r="AM332" i="1"/>
  <c r="AM311" i="1"/>
  <c r="AM255" i="1"/>
  <c r="AM251" i="1"/>
  <c r="AM247" i="1"/>
  <c r="AM243" i="1"/>
  <c r="AM235" i="1"/>
  <c r="AM260" i="1"/>
  <c r="AM256" i="1"/>
  <c r="AM240" i="1"/>
  <c r="AM336" i="1"/>
  <c r="AM257" i="1"/>
  <c r="AM253" i="1"/>
  <c r="AM241" i="1"/>
  <c r="AM237" i="1"/>
  <c r="AM225" i="1"/>
  <c r="AM262" i="1"/>
  <c r="AM238" i="1"/>
  <c r="AM258" i="1"/>
  <c r="AM192" i="1"/>
  <c r="AM228" i="1"/>
  <c r="AM232" i="1"/>
  <c r="AM226" i="1"/>
  <c r="AM302" i="1"/>
  <c r="AM222" i="1"/>
  <c r="AM246" i="1"/>
  <c r="AG500" i="1"/>
  <c r="AG393" i="1"/>
  <c r="AG454" i="1"/>
  <c r="AD317" i="1"/>
  <c r="AD200" i="1"/>
  <c r="AD209" i="1"/>
  <c r="AD301" i="1"/>
  <c r="AD273" i="1"/>
  <c r="AD242" i="1"/>
  <c r="AH231" i="1"/>
  <c r="AH324" i="1"/>
  <c r="AH230" i="1"/>
  <c r="AG138" i="1"/>
  <c r="AG54" i="1"/>
  <c r="AG55" i="1"/>
  <c r="AH72" i="1"/>
  <c r="AH114" i="1"/>
  <c r="AH172" i="1"/>
  <c r="AF298" i="1"/>
  <c r="AF179" i="1"/>
  <c r="AF176" i="1"/>
  <c r="S42" i="2"/>
  <c r="S52" i="2"/>
  <c r="AD131" i="1"/>
  <c r="AD58" i="1"/>
  <c r="AD57" i="1"/>
  <c r="AH152" i="1"/>
  <c r="AH3" i="1"/>
  <c r="AH2" i="1"/>
  <c r="AD104" i="1"/>
  <c r="AD73" i="1"/>
  <c r="AD143" i="1"/>
  <c r="AH146" i="1"/>
  <c r="AH40" i="1"/>
  <c r="AH42" i="1"/>
  <c r="AF96" i="1"/>
  <c r="AF28" i="1"/>
  <c r="AF134" i="1"/>
  <c r="AF152" i="1"/>
  <c r="AF3" i="1"/>
  <c r="AF2" i="1"/>
  <c r="AH205" i="1"/>
  <c r="AH307" i="1"/>
  <c r="AH204" i="1"/>
  <c r="AN327" i="1"/>
  <c r="AN292" i="1"/>
  <c r="AN268" i="1"/>
  <c r="AN264" i="1"/>
  <c r="AN320" i="1"/>
  <c r="AN307" i="1"/>
  <c r="AN293" i="1"/>
  <c r="AN313" i="1"/>
  <c r="AN299" i="1"/>
  <c r="AN279" i="1"/>
  <c r="AN271" i="1"/>
  <c r="AN195" i="1"/>
  <c r="AN191" i="1"/>
  <c r="AN183" i="1"/>
  <c r="AN179" i="1"/>
  <c r="AN204" i="1"/>
  <c r="AN180" i="1"/>
  <c r="AN176" i="1"/>
  <c r="AN298" i="1"/>
  <c r="AN205" i="1"/>
  <c r="AN185" i="1"/>
  <c r="AN181" i="1"/>
  <c r="AN177" i="1"/>
  <c r="AN190" i="1"/>
  <c r="AN182" i="1"/>
  <c r="AN178" i="1"/>
  <c r="AN315" i="1"/>
  <c r="AF383" i="1"/>
  <c r="AF430" i="1"/>
  <c r="AF513" i="1"/>
  <c r="AD319" i="1"/>
  <c r="AD278" i="1"/>
  <c r="AD208" i="1"/>
  <c r="AF387" i="1"/>
  <c r="AF437" i="1"/>
  <c r="AF480" i="1"/>
  <c r="AG409" i="1"/>
  <c r="AG470" i="1"/>
  <c r="AG368" i="1"/>
  <c r="AH399" i="1"/>
  <c r="AH451" i="1"/>
  <c r="AH484" i="1"/>
  <c r="AG405" i="1"/>
  <c r="AG404" i="1"/>
  <c r="AG381" i="1"/>
  <c r="S132" i="2"/>
  <c r="AE285" i="1"/>
  <c r="AE254" i="1"/>
  <c r="AE346" i="1"/>
  <c r="AG331" i="1"/>
  <c r="AG216" i="1"/>
  <c r="AG217" i="1"/>
  <c r="AF341" i="1"/>
  <c r="AF288" i="1"/>
  <c r="AF198" i="1"/>
  <c r="S58" i="2"/>
  <c r="AG162" i="1"/>
  <c r="AG66" i="1"/>
  <c r="AG67" i="1"/>
  <c r="AG139" i="1"/>
  <c r="AG14" i="1"/>
  <c r="AG15" i="1"/>
  <c r="AH162" i="1"/>
  <c r="AH66" i="1"/>
  <c r="AH67" i="1"/>
  <c r="AG120" i="1"/>
  <c r="AG56" i="1"/>
  <c r="AG95" i="1"/>
  <c r="AD108" i="1"/>
  <c r="AD147" i="1"/>
  <c r="AD43" i="1"/>
  <c r="AG479" i="1"/>
  <c r="AG429" i="1"/>
  <c r="AG385" i="1"/>
  <c r="AD144" i="1"/>
  <c r="AD88" i="1"/>
  <c r="AD85" i="1"/>
  <c r="AD493" i="1"/>
  <c r="AD390" i="1"/>
  <c r="AD431" i="1"/>
  <c r="AG270" i="1"/>
  <c r="AG297" i="1"/>
  <c r="AG220" i="1"/>
  <c r="AG509" i="1"/>
  <c r="AG450" i="1"/>
  <c r="AG397" i="1"/>
  <c r="AD514" i="1"/>
  <c r="AD412" i="1"/>
  <c r="AD357" i="1"/>
  <c r="AN516" i="1"/>
  <c r="AN512" i="1"/>
  <c r="AN496" i="1"/>
  <c r="AN485" i="1"/>
  <c r="AN517" i="1"/>
  <c r="AN499" i="1"/>
  <c r="AN483" i="1"/>
  <c r="AN459" i="1"/>
  <c r="AN455" i="1"/>
  <c r="AN502" i="1"/>
  <c r="AN444" i="1"/>
  <c r="AN457" i="1"/>
  <c r="AN401" i="1"/>
  <c r="AN446" i="1"/>
  <c r="AN515" i="1"/>
  <c r="AN440" i="1"/>
  <c r="AN400" i="1"/>
  <c r="AN474" i="1"/>
  <c r="AN449" i="1"/>
  <c r="AN392" i="1"/>
  <c r="AN396" i="1"/>
  <c r="AN380" i="1"/>
  <c r="AN347" i="1"/>
  <c r="AN376" i="1"/>
  <c r="AG487" i="1"/>
  <c r="AG407" i="1"/>
  <c r="AG360" i="1"/>
  <c r="AF491" i="1"/>
  <c r="AF420" i="1"/>
  <c r="AF374" i="1"/>
  <c r="AG318" i="1"/>
  <c r="AG277" i="1"/>
  <c r="AG249" i="1"/>
  <c r="AG300" i="1"/>
  <c r="AG272" i="1"/>
  <c r="AG221" i="1"/>
  <c r="AF325" i="1"/>
  <c r="AF210" i="1"/>
  <c r="AF280" i="1"/>
  <c r="AG133" i="1"/>
  <c r="AG89" i="1"/>
  <c r="AG94" i="1"/>
  <c r="AG316" i="1"/>
  <c r="AG201" i="1"/>
  <c r="AG206" i="1"/>
  <c r="AG137" i="1"/>
  <c r="AG22" i="1"/>
  <c r="AG23" i="1"/>
  <c r="AG57" i="1"/>
  <c r="AG58" i="1"/>
  <c r="AG131" i="1"/>
  <c r="AD129" i="1"/>
  <c r="AD8" i="1"/>
  <c r="AD9" i="1"/>
  <c r="AG171" i="1"/>
  <c r="AG81" i="1"/>
  <c r="AG111" i="1"/>
  <c r="AF464" i="1"/>
  <c r="AF410" i="1"/>
  <c r="AF354" i="1"/>
  <c r="AD253" i="1"/>
  <c r="AD321" i="1"/>
  <c r="AD247" i="1"/>
  <c r="AH404" i="1"/>
  <c r="AH381" i="1"/>
  <c r="AH405" i="1"/>
  <c r="AF502" i="1"/>
  <c r="AF457" i="1"/>
  <c r="AF401" i="1"/>
  <c r="AH479" i="1"/>
  <c r="AH429" i="1"/>
  <c r="AH385" i="1"/>
  <c r="AF475" i="1"/>
  <c r="AF421" i="1"/>
  <c r="AF378" i="1"/>
  <c r="AN504" i="1"/>
  <c r="AN500" i="1"/>
  <c r="AN481" i="1"/>
  <c r="AN503" i="1"/>
  <c r="AN501" i="1"/>
  <c r="AN467" i="1"/>
  <c r="AN454" i="1"/>
  <c r="AN448" i="1"/>
  <c r="AN433" i="1"/>
  <c r="AN397" i="1"/>
  <c r="AN393" i="1"/>
  <c r="AN509" i="1"/>
  <c r="AN498" i="1"/>
  <c r="AN445" i="1"/>
  <c r="AN458" i="1"/>
  <c r="AN452" i="1"/>
  <c r="AN402" i="1"/>
  <c r="AN398" i="1"/>
  <c r="AN439" i="1"/>
  <c r="AN486" i="1"/>
  <c r="AN432" i="1"/>
  <c r="AN450" i="1"/>
  <c r="AN453" i="1"/>
  <c r="AN362" i="1"/>
  <c r="AN358" i="1"/>
  <c r="AN478" i="1"/>
  <c r="AN456" i="1"/>
  <c r="AN388" i="1"/>
  <c r="AN466" i="1"/>
  <c r="AN356" i="1"/>
  <c r="AN364" i="1"/>
  <c r="AN395" i="1"/>
  <c r="AN384" i="1"/>
  <c r="AH472" i="1"/>
  <c r="AH371" i="1"/>
  <c r="AH413" i="1"/>
  <c r="AN330" i="1"/>
  <c r="AN341" i="1"/>
  <c r="AN333" i="1"/>
  <c r="AN325" i="1"/>
  <c r="AN300" i="1"/>
  <c r="AN288" i="1"/>
  <c r="AN280" i="1"/>
  <c r="AN272" i="1"/>
  <c r="AN309" i="1"/>
  <c r="AN316" i="1"/>
  <c r="AN269" i="1"/>
  <c r="AN303" i="1"/>
  <c r="AN295" i="1"/>
  <c r="AN263" i="1"/>
  <c r="AN210" i="1"/>
  <c r="AN187" i="1"/>
  <c r="AN278" i="1"/>
  <c r="AN214" i="1"/>
  <c r="AN317" i="1"/>
  <c r="AN282" i="1"/>
  <c r="AN211" i="1"/>
  <c r="AN200" i="1"/>
  <c r="AN184" i="1"/>
  <c r="AN221" i="1"/>
  <c r="AN208" i="1"/>
  <c r="AN215" i="1"/>
  <c r="AN201" i="1"/>
  <c r="AN197" i="1"/>
  <c r="AN213" i="1"/>
  <c r="AN206" i="1"/>
  <c r="AN202" i="1"/>
  <c r="AN198" i="1"/>
  <c r="AN186" i="1"/>
  <c r="AN305" i="1"/>
  <c r="AN209" i="1"/>
  <c r="AN319" i="1"/>
  <c r="AK503" i="1"/>
  <c r="AK498" i="1"/>
  <c r="AK481" i="1"/>
  <c r="AK453" i="1"/>
  <c r="AK486" i="1"/>
  <c r="AK478" i="1"/>
  <c r="AK466" i="1"/>
  <c r="AK467" i="1"/>
  <c r="AK432" i="1"/>
  <c r="AK388" i="1"/>
  <c r="AK454" i="1"/>
  <c r="AK448" i="1"/>
  <c r="AK433" i="1"/>
  <c r="AK509" i="1"/>
  <c r="AK458" i="1"/>
  <c r="AK452" i="1"/>
  <c r="AK402" i="1"/>
  <c r="AK398" i="1"/>
  <c r="AK504" i="1"/>
  <c r="AK439" i="1"/>
  <c r="AK456" i="1"/>
  <c r="AK450" i="1"/>
  <c r="AK501" i="1"/>
  <c r="AK445" i="1"/>
  <c r="AK384" i="1"/>
  <c r="AK500" i="1"/>
  <c r="AK393" i="1"/>
  <c r="AK397" i="1"/>
  <c r="AK395" i="1"/>
  <c r="AK364" i="1"/>
  <c r="AK356" i="1"/>
  <c r="AK362" i="1"/>
  <c r="AK358" i="1"/>
  <c r="AH302" i="1"/>
  <c r="AH255" i="1"/>
  <c r="AH243" i="1"/>
  <c r="AG325" i="1"/>
  <c r="AG210" i="1"/>
  <c r="AG280" i="1"/>
  <c r="AF309" i="1"/>
  <c r="AF197" i="1"/>
  <c r="AF187" i="1"/>
  <c r="AD312" i="1"/>
  <c r="AD219" i="1"/>
  <c r="AD227" i="1"/>
  <c r="AH345" i="1"/>
  <c r="AH275" i="1"/>
  <c r="AH188" i="1"/>
  <c r="AH153" i="1"/>
  <c r="AH174" i="1"/>
  <c r="AH175" i="1"/>
  <c r="AH112" i="1"/>
  <c r="AH87" i="1"/>
  <c r="S16" i="2"/>
  <c r="T16" i="2" s="1" a="1"/>
  <c r="T16" i="2" s="1"/>
  <c r="Z16" i="2" s="1"/>
  <c r="AG147" i="1"/>
  <c r="AG108" i="1"/>
  <c r="AG43" i="1"/>
  <c r="AG149" i="1"/>
  <c r="AG33" i="1"/>
  <c r="AG34" i="1"/>
  <c r="AF415" i="1"/>
  <c r="AF488" i="1"/>
  <c r="AF361" i="1"/>
  <c r="AG234" i="1"/>
  <c r="AG287" i="1"/>
  <c r="AG296" i="1"/>
  <c r="AN346" i="1"/>
  <c r="AN296" i="1"/>
  <c r="AN248" i="1"/>
  <c r="AN324" i="1"/>
  <c r="AN312" i="1"/>
  <c r="AN301" i="1"/>
  <c r="AN297" i="1"/>
  <c r="AN285" i="1"/>
  <c r="AN273" i="1"/>
  <c r="AN245" i="1"/>
  <c r="AN291" i="1"/>
  <c r="AN287" i="1"/>
  <c r="AN231" i="1"/>
  <c r="AN227" i="1"/>
  <c r="AN220" i="1"/>
  <c r="AN270" i="1"/>
  <c r="AN254" i="1"/>
  <c r="AN230" i="1"/>
  <c r="AN219" i="1"/>
  <c r="AN242" i="1"/>
  <c r="AN234" i="1"/>
  <c r="AG342" i="1"/>
  <c r="AG289" i="1"/>
  <c r="AG261" i="1"/>
  <c r="AE456" i="1"/>
  <c r="AE501" i="1"/>
  <c r="AE398" i="1"/>
  <c r="AF399" i="1"/>
  <c r="AF484" i="1"/>
  <c r="AF451" i="1"/>
  <c r="AG464" i="1"/>
  <c r="AG410" i="1"/>
  <c r="AG354" i="1"/>
  <c r="AE469" i="1"/>
  <c r="AE367" i="1"/>
  <c r="AE414" i="1"/>
  <c r="AG508" i="1"/>
  <c r="AG426" i="1"/>
  <c r="AG366" i="1"/>
  <c r="AG294" i="1"/>
  <c r="AG250" i="1"/>
  <c r="AG239" i="1"/>
  <c r="AF306" i="1"/>
  <c r="AF222" i="1"/>
  <c r="AF226" i="1"/>
  <c r="AF331" i="1"/>
  <c r="AF216" i="1"/>
  <c r="AF217" i="1"/>
  <c r="AD142" i="1"/>
  <c r="AD102" i="1"/>
  <c r="AD44" i="1"/>
  <c r="AD127" i="1"/>
  <c r="AD12" i="1"/>
  <c r="AD13" i="1"/>
  <c r="AH142" i="1"/>
  <c r="AH102" i="1"/>
  <c r="AH44" i="1"/>
  <c r="AD165" i="1"/>
  <c r="AD61" i="1"/>
  <c r="AD62" i="1"/>
  <c r="AF416" i="1"/>
  <c r="AF489" i="1"/>
  <c r="AF365" i="1"/>
  <c r="AE494" i="1"/>
  <c r="AE389" i="1"/>
  <c r="AE434" i="1"/>
  <c r="R108" i="2"/>
  <c r="AF333" i="1"/>
  <c r="AF215" i="1"/>
  <c r="AF211" i="1"/>
  <c r="AM512" i="1"/>
  <c r="AM485" i="1"/>
  <c r="AM517" i="1"/>
  <c r="AM496" i="1"/>
  <c r="AM515" i="1"/>
  <c r="AM499" i="1"/>
  <c r="AM444" i="1"/>
  <c r="AM502" i="1"/>
  <c r="AM457" i="1"/>
  <c r="AM516" i="1"/>
  <c r="AM446" i="1"/>
  <c r="AM380" i="1"/>
  <c r="AM401" i="1"/>
  <c r="AM474" i="1"/>
  <c r="AM449" i="1"/>
  <c r="AM392" i="1"/>
  <c r="AM483" i="1"/>
  <c r="AM396" i="1"/>
  <c r="AM347" i="1"/>
  <c r="AM400" i="1"/>
  <c r="AM440" i="1"/>
  <c r="AM459" i="1"/>
  <c r="AM455" i="1"/>
  <c r="AM376" i="1"/>
  <c r="AE487" i="1"/>
  <c r="AE407" i="1"/>
  <c r="AE360" i="1"/>
  <c r="AE486" i="1"/>
  <c r="AE453" i="1"/>
  <c r="AE402" i="1"/>
  <c r="AH423" i="1"/>
  <c r="AH492" i="1"/>
  <c r="AH369" i="1"/>
  <c r="AF169" i="1"/>
  <c r="AF65" i="1"/>
  <c r="AF110" i="1"/>
  <c r="AF156" i="1"/>
  <c r="AF32" i="1"/>
  <c r="AF31" i="1"/>
  <c r="AD269" i="1"/>
  <c r="AD295" i="1"/>
  <c r="AD263" i="1"/>
  <c r="AD488" i="1"/>
  <c r="AD415" i="1"/>
  <c r="AD361" i="1"/>
  <c r="AF509" i="1"/>
  <c r="AF450" i="1"/>
  <c r="AF397" i="1"/>
  <c r="AE451" i="1"/>
  <c r="AE484" i="1"/>
  <c r="AE399" i="1"/>
  <c r="AF465" i="1"/>
  <c r="AF436" i="1"/>
  <c r="AF355" i="1"/>
  <c r="AE461" i="1"/>
  <c r="AE349" i="1"/>
  <c r="AE403" i="1"/>
  <c r="AL150" i="1"/>
  <c r="AL151" i="1"/>
  <c r="AL139" i="1"/>
  <c r="AL152" i="1"/>
  <c r="AL141" i="1"/>
  <c r="AL129" i="1"/>
  <c r="AL125" i="1"/>
  <c r="AL117" i="1"/>
  <c r="AL109" i="1"/>
  <c r="AL130" i="1"/>
  <c r="AL127" i="1"/>
  <c r="AL107" i="1"/>
  <c r="AL99" i="1"/>
  <c r="AL17" i="1"/>
  <c r="AL13" i="1"/>
  <c r="AL9" i="1"/>
  <c r="AL5" i="1"/>
  <c r="AL100" i="1"/>
  <c r="AL15" i="1"/>
  <c r="AL7" i="1"/>
  <c r="AL3" i="1"/>
  <c r="AL6" i="1"/>
  <c r="AL14" i="1"/>
  <c r="AL10" i="1"/>
  <c r="AL2" i="1"/>
  <c r="AL16" i="1"/>
  <c r="AL8" i="1"/>
  <c r="AL11" i="1"/>
  <c r="AL4" i="1"/>
  <c r="AL12" i="1"/>
  <c r="AF476" i="1"/>
  <c r="AF428" i="1"/>
  <c r="AF379" i="1"/>
  <c r="R159" i="2"/>
  <c r="V159" i="2"/>
  <c r="AF503" i="1"/>
  <c r="AF458" i="1"/>
  <c r="AF362" i="1"/>
  <c r="Q13" i="3"/>
  <c r="AE463" i="1"/>
  <c r="AE351" i="1"/>
  <c r="AE406" i="1"/>
  <c r="AD426" i="1"/>
  <c r="AD366" i="1"/>
  <c r="AD508" i="1"/>
  <c r="AG485" i="1"/>
  <c r="AG455" i="1"/>
  <c r="AG400" i="1"/>
  <c r="Q3" i="3"/>
  <c r="T17" i="3"/>
  <c r="P19" i="3"/>
  <c r="AF330" i="1"/>
  <c r="AF282" i="1"/>
  <c r="AF213" i="1"/>
  <c r="R134" i="2"/>
  <c r="V108" i="2"/>
  <c r="R170" i="2"/>
  <c r="AJ324" i="1"/>
  <c r="AJ291" i="1"/>
  <c r="AJ287" i="1"/>
  <c r="AJ296" i="1"/>
  <c r="AJ248" i="1"/>
  <c r="AJ270" i="1"/>
  <c r="AJ254" i="1"/>
  <c r="AJ242" i="1"/>
  <c r="AJ234" i="1"/>
  <c r="AJ230" i="1"/>
  <c r="AJ219" i="1"/>
  <c r="AJ245" i="1"/>
  <c r="AJ231" i="1"/>
  <c r="AJ227" i="1"/>
  <c r="AJ312" i="1"/>
  <c r="AJ220" i="1"/>
  <c r="AJ346" i="1"/>
  <c r="AJ285" i="1"/>
  <c r="AJ273" i="1"/>
  <c r="AJ297" i="1"/>
  <c r="AJ301" i="1"/>
  <c r="Q16" i="3"/>
  <c r="X16" i="3" s="1"/>
  <c r="S16" i="3"/>
  <c r="S7" i="3"/>
  <c r="Q7" i="3"/>
  <c r="X7" i="3" s="1"/>
  <c r="AG344" i="1"/>
  <c r="AG323" i="1"/>
  <c r="AG229" i="1"/>
  <c r="AG311" i="1"/>
  <c r="AG241" i="1"/>
  <c r="AG237" i="1"/>
  <c r="V109" i="2"/>
  <c r="AG215" i="1"/>
  <c r="AG211" i="1"/>
  <c r="AG333" i="1"/>
  <c r="Q4" i="3"/>
  <c r="R156" i="2"/>
  <c r="AG303" i="1"/>
  <c r="AG202" i="1"/>
  <c r="AG214" i="1"/>
  <c r="AF311" i="1"/>
  <c r="AF241" i="1"/>
  <c r="AF237" i="1"/>
  <c r="R123" i="2"/>
  <c r="AF327" i="1"/>
  <c r="AF183" i="1"/>
  <c r="AF180" i="1"/>
  <c r="AE340" i="1"/>
  <c r="AE194" i="1"/>
  <c r="AE196" i="1"/>
  <c r="AE197" i="1"/>
  <c r="AE309" i="1"/>
  <c r="AE187" i="1"/>
  <c r="AG341" i="1"/>
  <c r="AG198" i="1"/>
  <c r="AG288" i="1"/>
  <c r="R83" i="2"/>
  <c r="AG166" i="1"/>
  <c r="AG74" i="1"/>
  <c r="AG75" i="1"/>
  <c r="AG100" i="1"/>
  <c r="AG130" i="1"/>
  <c r="AG107" i="1"/>
  <c r="AG293" i="1"/>
  <c r="AG178" i="1"/>
  <c r="AG195" i="1"/>
  <c r="R31" i="2"/>
  <c r="V31" i="2"/>
  <c r="R56" i="2"/>
  <c r="AH70" i="1"/>
  <c r="AH160" i="1"/>
  <c r="AH71" i="1"/>
  <c r="R47" i="2"/>
  <c r="V47" i="2"/>
  <c r="AG158" i="1"/>
  <c r="AG36" i="1"/>
  <c r="AG35" i="1"/>
  <c r="AH128" i="1"/>
  <c r="AH78" i="1"/>
  <c r="AH103" i="1"/>
  <c r="AD123" i="1"/>
  <c r="AD51" i="1"/>
  <c r="AD49" i="1"/>
  <c r="AF128" i="1"/>
  <c r="AF103" i="1"/>
  <c r="AF78" i="1"/>
  <c r="R54" i="2"/>
  <c r="AH122" i="1"/>
  <c r="AH20" i="1"/>
  <c r="AH21" i="1"/>
  <c r="V40" i="2"/>
  <c r="AE136" i="1"/>
  <c r="AE90" i="1"/>
  <c r="AE39" i="1"/>
  <c r="AD500" i="1"/>
  <c r="AD454" i="1"/>
  <c r="AD393" i="1"/>
  <c r="AH481" i="1"/>
  <c r="AH388" i="1"/>
  <c r="AH433" i="1"/>
  <c r="AH279" i="1"/>
  <c r="AH320" i="1"/>
  <c r="AH191" i="1"/>
  <c r="AH298" i="1"/>
  <c r="AH179" i="1"/>
  <c r="AH176" i="1"/>
  <c r="AD140" i="1"/>
  <c r="AD83" i="1"/>
  <c r="AD84" i="1"/>
  <c r="AH64" i="1"/>
  <c r="AH164" i="1"/>
  <c r="AH63" i="1"/>
  <c r="AD111" i="1"/>
  <c r="AD171" i="1"/>
  <c r="AD81" i="1"/>
  <c r="AE129" i="1"/>
  <c r="AE8" i="1"/>
  <c r="AE9" i="1"/>
  <c r="AG156" i="1"/>
  <c r="AG32" i="1"/>
  <c r="AG31" i="1"/>
  <c r="AF166" i="1"/>
  <c r="AF75" i="1"/>
  <c r="AF74" i="1"/>
  <c r="AF135" i="1"/>
  <c r="AF19" i="1"/>
  <c r="AF18" i="1"/>
  <c r="AH125" i="1"/>
  <c r="AH5" i="1"/>
  <c r="AH99" i="1"/>
  <c r="AF125" i="1"/>
  <c r="AF99" i="1"/>
  <c r="AF5" i="1"/>
  <c r="AH12" i="1"/>
  <c r="AH13" i="1"/>
  <c r="AH127" i="1"/>
  <c r="AN510" i="1"/>
  <c r="AN494" i="1"/>
  <c r="AN497" i="1"/>
  <c r="AN451" i="1"/>
  <c r="AN447" i="1"/>
  <c r="AN441" i="1"/>
  <c r="AN389" i="1"/>
  <c r="AN482" i="1"/>
  <c r="AN438" i="1"/>
  <c r="AN434" i="1"/>
  <c r="AN394" i="1"/>
  <c r="AN484" i="1"/>
  <c r="AN435" i="1"/>
  <c r="AN350" i="1"/>
  <c r="AN442" i="1"/>
  <c r="AN495" i="1"/>
  <c r="AN462" i="1"/>
  <c r="AN399" i="1"/>
  <c r="AN377" i="1"/>
  <c r="AN391" i="1"/>
  <c r="AN352" i="1"/>
  <c r="AH383" i="1"/>
  <c r="AH513" i="1"/>
  <c r="AH430" i="1"/>
  <c r="AG439" i="1"/>
  <c r="AG466" i="1"/>
  <c r="AG356" i="1"/>
  <c r="AH510" i="1"/>
  <c r="AH391" i="1"/>
  <c r="AH441" i="1"/>
  <c r="AE502" i="1"/>
  <c r="AE457" i="1"/>
  <c r="AE401" i="1"/>
  <c r="AF483" i="1"/>
  <c r="AF396" i="1"/>
  <c r="AF444" i="1"/>
  <c r="AD406" i="1"/>
  <c r="AD351" i="1"/>
  <c r="AD463" i="1"/>
  <c r="AD407" i="1"/>
  <c r="AD360" i="1"/>
  <c r="AD487" i="1"/>
  <c r="T15" i="3"/>
  <c r="AG514" i="1"/>
  <c r="AG412" i="1"/>
  <c r="AG357" i="1"/>
  <c r="AD326" i="1"/>
  <c r="AD251" i="1"/>
  <c r="AD246" i="1"/>
  <c r="AK337" i="1"/>
  <c r="AK321" i="1"/>
  <c r="AK336" i="1"/>
  <c r="AK332" i="1"/>
  <c r="AK339" i="1"/>
  <c r="AK311" i="1"/>
  <c r="AK306" i="1"/>
  <c r="AK255" i="1"/>
  <c r="AK251" i="1"/>
  <c r="AK247" i="1"/>
  <c r="AK243" i="1"/>
  <c r="AK235" i="1"/>
  <c r="AK260" i="1"/>
  <c r="AK256" i="1"/>
  <c r="AK240" i="1"/>
  <c r="AK232" i="1"/>
  <c r="AK228" i="1"/>
  <c r="AK302" i="1"/>
  <c r="AK262" i="1"/>
  <c r="AK258" i="1"/>
  <c r="AK246" i="1"/>
  <c r="AK238" i="1"/>
  <c r="AK226" i="1"/>
  <c r="AK222" i="1"/>
  <c r="AK343" i="1"/>
  <c r="AK241" i="1"/>
  <c r="AK225" i="1"/>
  <c r="AK326" i="1"/>
  <c r="AK257" i="1"/>
  <c r="AK253" i="1"/>
  <c r="AK237" i="1"/>
  <c r="AK192" i="1"/>
  <c r="AK310" i="1"/>
  <c r="X158" i="2"/>
  <c r="AH511" i="1"/>
  <c r="AH411" i="1"/>
  <c r="AH372" i="1"/>
  <c r="AH335" i="1"/>
  <c r="AH233" i="1"/>
  <c r="AH224" i="1"/>
  <c r="AH234" i="1"/>
  <c r="AH287" i="1"/>
  <c r="AH296" i="1"/>
  <c r="P11" i="3"/>
  <c r="R11" i="3" s="1"/>
  <c r="W157" i="2"/>
  <c r="R150" i="2"/>
  <c r="T16" i="3"/>
  <c r="V104" i="2"/>
  <c r="R104" i="2"/>
  <c r="R115" i="2"/>
  <c r="AD315" i="1"/>
  <c r="AD185" i="1"/>
  <c r="AD190" i="1"/>
  <c r="R65" i="2"/>
  <c r="V65" i="2"/>
  <c r="AH337" i="1"/>
  <c r="AH262" i="1"/>
  <c r="AH257" i="1"/>
  <c r="AD309" i="1"/>
  <c r="AD197" i="1"/>
  <c r="AD187" i="1"/>
  <c r="R88" i="2"/>
  <c r="AF340" i="1"/>
  <c r="AF194" i="1"/>
  <c r="AF196" i="1"/>
  <c r="V151" i="2"/>
  <c r="AF171" i="1"/>
  <c r="AF81" i="1"/>
  <c r="AF111" i="1"/>
  <c r="AH149" i="1"/>
  <c r="AH33" i="1"/>
  <c r="AH34" i="1"/>
  <c r="W52" i="2"/>
  <c r="AE154" i="1"/>
  <c r="AE29" i="1"/>
  <c r="AE30" i="1"/>
  <c r="AD172" i="1"/>
  <c r="AD72" i="1"/>
  <c r="AD114" i="1"/>
  <c r="R5" i="2"/>
  <c r="AH52" i="1"/>
  <c r="AH121" i="1"/>
  <c r="AH53" i="1"/>
  <c r="AH173" i="1"/>
  <c r="AH118" i="1"/>
  <c r="AH26" i="1"/>
  <c r="R6" i="2"/>
  <c r="R8" i="2"/>
  <c r="AG148" i="1"/>
  <c r="AG24" i="1"/>
  <c r="AG25" i="1"/>
  <c r="AG151" i="1"/>
  <c r="AG16" i="1"/>
  <c r="AG17" i="1"/>
  <c r="AD502" i="1"/>
  <c r="AD457" i="1"/>
  <c r="AD401" i="1"/>
  <c r="AF52" i="1"/>
  <c r="AF121" i="1"/>
  <c r="AF53" i="1"/>
  <c r="AD439" i="1"/>
  <c r="AD466" i="1"/>
  <c r="AD356" i="1"/>
  <c r="AG481" i="1"/>
  <c r="AG433" i="1"/>
  <c r="AG388" i="1"/>
  <c r="AK146" i="1"/>
  <c r="AK142" i="1"/>
  <c r="AK147" i="1"/>
  <c r="AK135" i="1"/>
  <c r="AK148" i="1"/>
  <c r="AK173" i="1"/>
  <c r="AK145" i="1"/>
  <c r="AK113" i="1"/>
  <c r="AK105" i="1"/>
  <c r="AK45" i="1"/>
  <c r="AK137" i="1"/>
  <c r="AK122" i="1"/>
  <c r="AK118" i="1"/>
  <c r="AK102" i="1"/>
  <c r="AK46" i="1"/>
  <c r="AK42" i="1"/>
  <c r="AK134" i="1"/>
  <c r="AK132" i="1"/>
  <c r="AK124" i="1"/>
  <c r="AK108" i="1"/>
  <c r="AK96" i="1"/>
  <c r="AK25" i="1"/>
  <c r="AK21" i="1"/>
  <c r="AK44" i="1"/>
  <c r="AK41" i="1"/>
  <c r="AK43" i="1"/>
  <c r="AK26" i="1"/>
  <c r="AK22" i="1"/>
  <c r="AK18" i="1"/>
  <c r="AK27" i="1"/>
  <c r="AK23" i="1"/>
  <c r="AK19" i="1"/>
  <c r="AK40" i="1"/>
  <c r="AK28" i="1"/>
  <c r="AK24" i="1"/>
  <c r="AK20" i="1"/>
  <c r="AH466" i="1"/>
  <c r="AH439" i="1"/>
  <c r="AH356" i="1"/>
  <c r="AL174" i="1"/>
  <c r="AL162" i="1"/>
  <c r="AL175" i="1"/>
  <c r="AL133" i="1"/>
  <c r="AL97" i="1"/>
  <c r="AL89" i="1"/>
  <c r="AL85" i="1"/>
  <c r="AL65" i="1"/>
  <c r="AL110" i="1"/>
  <c r="AL94" i="1"/>
  <c r="AL86" i="1"/>
  <c r="AL157" i="1"/>
  <c r="AL153" i="1"/>
  <c r="AL87" i="1"/>
  <c r="AL83" i="1"/>
  <c r="AL67" i="1"/>
  <c r="AL169" i="1"/>
  <c r="AL144" i="1"/>
  <c r="AL88" i="1"/>
  <c r="AL112" i="1"/>
  <c r="AL84" i="1"/>
  <c r="AL140" i="1"/>
  <c r="AL66" i="1"/>
  <c r="AF292" i="1"/>
  <c r="AF177" i="1"/>
  <c r="AF268" i="1"/>
  <c r="AH329" i="1"/>
  <c r="AH266" i="1"/>
  <c r="AH265" i="1"/>
  <c r="AH166" i="1"/>
  <c r="AH74" i="1"/>
  <c r="AH75" i="1"/>
  <c r="AD157" i="1"/>
  <c r="AD97" i="1"/>
  <c r="AD86" i="1"/>
  <c r="AG48" i="1"/>
  <c r="AG119" i="1"/>
  <c r="AG47" i="1"/>
  <c r="AF159" i="1"/>
  <c r="AF98" i="1"/>
  <c r="AF82" i="1"/>
  <c r="AD297" i="1"/>
  <c r="AD270" i="1"/>
  <c r="AD220" i="1"/>
  <c r="R33" i="2"/>
  <c r="V33" i="2"/>
  <c r="AG134" i="1"/>
  <c r="AG96" i="1"/>
  <c r="AG28" i="1"/>
  <c r="AH84" i="1"/>
  <c r="AH140" i="1"/>
  <c r="AH83" i="1"/>
  <c r="AE20" i="1"/>
  <c r="AE21" i="1"/>
  <c r="AE122" i="1"/>
  <c r="AF165" i="1"/>
  <c r="AF61" i="1"/>
  <c r="AF62" i="1"/>
  <c r="R96" i="2"/>
  <c r="AG145" i="1"/>
  <c r="AG105" i="1"/>
  <c r="AG27" i="1"/>
  <c r="AH120" i="1"/>
  <c r="AH56" i="1"/>
  <c r="AH95" i="1"/>
  <c r="AF117" i="1"/>
  <c r="AF11" i="1"/>
  <c r="AF10" i="1"/>
  <c r="AE165" i="1"/>
  <c r="AE61" i="1"/>
  <c r="AE62" i="1"/>
  <c r="R34" i="2"/>
  <c r="R17" i="2"/>
  <c r="V17" i="2"/>
  <c r="R49" i="2"/>
  <c r="AG135" i="1"/>
  <c r="AG18" i="1"/>
  <c r="AG19" i="1"/>
  <c r="AM346" i="1"/>
  <c r="AM291" i="1"/>
  <c r="AM287" i="1"/>
  <c r="AM231" i="1"/>
  <c r="AM227" i="1"/>
  <c r="AM296" i="1"/>
  <c r="AM248" i="1"/>
  <c r="AM324" i="1"/>
  <c r="AM312" i="1"/>
  <c r="AM301" i="1"/>
  <c r="AM297" i="1"/>
  <c r="AM285" i="1"/>
  <c r="AM273" i="1"/>
  <c r="AM245" i="1"/>
  <c r="AM220" i="1"/>
  <c r="AM270" i="1"/>
  <c r="AM254" i="1"/>
  <c r="AM230" i="1"/>
  <c r="AM234" i="1"/>
  <c r="AM219" i="1"/>
  <c r="AM242" i="1"/>
  <c r="AD503" i="1"/>
  <c r="AD458" i="1"/>
  <c r="AD362" i="1"/>
  <c r="AJ503" i="1"/>
  <c r="AJ498" i="1"/>
  <c r="AJ501" i="1"/>
  <c r="AJ486" i="1"/>
  <c r="AJ478" i="1"/>
  <c r="AJ466" i="1"/>
  <c r="AJ458" i="1"/>
  <c r="AJ454" i="1"/>
  <c r="AJ450" i="1"/>
  <c r="AJ504" i="1"/>
  <c r="AJ467" i="1"/>
  <c r="AJ432" i="1"/>
  <c r="AJ388" i="1"/>
  <c r="AJ384" i="1"/>
  <c r="AJ448" i="1"/>
  <c r="AJ433" i="1"/>
  <c r="AJ397" i="1"/>
  <c r="AJ393" i="1"/>
  <c r="AJ452" i="1"/>
  <c r="AJ500" i="1"/>
  <c r="AJ439" i="1"/>
  <c r="AJ453" i="1"/>
  <c r="AJ481" i="1"/>
  <c r="AJ402" i="1"/>
  <c r="AJ395" i="1"/>
  <c r="AJ364" i="1"/>
  <c r="AJ356" i="1"/>
  <c r="AJ456" i="1"/>
  <c r="AJ398" i="1"/>
  <c r="AJ362" i="1"/>
  <c r="AJ509" i="1"/>
  <c r="AJ445" i="1"/>
  <c r="AJ358" i="1"/>
  <c r="V81" i="2"/>
  <c r="R81" i="2"/>
  <c r="AG320" i="1"/>
  <c r="AG279" i="1"/>
  <c r="AG191" i="1"/>
  <c r="AG465" i="1"/>
  <c r="AG436" i="1"/>
  <c r="AG355" i="1"/>
  <c r="AF469" i="1"/>
  <c r="AF414" i="1"/>
  <c r="AF367" i="1"/>
  <c r="AH325" i="1"/>
  <c r="AH280" i="1"/>
  <c r="AH210" i="1"/>
  <c r="W58" i="2"/>
  <c r="AE148" i="1"/>
  <c r="AE24" i="1"/>
  <c r="AE25" i="1"/>
  <c r="AH431" i="1"/>
  <c r="AH390" i="1"/>
  <c r="AH493" i="1"/>
  <c r="AH395" i="1"/>
  <c r="AH432" i="1"/>
  <c r="AH504" i="1"/>
  <c r="AD308" i="1"/>
  <c r="AD274" i="1"/>
  <c r="AD244" i="1"/>
  <c r="AH303" i="1"/>
  <c r="AH202" i="1"/>
  <c r="AH214" i="1"/>
  <c r="AD292" i="1"/>
  <c r="AD268" i="1"/>
  <c r="AD177" i="1"/>
  <c r="AE341" i="1"/>
  <c r="AE288" i="1"/>
  <c r="AE198" i="1"/>
  <c r="AG480" i="1"/>
  <c r="AG387" i="1"/>
  <c r="AG437" i="1"/>
  <c r="AE517" i="1"/>
  <c r="AE496" i="1"/>
  <c r="AE440" i="1"/>
  <c r="AG411" i="1"/>
  <c r="AG511" i="1"/>
  <c r="AG372" i="1"/>
  <c r="V114" i="2"/>
  <c r="AG286" i="1"/>
  <c r="AG259" i="1"/>
  <c r="AG338" i="1"/>
  <c r="AH500" i="1"/>
  <c r="AH454" i="1"/>
  <c r="AH393" i="1"/>
  <c r="AF308" i="1"/>
  <c r="AF274" i="1"/>
  <c r="AF244" i="1"/>
  <c r="AF505" i="1"/>
  <c r="AF443" i="1"/>
  <c r="AF386" i="1"/>
  <c r="R171" i="2"/>
  <c r="AG254" i="1"/>
  <c r="AG285" i="1"/>
  <c r="AG346" i="1"/>
  <c r="AH436" i="1"/>
  <c r="AH465" i="1"/>
  <c r="AH355" i="1"/>
  <c r="AE324" i="1"/>
  <c r="AE231" i="1"/>
  <c r="AE230" i="1"/>
  <c r="AH499" i="1"/>
  <c r="AH449" i="1"/>
  <c r="AH380" i="1"/>
  <c r="R146" i="2"/>
  <c r="AH424" i="1"/>
  <c r="AH471" i="1"/>
  <c r="AH370" i="1"/>
  <c r="R124" i="2"/>
  <c r="AH505" i="1"/>
  <c r="AH443" i="1"/>
  <c r="AH386" i="1"/>
  <c r="AE481" i="1"/>
  <c r="AE433" i="1"/>
  <c r="AE388" i="1"/>
  <c r="AD344" i="1"/>
  <c r="AD323" i="1"/>
  <c r="AD229" i="1"/>
  <c r="V138" i="2"/>
  <c r="AE315" i="1"/>
  <c r="AE185" i="1"/>
  <c r="AE190" i="1"/>
  <c r="R129" i="2"/>
  <c r="AD335" i="1"/>
  <c r="AD233" i="1"/>
  <c r="AD224" i="1"/>
  <c r="AD472" i="1"/>
  <c r="AD371" i="1"/>
  <c r="AD413" i="1"/>
  <c r="AH242" i="1"/>
  <c r="AH301" i="1"/>
  <c r="AH273" i="1"/>
  <c r="AH304" i="1"/>
  <c r="AH203" i="1"/>
  <c r="AH199" i="1"/>
  <c r="AH163" i="1"/>
  <c r="AH101" i="1"/>
  <c r="AH79" i="1"/>
  <c r="AF168" i="1"/>
  <c r="AF80" i="1"/>
  <c r="AF106" i="1"/>
  <c r="AF133" i="1"/>
  <c r="AF89" i="1"/>
  <c r="AF94" i="1"/>
  <c r="R67" i="2"/>
  <c r="X39" i="2"/>
  <c r="AE163" i="1"/>
  <c r="AE79" i="1"/>
  <c r="AE101" i="1"/>
  <c r="AG142" i="1"/>
  <c r="AG44" i="1"/>
  <c r="AG102" i="1"/>
  <c r="AE84" i="1"/>
  <c r="AE140" i="1"/>
  <c r="AE83" i="1"/>
  <c r="R13" i="2"/>
  <c r="AH150" i="1"/>
  <c r="AH109" i="1"/>
  <c r="AH4" i="1"/>
  <c r="R45" i="2"/>
  <c r="AE161" i="1"/>
  <c r="AE68" i="1"/>
  <c r="AE69" i="1"/>
  <c r="AH100" i="1"/>
  <c r="AH130" i="1"/>
  <c r="AH107" i="1"/>
  <c r="AD139" i="1"/>
  <c r="AD15" i="1"/>
  <c r="AD14" i="1"/>
  <c r="R50" i="2"/>
  <c r="R46" i="2"/>
  <c r="AG173" i="1"/>
  <c r="AG118" i="1"/>
  <c r="AG26" i="1"/>
  <c r="AG452" i="1"/>
  <c r="AG467" i="1"/>
  <c r="AG358" i="1"/>
  <c r="R69" i="2"/>
  <c r="AF461" i="1"/>
  <c r="AF403" i="1"/>
  <c r="AF349" i="1"/>
  <c r="AH311" i="1"/>
  <c r="AH241" i="1"/>
  <c r="AH237" i="1"/>
  <c r="AG339" i="1"/>
  <c r="AG192" i="1"/>
  <c r="AG260" i="1"/>
  <c r="AG160" i="1"/>
  <c r="AG70" i="1"/>
  <c r="AG71" i="1"/>
  <c r="S8" i="3"/>
  <c r="Q8" i="3"/>
  <c r="AD378" i="1"/>
  <c r="AD475" i="1"/>
  <c r="AD421" i="1"/>
  <c r="AD492" i="1"/>
  <c r="AD423" i="1"/>
  <c r="AD369" i="1"/>
  <c r="AF470" i="1"/>
  <c r="AF368" i="1"/>
  <c r="AF409" i="1"/>
  <c r="AF254" i="1"/>
  <c r="AF346" i="1"/>
  <c r="AF285" i="1"/>
  <c r="AH274" i="1"/>
  <c r="AH308" i="1"/>
  <c r="AH244" i="1"/>
  <c r="AD501" i="1"/>
  <c r="AD398" i="1"/>
  <c r="AD456" i="1"/>
  <c r="AD294" i="1"/>
  <c r="AD250" i="1"/>
  <c r="AD239" i="1"/>
  <c r="AF482" i="1"/>
  <c r="AF438" i="1"/>
  <c r="AF394" i="1"/>
  <c r="R163" i="2"/>
  <c r="V163" i="2"/>
  <c r="R152" i="2"/>
  <c r="AE335" i="1"/>
  <c r="AE233" i="1"/>
  <c r="AE224" i="1"/>
  <c r="AE485" i="1"/>
  <c r="AE455" i="1"/>
  <c r="AE400" i="1"/>
  <c r="AG507" i="1"/>
  <c r="AG422" i="1"/>
  <c r="AG353" i="1"/>
  <c r="AD370" i="1"/>
  <c r="AD424" i="1"/>
  <c r="AD471" i="1"/>
  <c r="AE319" i="1"/>
  <c r="AE278" i="1"/>
  <c r="AE208" i="1"/>
  <c r="AF506" i="1"/>
  <c r="AF418" i="1"/>
  <c r="AF359" i="1"/>
  <c r="AG242" i="1"/>
  <c r="AG301" i="1"/>
  <c r="AG273" i="1"/>
  <c r="AG478" i="1"/>
  <c r="AG445" i="1"/>
  <c r="AG384" i="1"/>
  <c r="AH343" i="1"/>
  <c r="AH225" i="1"/>
  <c r="AH235" i="1"/>
  <c r="AD337" i="1"/>
  <c r="AD257" i="1"/>
  <c r="AD262" i="1"/>
  <c r="AG335" i="1"/>
  <c r="AG233" i="1"/>
  <c r="AG224" i="1"/>
  <c r="AG423" i="1"/>
  <c r="AG492" i="1"/>
  <c r="AG369" i="1"/>
  <c r="AE327" i="1"/>
  <c r="AE180" i="1"/>
  <c r="AE183" i="1"/>
  <c r="R98" i="2"/>
  <c r="AH284" i="1"/>
  <c r="AH276" i="1"/>
  <c r="AH223" i="1"/>
  <c r="AF328" i="1"/>
  <c r="AF281" i="1"/>
  <c r="AF252" i="1"/>
  <c r="AE317" i="1"/>
  <c r="AE209" i="1"/>
  <c r="AE200" i="1"/>
  <c r="AF57" i="1"/>
  <c r="AF131" i="1"/>
  <c r="AF58" i="1"/>
  <c r="AG163" i="1"/>
  <c r="AG101" i="1"/>
  <c r="AG79" i="1"/>
  <c r="AE265" i="1"/>
  <c r="AE266" i="1"/>
  <c r="AE329" i="1"/>
  <c r="AF321" i="1"/>
  <c r="AF247" i="1"/>
  <c r="AF253" i="1"/>
  <c r="AF320" i="1"/>
  <c r="AF279" i="1"/>
  <c r="AF191" i="1"/>
  <c r="AD313" i="1"/>
  <c r="AD264" i="1"/>
  <c r="AD181" i="1"/>
  <c r="AD333" i="1"/>
  <c r="AD215" i="1"/>
  <c r="AD211" i="1"/>
  <c r="AF76" i="1"/>
  <c r="AF77" i="1"/>
  <c r="AF126" i="1"/>
  <c r="AH330" i="1"/>
  <c r="AH282" i="1"/>
  <c r="AH213" i="1"/>
  <c r="AG141" i="1"/>
  <c r="AG6" i="1"/>
  <c r="AG7" i="1"/>
  <c r="AF164" i="1"/>
  <c r="AF64" i="1"/>
  <c r="AF63" i="1"/>
  <c r="AF141" i="1"/>
  <c r="AF7" i="1"/>
  <c r="AF6" i="1"/>
  <c r="AH58" i="1"/>
  <c r="AH57" i="1"/>
  <c r="AH131" i="1"/>
  <c r="AH464" i="1"/>
  <c r="AH354" i="1"/>
  <c r="AH410" i="1"/>
  <c r="AE166" i="1"/>
  <c r="AE75" i="1"/>
  <c r="AE74" i="1"/>
  <c r="AG49" i="1"/>
  <c r="AG123" i="1"/>
  <c r="AG51" i="1"/>
  <c r="AH124" i="1"/>
  <c r="AH46" i="1"/>
  <c r="AH45" i="1"/>
  <c r="AG124" i="1"/>
  <c r="AG45" i="1"/>
  <c r="AG46" i="1"/>
  <c r="R80" i="2"/>
  <c r="AD107" i="1"/>
  <c r="AD100" i="1"/>
  <c r="AD130" i="1"/>
  <c r="R51" i="2"/>
  <c r="V51" i="2"/>
  <c r="R41" i="2"/>
  <c r="AD23" i="1"/>
  <c r="AD137" i="1"/>
  <c r="AD22" i="1"/>
  <c r="AD480" i="1"/>
  <c r="AD387" i="1"/>
  <c r="AD437" i="1"/>
  <c r="AG502" i="1"/>
  <c r="AG401" i="1"/>
  <c r="AG457" i="1"/>
  <c r="AE505" i="1"/>
  <c r="AE443" i="1"/>
  <c r="AE386" i="1"/>
  <c r="AD310" i="1"/>
  <c r="AD258" i="1"/>
  <c r="AD240" i="1"/>
  <c r="AG319" i="1"/>
  <c r="AG278" i="1"/>
  <c r="AG208" i="1"/>
  <c r="AD169" i="1"/>
  <c r="AD65" i="1"/>
  <c r="AD110" i="1"/>
  <c r="AG482" i="1"/>
  <c r="AG438" i="1"/>
  <c r="AG394" i="1"/>
  <c r="AE465" i="1"/>
  <c r="AE436" i="1"/>
  <c r="AE355" i="1"/>
  <c r="AH294" i="1"/>
  <c r="AH250" i="1"/>
  <c r="AH239" i="1"/>
  <c r="S125" i="2"/>
  <c r="AH338" i="1"/>
  <c r="AH286" i="1"/>
  <c r="AH259" i="1"/>
  <c r="AE297" i="1"/>
  <c r="AE270" i="1"/>
  <c r="AE220" i="1"/>
  <c r="AD511" i="1"/>
  <c r="AD411" i="1"/>
  <c r="AD372" i="1"/>
  <c r="AE419" i="1"/>
  <c r="AE373" i="1"/>
  <c r="AE473" i="1"/>
  <c r="AH485" i="1"/>
  <c r="AH400" i="1"/>
  <c r="AH455" i="1"/>
  <c r="AE424" i="1"/>
  <c r="AE471" i="1"/>
  <c r="AE370" i="1"/>
  <c r="AF314" i="1"/>
  <c r="AF212" i="1"/>
  <c r="AF207" i="1"/>
  <c r="AF507" i="1"/>
  <c r="AF422" i="1"/>
  <c r="AF353" i="1"/>
  <c r="AD216" i="1"/>
  <c r="AD331" i="1"/>
  <c r="AD217" i="1"/>
  <c r="AD497" i="1"/>
  <c r="AD447" i="1"/>
  <c r="AD377" i="1"/>
  <c r="AH281" i="1"/>
  <c r="AH328" i="1"/>
  <c r="AH252" i="1"/>
  <c r="AD405" i="1"/>
  <c r="AD404" i="1"/>
  <c r="AD381" i="1"/>
  <c r="AE100" i="1"/>
  <c r="AE107" i="1"/>
  <c r="AE130" i="1"/>
  <c r="AD284" i="1"/>
  <c r="AD276" i="1"/>
  <c r="AD223" i="1"/>
  <c r="AE312" i="1"/>
  <c r="AE227" i="1"/>
  <c r="AE219" i="1"/>
  <c r="V140" i="2"/>
  <c r="AG328" i="1"/>
  <c r="AG281" i="1"/>
  <c r="AG252" i="1"/>
  <c r="AH317" i="1"/>
  <c r="AH209" i="1"/>
  <c r="AH200" i="1"/>
  <c r="AG345" i="1"/>
  <c r="AG275" i="1"/>
  <c r="AG188" i="1"/>
  <c r="AF146" i="1"/>
  <c r="AF40" i="1"/>
  <c r="AF42" i="1"/>
  <c r="AE80" i="1"/>
  <c r="AE168" i="1"/>
  <c r="AE106" i="1"/>
  <c r="AH341" i="1"/>
  <c r="AH288" i="1"/>
  <c r="AH198" i="1"/>
  <c r="AF266" i="1"/>
  <c r="AF329" i="1"/>
  <c r="AF265" i="1"/>
  <c r="AH76" i="1"/>
  <c r="AH77" i="1"/>
  <c r="AH126" i="1"/>
  <c r="AF317" i="1"/>
  <c r="AF209" i="1"/>
  <c r="AF200" i="1"/>
  <c r="AG167" i="1"/>
  <c r="AG37" i="1"/>
  <c r="AG38" i="1"/>
  <c r="AH293" i="1"/>
  <c r="AH178" i="1"/>
  <c r="AH195" i="1"/>
  <c r="AD170" i="1"/>
  <c r="AD59" i="1"/>
  <c r="AD60" i="1"/>
  <c r="AF150" i="1"/>
  <c r="AF109" i="1"/>
  <c r="AF4" i="1"/>
  <c r="AF138" i="1"/>
  <c r="AF55" i="1"/>
  <c r="AF54" i="1"/>
  <c r="AE117" i="1"/>
  <c r="AE10" i="1"/>
  <c r="AE11" i="1"/>
  <c r="AD153" i="1"/>
  <c r="AD174" i="1"/>
  <c r="AD87" i="1"/>
  <c r="AD112" i="1"/>
  <c r="AD175" i="1"/>
  <c r="AE132" i="1"/>
  <c r="AE113" i="1"/>
  <c r="AE41" i="1"/>
  <c r="W30" i="2"/>
  <c r="AG136" i="1"/>
  <c r="AG90" i="1"/>
  <c r="AG39" i="1"/>
  <c r="R44" i="2"/>
  <c r="R43" i="2"/>
  <c r="V43" i="2"/>
  <c r="R12" i="2"/>
  <c r="AD148" i="1"/>
  <c r="AD24" i="1"/>
  <c r="AD25" i="1"/>
  <c r="AD479" i="1"/>
  <c r="AD429" i="1"/>
  <c r="AD385" i="1"/>
  <c r="AF500" i="1"/>
  <c r="AF393" i="1"/>
  <c r="AF454" i="1"/>
  <c r="AH306" i="1"/>
  <c r="AH222" i="1"/>
  <c r="AH226" i="1"/>
  <c r="AG395" i="1"/>
  <c r="AG432" i="1"/>
  <c r="AG504" i="1"/>
  <c r="AD505" i="1"/>
  <c r="AD386" i="1"/>
  <c r="AD443" i="1"/>
  <c r="AE489" i="1"/>
  <c r="AE365" i="1"/>
  <c r="AE416" i="1"/>
  <c r="AG165" i="1"/>
  <c r="AG61" i="1"/>
  <c r="AG62" i="1"/>
  <c r="AH447" i="1"/>
  <c r="AH497" i="1"/>
  <c r="AH377" i="1"/>
  <c r="AE336" i="1"/>
  <c r="AE238" i="1"/>
  <c r="AE256" i="1"/>
  <c r="V9" i="3"/>
  <c r="AG495" i="1"/>
  <c r="AG435" i="1"/>
  <c r="AG352" i="1"/>
  <c r="AG430" i="1"/>
  <c r="AG513" i="1"/>
  <c r="AG383" i="1"/>
  <c r="AF494" i="1"/>
  <c r="AF434" i="1"/>
  <c r="AF389" i="1"/>
  <c r="AD328" i="1"/>
  <c r="AD281" i="1"/>
  <c r="AD252" i="1"/>
  <c r="AD345" i="1"/>
  <c r="AD275" i="1"/>
  <c r="AD188" i="1"/>
  <c r="AF300" i="1"/>
  <c r="AF272" i="1"/>
  <c r="AF221" i="1"/>
  <c r="V22" i="2"/>
  <c r="AH165" i="1"/>
  <c r="AH62" i="1"/>
  <c r="AH61" i="1"/>
  <c r="AD324" i="1"/>
  <c r="AD231" i="1"/>
  <c r="AD230" i="1"/>
  <c r="AE150" i="1"/>
  <c r="AE109" i="1"/>
  <c r="AE4" i="1"/>
  <c r="AE170" i="1"/>
  <c r="AE60" i="1"/>
  <c r="AE59" i="1"/>
  <c r="AF48" i="1"/>
  <c r="AF119" i="1"/>
  <c r="AF47" i="1"/>
  <c r="AH129" i="1"/>
  <c r="AH8" i="1"/>
  <c r="AH9" i="1"/>
  <c r="AH47" i="1"/>
  <c r="AH119" i="1"/>
  <c r="AH48" i="1"/>
  <c r="V123" i="2"/>
  <c r="AF132" i="1"/>
  <c r="AF113" i="1"/>
  <c r="AF41" i="1"/>
  <c r="AD158" i="1"/>
  <c r="AD35" i="1"/>
  <c r="AD36" i="1"/>
  <c r="AH136" i="1"/>
  <c r="AH90" i="1"/>
  <c r="AH39" i="1"/>
  <c r="AE332" i="1"/>
  <c r="AE228" i="1"/>
  <c r="AE232" i="1"/>
  <c r="AH96" i="1"/>
  <c r="AH134" i="1"/>
  <c r="AH28" i="1"/>
  <c r="R28" i="2"/>
  <c r="V28" i="2"/>
  <c r="AG125" i="1"/>
  <c r="AG99" i="1"/>
  <c r="AG5" i="1"/>
  <c r="R26" i="2"/>
  <c r="R57" i="2"/>
  <c r="V57" i="2"/>
  <c r="AD151" i="1"/>
  <c r="AD17" i="1"/>
  <c r="AD16" i="1"/>
  <c r="AL146" i="1"/>
  <c r="AL142" i="1"/>
  <c r="AL147" i="1"/>
  <c r="AL113" i="1"/>
  <c r="AL105" i="1"/>
  <c r="AL137" i="1"/>
  <c r="AL122" i="1"/>
  <c r="AL118" i="1"/>
  <c r="AL102" i="1"/>
  <c r="AL134" i="1"/>
  <c r="AL25" i="1"/>
  <c r="AL21" i="1"/>
  <c r="AL28" i="1"/>
  <c r="AL96" i="1"/>
  <c r="AL44" i="1"/>
  <c r="AL41" i="1"/>
  <c r="AL108" i="1"/>
  <c r="AL124" i="1"/>
  <c r="AL26" i="1"/>
  <c r="AL22" i="1"/>
  <c r="AL18" i="1"/>
  <c r="AL43" i="1"/>
  <c r="AL132" i="1"/>
  <c r="AL20" i="1"/>
  <c r="AL148" i="1"/>
  <c r="AL42" i="1"/>
  <c r="AL46" i="1"/>
  <c r="AL40" i="1"/>
  <c r="AL45" i="1"/>
  <c r="AL27" i="1"/>
  <c r="AL23" i="1"/>
  <c r="AL19" i="1"/>
  <c r="AL173" i="1"/>
  <c r="AL24" i="1"/>
  <c r="AL135" i="1"/>
  <c r="AL145" i="1"/>
  <c r="P18" i="3"/>
  <c r="R18" i="3" s="1"/>
  <c r="AH491" i="1"/>
  <c r="AH420" i="1"/>
  <c r="AH374" i="1"/>
  <c r="AJ170" i="1"/>
  <c r="AJ158" i="1"/>
  <c r="AJ154" i="1"/>
  <c r="AJ167" i="1"/>
  <c r="AJ165" i="1"/>
  <c r="AJ161" i="1"/>
  <c r="AJ149" i="1"/>
  <c r="AJ136" i="1"/>
  <c r="AJ69" i="1"/>
  <c r="AJ61" i="1"/>
  <c r="AJ90" i="1"/>
  <c r="AJ70" i="1"/>
  <c r="AJ62" i="1"/>
  <c r="AJ68" i="1"/>
  <c r="AJ64" i="1"/>
  <c r="AJ160" i="1"/>
  <c r="AJ37" i="1"/>
  <c r="AJ33" i="1"/>
  <c r="AJ29" i="1"/>
  <c r="AJ36" i="1"/>
  <c r="AJ38" i="1"/>
  <c r="AJ34" i="1"/>
  <c r="AJ30" i="1"/>
  <c r="AJ32" i="1"/>
  <c r="AJ71" i="1"/>
  <c r="AJ60" i="1"/>
  <c r="AJ156" i="1"/>
  <c r="AJ63" i="1"/>
  <c r="AJ59" i="1"/>
  <c r="AJ39" i="1"/>
  <c r="AJ35" i="1"/>
  <c r="AJ31" i="1"/>
  <c r="AJ164" i="1"/>
  <c r="AH292" i="1"/>
  <c r="AH268" i="1"/>
  <c r="AH177" i="1"/>
  <c r="AK344" i="1"/>
  <c r="AK328" i="1"/>
  <c r="AK342" i="1"/>
  <c r="AK308" i="1"/>
  <c r="AK267" i="1"/>
  <c r="AK259" i="1"/>
  <c r="AK239" i="1"/>
  <c r="AK318" i="1"/>
  <c r="AK252" i="1"/>
  <c r="AK244" i="1"/>
  <c r="AK236" i="1"/>
  <c r="AK338" i="1"/>
  <c r="AK294" i="1"/>
  <c r="AK290" i="1"/>
  <c r="AK286" i="1"/>
  <c r="AK274" i="1"/>
  <c r="AK250" i="1"/>
  <c r="AK323" i="1"/>
  <c r="AK229" i="1"/>
  <c r="AK261" i="1"/>
  <c r="AK277" i="1"/>
  <c r="AK281" i="1"/>
  <c r="AK289" i="1"/>
  <c r="AK249" i="1"/>
  <c r="AH508" i="1"/>
  <c r="AH426" i="1"/>
  <c r="AH366" i="1"/>
  <c r="AG266" i="1"/>
  <c r="AG329" i="1"/>
  <c r="AG265" i="1"/>
  <c r="AH116" i="1"/>
  <c r="AH93" i="1"/>
  <c r="AH50" i="1"/>
  <c r="AD95" i="1"/>
  <c r="AD120" i="1"/>
  <c r="AD56" i="1"/>
  <c r="AG403" i="1"/>
  <c r="AG461" i="1"/>
  <c r="AG349" i="1"/>
  <c r="AG471" i="1"/>
  <c r="AG370" i="1"/>
  <c r="AG424" i="1"/>
  <c r="AF479" i="1"/>
  <c r="AF429" i="1"/>
  <c r="AF385" i="1"/>
  <c r="AD287" i="1"/>
  <c r="AD296" i="1"/>
  <c r="AD234" i="1"/>
  <c r="AE508" i="1"/>
  <c r="AE426" i="1"/>
  <c r="AE366" i="1"/>
  <c r="AF287" i="1"/>
  <c r="AF296" i="1"/>
  <c r="AF234" i="1"/>
  <c r="AH333" i="1"/>
  <c r="AH215" i="1"/>
  <c r="AH211" i="1"/>
  <c r="AG472" i="1"/>
  <c r="AG413" i="1"/>
  <c r="AG371" i="1"/>
  <c r="AF163" i="1"/>
  <c r="AF101" i="1"/>
  <c r="AF79" i="1"/>
  <c r="AD76" i="1"/>
  <c r="AD77" i="1"/>
  <c r="AD126" i="1"/>
  <c r="AN326" i="1"/>
  <c r="AN310" i="1"/>
  <c r="AN337" i="1"/>
  <c r="AN321" i="1"/>
  <c r="AN306" i="1"/>
  <c r="AN260" i="1"/>
  <c r="AN256" i="1"/>
  <c r="AN240" i="1"/>
  <c r="AN336" i="1"/>
  <c r="AN257" i="1"/>
  <c r="AN253" i="1"/>
  <c r="AN241" i="1"/>
  <c r="AN237" i="1"/>
  <c r="AN339" i="1"/>
  <c r="AN332" i="1"/>
  <c r="AN311" i="1"/>
  <c r="AN255" i="1"/>
  <c r="AN251" i="1"/>
  <c r="AN247" i="1"/>
  <c r="AN243" i="1"/>
  <c r="AN235" i="1"/>
  <c r="AN343" i="1"/>
  <c r="AN225" i="1"/>
  <c r="AN262" i="1"/>
  <c r="AN238" i="1"/>
  <c r="AN258" i="1"/>
  <c r="AN192" i="1"/>
  <c r="AN228" i="1"/>
  <c r="AN232" i="1"/>
  <c r="AN226" i="1"/>
  <c r="AN302" i="1"/>
  <c r="AN246" i="1"/>
  <c r="AN222" i="1"/>
  <c r="AE480" i="1"/>
  <c r="AE387" i="1"/>
  <c r="AE437" i="1"/>
  <c r="AM345" i="1"/>
  <c r="AM329" i="1"/>
  <c r="AM334" i="1"/>
  <c r="AM322" i="1"/>
  <c r="AM314" i="1"/>
  <c r="AM283" i="1"/>
  <c r="AM275" i="1"/>
  <c r="AM223" i="1"/>
  <c r="AM284" i="1"/>
  <c r="AM276" i="1"/>
  <c r="AM304" i="1"/>
  <c r="AM331" i="1"/>
  <c r="AM265" i="1"/>
  <c r="AM233" i="1"/>
  <c r="AM217" i="1"/>
  <c r="AM266" i="1"/>
  <c r="AM207" i="1"/>
  <c r="AM203" i="1"/>
  <c r="AM199" i="1"/>
  <c r="AM196" i="1"/>
  <c r="AM188" i="1"/>
  <c r="AM218" i="1"/>
  <c r="AM340" i="1"/>
  <c r="AM335" i="1"/>
  <c r="AM216" i="1"/>
  <c r="AM194" i="1"/>
  <c r="AM189" i="1"/>
  <c r="AM212" i="1"/>
  <c r="AM193" i="1"/>
  <c r="AM224" i="1"/>
  <c r="AH495" i="1"/>
  <c r="AH435" i="1"/>
  <c r="AH352" i="1"/>
  <c r="AE490" i="1"/>
  <c r="AE375" i="1"/>
  <c r="AE417" i="1"/>
  <c r="AF310" i="1"/>
  <c r="AF258" i="1"/>
  <c r="AF240" i="1"/>
  <c r="P5" i="3"/>
  <c r="T5" i="3"/>
  <c r="X132" i="2"/>
  <c r="AD245" i="1"/>
  <c r="AD291" i="1"/>
  <c r="AD248" i="1"/>
  <c r="AE478" i="1"/>
  <c r="AE445" i="1"/>
  <c r="AE384" i="1"/>
  <c r="V119" i="2"/>
  <c r="R119" i="2"/>
  <c r="V146" i="2"/>
  <c r="AF343" i="1"/>
  <c r="AF225" i="1"/>
  <c r="AF235" i="1"/>
  <c r="V162" i="2"/>
  <c r="AD491" i="1"/>
  <c r="AD420" i="1"/>
  <c r="AD374" i="1"/>
  <c r="AE499" i="1"/>
  <c r="AE380" i="1"/>
  <c r="AE449" i="1"/>
  <c r="AG295" i="1"/>
  <c r="AG263" i="1"/>
  <c r="AG269" i="1"/>
  <c r="R128" i="2"/>
  <c r="AF295" i="1"/>
  <c r="AF263" i="1"/>
  <c r="AF269" i="1"/>
  <c r="AD314" i="1"/>
  <c r="AD212" i="1"/>
  <c r="AD207" i="1"/>
  <c r="R141" i="2"/>
  <c r="P9" i="3"/>
  <c r="R9" i="3" s="1"/>
  <c r="AE171" i="1"/>
  <c r="AE111" i="1"/>
  <c r="AE81" i="1"/>
  <c r="AG226" i="1"/>
  <c r="AG222" i="1"/>
  <c r="AG306" i="1"/>
  <c r="AH290" i="1"/>
  <c r="AH267" i="1"/>
  <c r="AH236" i="1"/>
  <c r="AE331" i="1"/>
  <c r="AE216" i="1"/>
  <c r="AE217" i="1"/>
  <c r="AF136" i="1"/>
  <c r="AF39" i="1"/>
  <c r="AF90" i="1"/>
  <c r="AG493" i="1"/>
  <c r="AG431" i="1"/>
  <c r="AG390" i="1"/>
  <c r="AE299" i="1"/>
  <c r="AE271" i="1"/>
  <c r="AE182" i="1"/>
  <c r="AE339" i="1"/>
  <c r="AE260" i="1"/>
  <c r="AE192" i="1"/>
  <c r="AE152" i="1"/>
  <c r="AE2" i="1"/>
  <c r="AE3" i="1"/>
  <c r="AH157" i="1"/>
  <c r="AH97" i="1"/>
  <c r="AH86" i="1"/>
  <c r="R35" i="2"/>
  <c r="R20" i="2"/>
  <c r="T20" i="2" s="1" a="1"/>
  <c r="T20" i="2" s="1"/>
  <c r="AD146" i="1"/>
  <c r="AD40" i="1"/>
  <c r="AD42" i="1"/>
  <c r="AD21" i="1"/>
  <c r="AD20" i="1"/>
  <c r="AD122" i="1"/>
  <c r="V76" i="2"/>
  <c r="R11" i="2"/>
  <c r="AH104" i="1"/>
  <c r="AH73" i="1"/>
  <c r="AH143" i="1"/>
  <c r="R63" i="2"/>
  <c r="V63" i="2"/>
  <c r="AF485" i="1"/>
  <c r="AF400" i="1"/>
  <c r="AF455" i="1"/>
  <c r="R143" i="2"/>
  <c r="V143" i="2"/>
  <c r="AG462" i="1"/>
  <c r="AG442" i="1"/>
  <c r="AG350" i="1"/>
  <c r="AD304" i="1"/>
  <c r="AD203" i="1"/>
  <c r="AD199" i="1"/>
  <c r="AF516" i="1"/>
  <c r="AF392" i="1"/>
  <c r="AF512" i="1"/>
  <c r="V103" i="2"/>
  <c r="AH486" i="1"/>
  <c r="AH453" i="1"/>
  <c r="AH402" i="1"/>
  <c r="AD136" i="1"/>
  <c r="AD39" i="1"/>
  <c r="AD90" i="1"/>
  <c r="AG510" i="1"/>
  <c r="AG391" i="1"/>
  <c r="AG441" i="1"/>
  <c r="AE439" i="1"/>
  <c r="AE466" i="1"/>
  <c r="AE356" i="1"/>
  <c r="AH514" i="1"/>
  <c r="AH412" i="1"/>
  <c r="AH357" i="1"/>
  <c r="AG177" i="1"/>
  <c r="AG292" i="1"/>
  <c r="AG268" i="1"/>
  <c r="AH494" i="1"/>
  <c r="AH389" i="1"/>
  <c r="AH434" i="1"/>
  <c r="AH477" i="1"/>
  <c r="AH382" i="1"/>
  <c r="AH425" i="1"/>
  <c r="AG291" i="1"/>
  <c r="AG245" i="1"/>
  <c r="AG248" i="1"/>
  <c r="AE511" i="1"/>
  <c r="AE372" i="1"/>
  <c r="AE411" i="1"/>
  <c r="AE495" i="1"/>
  <c r="AE435" i="1"/>
  <c r="AE352" i="1"/>
  <c r="AE513" i="1"/>
  <c r="AE383" i="1"/>
  <c r="AE430" i="1"/>
  <c r="AK341" i="1"/>
  <c r="AK333" i="1"/>
  <c r="AK325" i="1"/>
  <c r="AK317" i="1"/>
  <c r="AK309" i="1"/>
  <c r="AK305" i="1"/>
  <c r="AK316" i="1"/>
  <c r="AK303" i="1"/>
  <c r="AK295" i="1"/>
  <c r="AK263" i="1"/>
  <c r="AK300" i="1"/>
  <c r="AK288" i="1"/>
  <c r="AK280" i="1"/>
  <c r="AK272" i="1"/>
  <c r="AK208" i="1"/>
  <c r="AK319" i="1"/>
  <c r="AK330" i="1"/>
  <c r="AK282" i="1"/>
  <c r="AK278" i="1"/>
  <c r="AK213" i="1"/>
  <c r="AK206" i="1"/>
  <c r="AK202" i="1"/>
  <c r="AK198" i="1"/>
  <c r="AK186" i="1"/>
  <c r="AK210" i="1"/>
  <c r="AK187" i="1"/>
  <c r="AK214" i="1"/>
  <c r="AK269" i="1"/>
  <c r="AK211" i="1"/>
  <c r="AK200" i="1"/>
  <c r="AK184" i="1"/>
  <c r="AK221" i="1"/>
  <c r="AK201" i="1"/>
  <c r="AK197" i="1"/>
  <c r="AK209" i="1"/>
  <c r="AK215" i="1"/>
  <c r="AD495" i="1"/>
  <c r="AD435" i="1"/>
  <c r="AD352" i="1"/>
  <c r="AG490" i="1"/>
  <c r="AG417" i="1"/>
  <c r="AG375" i="1"/>
  <c r="AF290" i="1"/>
  <c r="AF267" i="1"/>
  <c r="AF236" i="1"/>
  <c r="P6" i="3"/>
  <c r="R6" i="3" s="1"/>
  <c r="T6" i="3"/>
  <c r="AE427" i="1"/>
  <c r="AE468" i="1"/>
  <c r="AE363" i="1"/>
  <c r="Q17" i="3"/>
  <c r="S17" i="3"/>
  <c r="R168" i="2"/>
  <c r="AG497" i="1"/>
  <c r="AG447" i="1"/>
  <c r="AG377" i="1"/>
  <c r="AL511" i="1"/>
  <c r="AL514" i="1"/>
  <c r="AL488" i="1"/>
  <c r="AL506" i="1"/>
  <c r="AL475" i="1"/>
  <c r="AL463" i="1"/>
  <c r="AL436" i="1"/>
  <c r="AL428" i="1"/>
  <c r="AL412" i="1"/>
  <c r="AL465" i="1"/>
  <c r="AL425" i="1"/>
  <c r="AL421" i="1"/>
  <c r="AL473" i="1"/>
  <c r="AL468" i="1"/>
  <c r="AL373" i="1"/>
  <c r="AL361" i="1"/>
  <c r="AL357" i="1"/>
  <c r="AL406" i="1"/>
  <c r="AL390" i="1"/>
  <c r="AL411" i="1"/>
  <c r="AL378" i="1"/>
  <c r="AL477" i="1"/>
  <c r="AL363" i="1"/>
  <c r="AL359" i="1"/>
  <c r="AL355" i="1"/>
  <c r="AL351" i="1"/>
  <c r="AL476" i="1"/>
  <c r="AL372" i="1"/>
  <c r="AL415" i="1"/>
  <c r="AL493" i="1"/>
  <c r="AL427" i="1"/>
  <c r="AL419" i="1"/>
  <c r="AL382" i="1"/>
  <c r="AL418" i="1"/>
  <c r="AL379" i="1"/>
  <c r="AL431" i="1"/>
  <c r="AG506" i="1"/>
  <c r="AG418" i="1"/>
  <c r="AG359" i="1"/>
  <c r="AL507" i="1"/>
  <c r="AL491" i="1"/>
  <c r="AL470" i="1"/>
  <c r="AL420" i="1"/>
  <c r="AL408" i="1"/>
  <c r="AL404" i="1"/>
  <c r="AL469" i="1"/>
  <c r="AL460" i="1"/>
  <c r="AL413" i="1"/>
  <c r="AL409" i="1"/>
  <c r="AL405" i="1"/>
  <c r="AL461" i="1"/>
  <c r="AL353" i="1"/>
  <c r="AL349" i="1"/>
  <c r="AL414" i="1"/>
  <c r="AL422" i="1"/>
  <c r="AL374" i="1"/>
  <c r="AL354" i="1"/>
  <c r="AL381" i="1"/>
  <c r="AL403" i="1"/>
  <c r="AL371" i="1"/>
  <c r="AL367" i="1"/>
  <c r="AL368" i="1"/>
  <c r="AL348" i="1"/>
  <c r="AL472" i="1"/>
  <c r="AL464" i="1"/>
  <c r="AL410" i="1"/>
  <c r="R142" i="2"/>
  <c r="AG515" i="1"/>
  <c r="AG459" i="1"/>
  <c r="AG347" i="1"/>
  <c r="AE470" i="1"/>
  <c r="AE368" i="1"/>
  <c r="AE409" i="1"/>
  <c r="S5" i="3"/>
  <c r="Q5" i="3"/>
  <c r="AE483" i="1"/>
  <c r="AE444" i="1"/>
  <c r="AE396" i="1"/>
  <c r="AD336" i="1"/>
  <c r="AD256" i="1"/>
  <c r="AD238" i="1"/>
  <c r="AD277" i="1"/>
  <c r="AD249" i="1"/>
  <c r="AD318" i="1"/>
  <c r="V74" i="2"/>
  <c r="R101" i="2"/>
  <c r="V101" i="2"/>
  <c r="R126" i="2"/>
  <c r="V126" i="2"/>
  <c r="AD241" i="1"/>
  <c r="AD237" i="1"/>
  <c r="AD311" i="1"/>
  <c r="AE404" i="1"/>
  <c r="AE405" i="1"/>
  <c r="AE381" i="1"/>
  <c r="AE76" i="1"/>
  <c r="AE77" i="1"/>
  <c r="AE126" i="1"/>
  <c r="AD300" i="1"/>
  <c r="AD272" i="1"/>
  <c r="AD221" i="1"/>
  <c r="V102" i="2"/>
  <c r="R102" i="2"/>
  <c r="AE284" i="1"/>
  <c r="AE276" i="1"/>
  <c r="AE223" i="1"/>
  <c r="AD166" i="1"/>
  <c r="AD75" i="1"/>
  <c r="AD74" i="1"/>
  <c r="AG299" i="1"/>
  <c r="AG271" i="1"/>
  <c r="AG182" i="1"/>
  <c r="AD325" i="1"/>
  <c r="AD280" i="1"/>
  <c r="AD210" i="1"/>
  <c r="W18" i="2"/>
  <c r="AG312" i="1"/>
  <c r="AG227" i="1"/>
  <c r="AG219" i="1"/>
  <c r="AD121" i="1"/>
  <c r="AD53" i="1"/>
  <c r="AD52" i="1"/>
  <c r="AG170" i="1"/>
  <c r="AG60" i="1"/>
  <c r="AG59" i="1"/>
  <c r="R84" i="2"/>
  <c r="AF158" i="1"/>
  <c r="AF36" i="1"/>
  <c r="AF35" i="1"/>
  <c r="R118" i="2"/>
  <c r="AE131" i="1"/>
  <c r="AE58" i="1"/>
  <c r="AE57" i="1"/>
  <c r="AD145" i="1"/>
  <c r="AD105" i="1"/>
  <c r="AD27" i="1"/>
  <c r="AD154" i="1"/>
  <c r="AD30" i="1"/>
  <c r="AD29" i="1"/>
  <c r="R25" i="2"/>
  <c r="R62" i="2"/>
  <c r="AH406" i="1"/>
  <c r="AH351" i="1"/>
  <c r="AH463" i="1"/>
  <c r="AH318" i="1"/>
  <c r="AH277" i="1"/>
  <c r="AH249" i="1"/>
  <c r="V100" i="2"/>
  <c r="R100" i="2"/>
  <c r="S120" i="2"/>
  <c r="T120" i="2" s="1" a="1"/>
  <c r="T120" i="2" s="1"/>
  <c r="Z120" i="2" s="1"/>
  <c r="AE272" i="1"/>
  <c r="AE221" i="1"/>
  <c r="AE300" i="1"/>
  <c r="AM147" i="1"/>
  <c r="AM148" i="1"/>
  <c r="AM137" i="1"/>
  <c r="AM122" i="1"/>
  <c r="AM118" i="1"/>
  <c r="AM102" i="1"/>
  <c r="AM134" i="1"/>
  <c r="AM146" i="1"/>
  <c r="AM135" i="1"/>
  <c r="AM113" i="1"/>
  <c r="AM105" i="1"/>
  <c r="AM96" i="1"/>
  <c r="AM44" i="1"/>
  <c r="AM41" i="1"/>
  <c r="AM108" i="1"/>
  <c r="AM142" i="1"/>
  <c r="AM124" i="1"/>
  <c r="AM26" i="1"/>
  <c r="AM22" i="1"/>
  <c r="AM18" i="1"/>
  <c r="AM132" i="1"/>
  <c r="AM24" i="1"/>
  <c r="AM42" i="1"/>
  <c r="AM145" i="1"/>
  <c r="AM40" i="1"/>
  <c r="AM28" i="1"/>
  <c r="AM45" i="1"/>
  <c r="AM27" i="1"/>
  <c r="AM23" i="1"/>
  <c r="AM19" i="1"/>
  <c r="AM173" i="1"/>
  <c r="AM43" i="1"/>
  <c r="AM20" i="1"/>
  <c r="AM46" i="1"/>
  <c r="AM25" i="1"/>
  <c r="AM21" i="1"/>
  <c r="AE323" i="1"/>
  <c r="AE344" i="1"/>
  <c r="AE229" i="1"/>
  <c r="S149" i="2"/>
  <c r="T149" i="2" s="1" a="1"/>
  <c r="T149" i="2" s="1"/>
  <c r="AF127" i="1"/>
  <c r="AF12" i="1"/>
  <c r="AF13" i="1"/>
  <c r="S72" i="2"/>
  <c r="T72" i="2" s="1" a="1"/>
  <c r="T72" i="2" s="1"/>
  <c r="AD517" i="1"/>
  <c r="AD496" i="1"/>
  <c r="AD440" i="1"/>
  <c r="AE246" i="1"/>
  <c r="AE251" i="1"/>
  <c r="AE326" i="1"/>
  <c r="AF294" i="1"/>
  <c r="AF250" i="1"/>
  <c r="AF239" i="1"/>
  <c r="AG308" i="1"/>
  <c r="AG274" i="1"/>
  <c r="AG244" i="1"/>
  <c r="Q2" i="3"/>
  <c r="R110" i="2"/>
  <c r="AE476" i="1"/>
  <c r="AE379" i="1"/>
  <c r="AE428" i="1"/>
  <c r="T4" i="3"/>
  <c r="P4" i="3"/>
  <c r="R4" i="3" s="1"/>
  <c r="AH490" i="1"/>
  <c r="AH417" i="1"/>
  <c r="AH375" i="1"/>
  <c r="AF332" i="1"/>
  <c r="AF228" i="1"/>
  <c r="AF232" i="1"/>
  <c r="P2" i="3"/>
  <c r="R2" i="3" s="1"/>
  <c r="AH427" i="1"/>
  <c r="AH468" i="1"/>
  <c r="AH363" i="1"/>
  <c r="AM342" i="1"/>
  <c r="AM338" i="1"/>
  <c r="AM318" i="1"/>
  <c r="AM267" i="1"/>
  <c r="AM259" i="1"/>
  <c r="AM239" i="1"/>
  <c r="AM252" i="1"/>
  <c r="AM244" i="1"/>
  <c r="AM236" i="1"/>
  <c r="AM344" i="1"/>
  <c r="AM289" i="1"/>
  <c r="AM281" i="1"/>
  <c r="AM277" i="1"/>
  <c r="AM261" i="1"/>
  <c r="AM249" i="1"/>
  <c r="AM229" i="1"/>
  <c r="AM323" i="1"/>
  <c r="AM308" i="1"/>
  <c r="AM328" i="1"/>
  <c r="AM290" i="1"/>
  <c r="AM286" i="1"/>
  <c r="AM274" i="1"/>
  <c r="AM294" i="1"/>
  <c r="AM250" i="1"/>
  <c r="V111" i="2"/>
  <c r="R111" i="2"/>
  <c r="AD473" i="1"/>
  <c r="AD419" i="1"/>
  <c r="AD373" i="1"/>
  <c r="AE506" i="1"/>
  <c r="AE359" i="1"/>
  <c r="AE418" i="1"/>
  <c r="R155" i="2"/>
  <c r="AG477" i="1"/>
  <c r="AG425" i="1"/>
  <c r="AG382" i="1"/>
  <c r="AF302" i="1"/>
  <c r="AF255" i="1"/>
  <c r="AF243" i="1"/>
  <c r="V116" i="2"/>
  <c r="AH469" i="1"/>
  <c r="AH414" i="1"/>
  <c r="AH367" i="1"/>
  <c r="AF463" i="1"/>
  <c r="AF406" i="1"/>
  <c r="AF351" i="1"/>
  <c r="AD302" i="1"/>
  <c r="AD255" i="1"/>
  <c r="AD243" i="1"/>
  <c r="AH340" i="1"/>
  <c r="AH194" i="1"/>
  <c r="AH196" i="1"/>
  <c r="AH516" i="1"/>
  <c r="AH512" i="1"/>
  <c r="AH392" i="1"/>
  <c r="R106" i="2"/>
  <c r="AE160" i="1"/>
  <c r="AE71" i="1"/>
  <c r="AE70" i="1"/>
  <c r="R112" i="2"/>
  <c r="AG314" i="1"/>
  <c r="AG212" i="1"/>
  <c r="AG207" i="1"/>
  <c r="R99" i="2"/>
  <c r="R90" i="2"/>
  <c r="AF148" i="1"/>
  <c r="AF24" i="1"/>
  <c r="AF25" i="1"/>
  <c r="AG223" i="1"/>
  <c r="AG284" i="1"/>
  <c r="AG276" i="1"/>
  <c r="AD119" i="1"/>
  <c r="AD48" i="1"/>
  <c r="AD47" i="1"/>
  <c r="AE149" i="1"/>
  <c r="AE33" i="1"/>
  <c r="AE34" i="1"/>
  <c r="R85" i="2"/>
  <c r="V85" i="2"/>
  <c r="AE173" i="1"/>
  <c r="AE26" i="1"/>
  <c r="AE118" i="1"/>
  <c r="AD167" i="1"/>
  <c r="AD38" i="1"/>
  <c r="AD37" i="1"/>
  <c r="AE169" i="1"/>
  <c r="AE65" i="1"/>
  <c r="AE110" i="1"/>
  <c r="AH132" i="1"/>
  <c r="AH113" i="1"/>
  <c r="AH41" i="1"/>
  <c r="R15" i="2"/>
  <c r="R61" i="2"/>
  <c r="V61" i="2"/>
  <c r="AH322" i="1"/>
  <c r="AH193" i="1"/>
  <c r="AH189" i="1"/>
  <c r="AG313" i="1"/>
  <c r="AG181" i="1"/>
  <c r="AG264" i="1"/>
  <c r="AE287" i="1"/>
  <c r="AE234" i="1"/>
  <c r="AE296" i="1"/>
  <c r="AG122" i="1"/>
  <c r="AG20" i="1"/>
  <c r="AG21" i="1"/>
  <c r="AG396" i="1"/>
  <c r="AG486" i="1"/>
  <c r="AG453" i="1"/>
  <c r="AG402" i="1"/>
  <c r="S162" i="2"/>
  <c r="V105" i="2"/>
  <c r="R130" i="2"/>
  <c r="V130" i="2"/>
  <c r="AD459" i="1"/>
  <c r="AD515" i="1"/>
  <c r="AD347" i="1"/>
  <c r="V131" i="2"/>
  <c r="R131" i="2"/>
  <c r="T12" i="3"/>
  <c r="AK480" i="1"/>
  <c r="AK505" i="1"/>
  <c r="AK508" i="1"/>
  <c r="AK489" i="1"/>
  <c r="AK513" i="1"/>
  <c r="AK492" i="1"/>
  <c r="AK424" i="1"/>
  <c r="AK416" i="1"/>
  <c r="AK471" i="1"/>
  <c r="AK437" i="1"/>
  <c r="AK429" i="1"/>
  <c r="AK430" i="1"/>
  <c r="AK426" i="1"/>
  <c r="AK386" i="1"/>
  <c r="AK479" i="1"/>
  <c r="AK423" i="1"/>
  <c r="AK407" i="1"/>
  <c r="AK443" i="1"/>
  <c r="AK385" i="1"/>
  <c r="AK490" i="1"/>
  <c r="AK417" i="1"/>
  <c r="AK369" i="1"/>
  <c r="AK365" i="1"/>
  <c r="AK383" i="1"/>
  <c r="AK370" i="1"/>
  <c r="AK360" i="1"/>
  <c r="AK387" i="1"/>
  <c r="AK375" i="1"/>
  <c r="AK366" i="1"/>
  <c r="AK487" i="1"/>
  <c r="AH506" i="1"/>
  <c r="AH359" i="1"/>
  <c r="AH418" i="1"/>
  <c r="AD477" i="1"/>
  <c r="AD382" i="1"/>
  <c r="AD425" i="1"/>
  <c r="AK345" i="1"/>
  <c r="AK329" i="1"/>
  <c r="AK340" i="1"/>
  <c r="AK334" i="1"/>
  <c r="AK283" i="1"/>
  <c r="AK275" i="1"/>
  <c r="AK223" i="1"/>
  <c r="AK322" i="1"/>
  <c r="AK284" i="1"/>
  <c r="AK276" i="1"/>
  <c r="AK224" i="1"/>
  <c r="AK216" i="1"/>
  <c r="AK212" i="1"/>
  <c r="AK314" i="1"/>
  <c r="AK304" i="1"/>
  <c r="AK331" i="1"/>
  <c r="AK335" i="1"/>
  <c r="AK266" i="1"/>
  <c r="AK194" i="1"/>
  <c r="AK233" i="1"/>
  <c r="AK217" i="1"/>
  <c r="AK207" i="1"/>
  <c r="AK203" i="1"/>
  <c r="AK199" i="1"/>
  <c r="AK265" i="1"/>
  <c r="AK196" i="1"/>
  <c r="AK188" i="1"/>
  <c r="AK218" i="1"/>
  <c r="AK193" i="1"/>
  <c r="AK189" i="1"/>
  <c r="R136" i="2"/>
  <c r="AF336" i="1"/>
  <c r="AF238" i="1"/>
  <c r="AF256" i="1"/>
  <c r="AG491" i="1"/>
  <c r="AG420" i="1"/>
  <c r="AG374" i="1"/>
  <c r="AH515" i="1"/>
  <c r="AH459" i="1"/>
  <c r="AH347" i="1"/>
  <c r="R135" i="2"/>
  <c r="AF431" i="1"/>
  <c r="AF493" i="1"/>
  <c r="AF390" i="1"/>
  <c r="AH403" i="1"/>
  <c r="AH461" i="1"/>
  <c r="AH349" i="1"/>
  <c r="AG302" i="1"/>
  <c r="AG255" i="1"/>
  <c r="AG243" i="1"/>
  <c r="AG218" i="1"/>
  <c r="AG334" i="1"/>
  <c r="AG283" i="1"/>
  <c r="AD438" i="1"/>
  <c r="AD394" i="1"/>
  <c r="AD482" i="1"/>
  <c r="X97" i="2"/>
  <c r="AG205" i="1"/>
  <c r="AG307" i="1"/>
  <c r="AG204" i="1"/>
  <c r="AE64" i="1"/>
  <c r="AE164" i="1"/>
  <c r="AE63" i="1"/>
  <c r="AH416" i="1"/>
  <c r="AH489" i="1"/>
  <c r="AH365" i="1"/>
  <c r="R95" i="2"/>
  <c r="R82" i="2"/>
  <c r="AH155" i="1"/>
  <c r="AH92" i="1"/>
  <c r="AH91" i="1"/>
  <c r="AH115" i="1"/>
  <c r="AF151" i="1"/>
  <c r="AF16" i="1"/>
  <c r="AF17" i="1"/>
  <c r="AD290" i="1"/>
  <c r="AD267" i="1"/>
  <c r="AD236" i="1"/>
  <c r="R53" i="2"/>
  <c r="V53" i="2"/>
  <c r="AF193" i="1"/>
  <c r="AF189" i="1"/>
  <c r="AF322" i="1"/>
  <c r="AE104" i="1"/>
  <c r="AE143" i="1"/>
  <c r="AE73" i="1"/>
  <c r="AH334" i="1"/>
  <c r="AH283" i="1"/>
  <c r="AH218" i="1"/>
  <c r="AF116" i="1"/>
  <c r="AF93" i="1"/>
  <c r="AF50" i="1"/>
  <c r="AH154" i="1"/>
  <c r="AH29" i="1"/>
  <c r="AH30" i="1"/>
  <c r="R68" i="2"/>
  <c r="R36" i="2"/>
  <c r="R9" i="2"/>
  <c r="V9" i="2"/>
  <c r="AD135" i="1"/>
  <c r="AD19" i="1"/>
  <c r="AD18" i="1"/>
  <c r="AF173" i="1"/>
  <c r="AF118" i="1"/>
  <c r="AF26" i="1"/>
  <c r="AD160" i="1"/>
  <c r="AD71" i="1"/>
  <c r="AD70" i="1"/>
  <c r="AD96" i="1"/>
  <c r="AD134" i="1"/>
  <c r="AD28" i="1"/>
  <c r="AD316" i="1"/>
  <c r="AD201" i="1"/>
  <c r="AD206" i="1"/>
  <c r="R14" i="2"/>
  <c r="AD133" i="1"/>
  <c r="AD89" i="1"/>
  <c r="AD94" i="1"/>
  <c r="R60" i="2"/>
  <c r="AF88" i="1"/>
  <c r="AF144" i="1"/>
  <c r="AF85" i="1"/>
  <c r="AE507" i="1"/>
  <c r="AE353" i="1"/>
  <c r="AE422" i="1"/>
  <c r="AD442" i="1"/>
  <c r="AD462" i="1"/>
  <c r="AD350" i="1"/>
  <c r="AF471" i="1"/>
  <c r="AF424" i="1"/>
  <c r="AF370" i="1"/>
  <c r="AG84" i="1"/>
  <c r="AG83" i="1"/>
  <c r="AG140" i="1"/>
  <c r="AH161" i="1"/>
  <c r="AH68" i="1"/>
  <c r="AH69" i="1"/>
  <c r="AH312" i="1"/>
  <c r="AH219" i="1"/>
  <c r="AH227" i="1"/>
  <c r="AG258" i="1"/>
  <c r="AG310" i="1"/>
  <c r="AG240" i="1"/>
  <c r="V79" i="2"/>
  <c r="AE286" i="1"/>
  <c r="AE259" i="1"/>
  <c r="AE338" i="1"/>
  <c r="AH473" i="1"/>
  <c r="AH419" i="1"/>
  <c r="AH373" i="1"/>
  <c r="AH291" i="1"/>
  <c r="AH245" i="1"/>
  <c r="AH248" i="1"/>
  <c r="AE516" i="1"/>
  <c r="AE512" i="1"/>
  <c r="AE392" i="1"/>
  <c r="AD449" i="1"/>
  <c r="AD499" i="1"/>
  <c r="AD380" i="1"/>
  <c r="AF427" i="1"/>
  <c r="AF468" i="1"/>
  <c r="AF363" i="1"/>
  <c r="AF496" i="1"/>
  <c r="AF440" i="1"/>
  <c r="AF517" i="1"/>
  <c r="AF395" i="1"/>
  <c r="AF432" i="1"/>
  <c r="AF504" i="1"/>
  <c r="AM175" i="1"/>
  <c r="AM144" i="1"/>
  <c r="AM140" i="1"/>
  <c r="AM110" i="1"/>
  <c r="AM94" i="1"/>
  <c r="AM86" i="1"/>
  <c r="AM66" i="1"/>
  <c r="AM162" i="1"/>
  <c r="AM157" i="1"/>
  <c r="AM153" i="1"/>
  <c r="AM174" i="1"/>
  <c r="AM169" i="1"/>
  <c r="AM133" i="1"/>
  <c r="AM97" i="1"/>
  <c r="AM89" i="1"/>
  <c r="AM85" i="1"/>
  <c r="AM65" i="1"/>
  <c r="AM88" i="1"/>
  <c r="AM112" i="1"/>
  <c r="AM84" i="1"/>
  <c r="AM87" i="1"/>
  <c r="AM67" i="1"/>
  <c r="AM83" i="1"/>
  <c r="AD474" i="1"/>
  <c r="AD446" i="1"/>
  <c r="AD376" i="1"/>
  <c r="AE479" i="1"/>
  <c r="AE429" i="1"/>
  <c r="AE385" i="1"/>
  <c r="W160" i="2"/>
  <c r="Q18" i="3"/>
  <c r="AH342" i="1"/>
  <c r="AH289" i="1"/>
  <c r="AH261" i="1"/>
  <c r="AF426" i="1"/>
  <c r="AF508" i="1"/>
  <c r="AF366" i="1"/>
  <c r="AF334" i="1"/>
  <c r="AF283" i="1"/>
  <c r="AF218" i="1"/>
  <c r="AH509" i="1"/>
  <c r="AH450" i="1"/>
  <c r="AH397" i="1"/>
  <c r="AE474" i="1"/>
  <c r="AE446" i="1"/>
  <c r="AE376" i="1"/>
  <c r="R127" i="2"/>
  <c r="P10" i="3"/>
  <c r="R10" i="3" s="1"/>
  <c r="R164" i="2"/>
  <c r="AF324" i="1"/>
  <c r="AF231" i="1"/>
  <c r="AF230" i="1"/>
  <c r="R113" i="2"/>
  <c r="AG415" i="1"/>
  <c r="AG488" i="1"/>
  <c r="AG361" i="1"/>
  <c r="R169" i="2"/>
  <c r="AH507" i="1"/>
  <c r="AH353" i="1"/>
  <c r="AH422" i="1"/>
  <c r="R154" i="2"/>
  <c r="S15" i="3"/>
  <c r="Q15" i="3"/>
  <c r="AE345" i="1"/>
  <c r="AE275" i="1"/>
  <c r="AE188" i="1"/>
  <c r="V98" i="2"/>
  <c r="AG340" i="1"/>
  <c r="AG194" i="1"/>
  <c r="AG196" i="1"/>
  <c r="AD358" i="1"/>
  <c r="AD467" i="1"/>
  <c r="AD452" i="1"/>
  <c r="R77" i="2"/>
  <c r="V77" i="2"/>
  <c r="AH344" i="1"/>
  <c r="AH323" i="1"/>
  <c r="AH229" i="1"/>
  <c r="AE120" i="1"/>
  <c r="AE56" i="1"/>
  <c r="AE95" i="1"/>
  <c r="AH470" i="1"/>
  <c r="AH368" i="1"/>
  <c r="AH409" i="1"/>
  <c r="R92" i="2"/>
  <c r="V92" i="2"/>
  <c r="AD307" i="1"/>
  <c r="AD204" i="1"/>
  <c r="AD205" i="1"/>
  <c r="AH319" i="1"/>
  <c r="AH278" i="1"/>
  <c r="AH208" i="1"/>
  <c r="AF120" i="1"/>
  <c r="AF56" i="1"/>
  <c r="AF95" i="1"/>
  <c r="AF129" i="1"/>
  <c r="AF9" i="1"/>
  <c r="AF8" i="1"/>
  <c r="R87" i="2"/>
  <c r="AD299" i="1"/>
  <c r="AD271" i="1"/>
  <c r="AD182" i="1"/>
  <c r="W42" i="2"/>
  <c r="AH133" i="1"/>
  <c r="AH89" i="1"/>
  <c r="AH94" i="1"/>
  <c r="AH145" i="1"/>
  <c r="AH105" i="1"/>
  <c r="AH27" i="1"/>
  <c r="R29" i="2"/>
  <c r="V29" i="2"/>
  <c r="R64" i="2"/>
  <c r="R37" i="2"/>
  <c r="V5" i="2"/>
  <c r="R2" i="2"/>
  <c r="AD164" i="1"/>
  <c r="AD63" i="1"/>
  <c r="AD64" i="1"/>
  <c r="V24" i="2"/>
  <c r="R24" i="2"/>
  <c r="R27" i="2"/>
  <c r="V27" i="2"/>
  <c r="R59" i="2"/>
  <c r="V59" i="2"/>
  <c r="AG129" i="1"/>
  <c r="AG8" i="1"/>
  <c r="AG9" i="1"/>
  <c r="AD469" i="1"/>
  <c r="AD414" i="1"/>
  <c r="AD367" i="1"/>
  <c r="Q19" i="3"/>
  <c r="X19" i="3" s="1"/>
  <c r="AD478" i="1"/>
  <c r="AD445" i="1"/>
  <c r="AD384" i="1"/>
  <c r="AD343" i="1"/>
  <c r="AD225" i="1"/>
  <c r="AD235" i="1"/>
  <c r="AG473" i="1"/>
  <c r="AG419" i="1"/>
  <c r="AG373" i="1"/>
  <c r="AD306" i="1"/>
  <c r="AD222" i="1"/>
  <c r="AD226" i="1"/>
  <c r="AK515" i="1"/>
  <c r="AK499" i="1"/>
  <c r="AK512" i="1"/>
  <c r="AK496" i="1"/>
  <c r="AK485" i="1"/>
  <c r="AK457" i="1"/>
  <c r="AK517" i="1"/>
  <c r="AK474" i="1"/>
  <c r="AK483" i="1"/>
  <c r="AK440" i="1"/>
  <c r="AK400" i="1"/>
  <c r="AK396" i="1"/>
  <c r="AK392" i="1"/>
  <c r="AK444" i="1"/>
  <c r="AK502" i="1"/>
  <c r="AK455" i="1"/>
  <c r="AK516" i="1"/>
  <c r="AK449" i="1"/>
  <c r="AK459" i="1"/>
  <c r="AK380" i="1"/>
  <c r="AK401" i="1"/>
  <c r="AK446" i="1"/>
  <c r="AK376" i="1"/>
  <c r="AK347" i="1"/>
  <c r="P14" i="3"/>
  <c r="R14" i="3" s="1"/>
  <c r="AD342" i="1"/>
  <c r="AD289" i="1"/>
  <c r="AD261" i="1"/>
  <c r="AD498" i="1"/>
  <c r="AD364" i="1"/>
  <c r="AD448" i="1"/>
  <c r="AD507" i="1"/>
  <c r="AD422" i="1"/>
  <c r="AD353" i="1"/>
  <c r="AK166" i="1"/>
  <c r="AK171" i="1"/>
  <c r="AK163" i="1"/>
  <c r="AK159" i="1"/>
  <c r="AK155" i="1"/>
  <c r="AK143" i="1"/>
  <c r="AK172" i="1"/>
  <c r="AK168" i="1"/>
  <c r="AK101" i="1"/>
  <c r="AK81" i="1"/>
  <c r="AK73" i="1"/>
  <c r="AK114" i="1"/>
  <c r="AK106" i="1"/>
  <c r="AK98" i="1"/>
  <c r="AK82" i="1"/>
  <c r="AK74" i="1"/>
  <c r="AK115" i="1"/>
  <c r="AK111" i="1"/>
  <c r="AK91" i="1"/>
  <c r="AK79" i="1"/>
  <c r="AK75" i="1"/>
  <c r="AK104" i="1"/>
  <c r="AK92" i="1"/>
  <c r="AK80" i="1"/>
  <c r="AK72" i="1"/>
  <c r="AD468" i="1"/>
  <c r="AD427" i="1"/>
  <c r="AD363" i="1"/>
  <c r="R147" i="2"/>
  <c r="V147" i="2"/>
  <c r="AF514" i="1"/>
  <c r="AF412" i="1"/>
  <c r="AF357" i="1"/>
  <c r="AF335" i="1"/>
  <c r="AF233" i="1"/>
  <c r="AF224" i="1"/>
  <c r="AH295" i="1"/>
  <c r="AH263" i="1"/>
  <c r="AH269" i="1"/>
  <c r="AF449" i="1"/>
  <c r="AF499" i="1"/>
  <c r="AF380" i="1"/>
  <c r="Q14" i="3"/>
  <c r="AF291" i="1"/>
  <c r="AF245" i="1"/>
  <c r="AF248" i="1"/>
  <c r="AG309" i="1"/>
  <c r="AG197" i="1"/>
  <c r="AG187" i="1"/>
  <c r="S97" i="2"/>
  <c r="AF313" i="1"/>
  <c r="AF181" i="1"/>
  <c r="AF264" i="1"/>
  <c r="AD340" i="1"/>
  <c r="AD196" i="1"/>
  <c r="AD194" i="1"/>
  <c r="AD513" i="1"/>
  <c r="AD430" i="1"/>
  <c r="AD383" i="1"/>
  <c r="V89" i="2"/>
  <c r="R89" i="2"/>
  <c r="W71" i="2"/>
  <c r="AE123" i="1"/>
  <c r="AE51" i="1"/>
  <c r="AE49" i="1"/>
  <c r="S122" i="2"/>
  <c r="T122" i="2" s="1" a="1"/>
  <c r="T122" i="2" s="1"/>
  <c r="Z122" i="2" s="1"/>
  <c r="AD510" i="1"/>
  <c r="AD391" i="1"/>
  <c r="AD441" i="1"/>
  <c r="R107" i="2"/>
  <c r="AE307" i="1"/>
  <c r="AE205" i="1"/>
  <c r="AE204" i="1"/>
  <c r="R75" i="2"/>
  <c r="AG52" i="1"/>
  <c r="AG121" i="1"/>
  <c r="AG53" i="1"/>
  <c r="AF153" i="1"/>
  <c r="AF174" i="1"/>
  <c r="AF175" i="1"/>
  <c r="AF112" i="1"/>
  <c r="AF87" i="1"/>
  <c r="R144" i="2"/>
  <c r="AH313" i="1"/>
  <c r="AH264" i="1"/>
  <c r="AH181" i="1"/>
  <c r="AH80" i="1"/>
  <c r="AH106" i="1"/>
  <c r="AH168" i="1"/>
  <c r="AH169" i="1"/>
  <c r="AH110" i="1"/>
  <c r="AH65" i="1"/>
  <c r="AH216" i="1"/>
  <c r="AH217" i="1"/>
  <c r="AH331" i="1"/>
  <c r="AF149" i="1"/>
  <c r="AF33" i="1"/>
  <c r="AF34" i="1"/>
  <c r="AE133" i="1"/>
  <c r="AE94" i="1"/>
  <c r="AE89" i="1"/>
  <c r="AF137" i="1"/>
  <c r="AF23" i="1"/>
  <c r="AF22" i="1"/>
  <c r="AE156" i="1"/>
  <c r="AE32" i="1"/>
  <c r="AE31" i="1"/>
  <c r="AF161" i="1"/>
  <c r="AF68" i="1"/>
  <c r="AF69" i="1"/>
  <c r="AD141" i="1"/>
  <c r="AD7" i="1"/>
  <c r="AD6" i="1"/>
  <c r="AH108" i="1"/>
  <c r="AH147" i="1"/>
  <c r="AH43" i="1"/>
  <c r="AD162" i="1"/>
  <c r="AD67" i="1"/>
  <c r="AD66" i="1"/>
  <c r="V69" i="2"/>
  <c r="V11" i="2"/>
  <c r="R66" i="2"/>
  <c r="AG117" i="1"/>
  <c r="AG10" i="1"/>
  <c r="AG11" i="1"/>
  <c r="AH315" i="1"/>
  <c r="AH185" i="1"/>
  <c r="AH190" i="1"/>
  <c r="R55" i="2"/>
  <c r="V55" i="2"/>
  <c r="AM171" i="1"/>
  <c r="AM163" i="1"/>
  <c r="AM159" i="1"/>
  <c r="AM155" i="1"/>
  <c r="AM143" i="1"/>
  <c r="AM172" i="1"/>
  <c r="AM168" i="1"/>
  <c r="AM114" i="1"/>
  <c r="AM106" i="1"/>
  <c r="AM98" i="1"/>
  <c r="AM82" i="1"/>
  <c r="AM74" i="1"/>
  <c r="AM166" i="1"/>
  <c r="AM101" i="1"/>
  <c r="AM81" i="1"/>
  <c r="AM73" i="1"/>
  <c r="AM92" i="1"/>
  <c r="AM104" i="1"/>
  <c r="AM80" i="1"/>
  <c r="AM72" i="1"/>
  <c r="AM91" i="1"/>
  <c r="AM115" i="1"/>
  <c r="AM111" i="1"/>
  <c r="AM79" i="1"/>
  <c r="AM75" i="1"/>
  <c r="AF299" i="1"/>
  <c r="AF271" i="1"/>
  <c r="AF182" i="1"/>
  <c r="AD156" i="1"/>
  <c r="AD31" i="1"/>
  <c r="AD32" i="1"/>
  <c r="AD79" i="1"/>
  <c r="AD163" i="1"/>
  <c r="AD101" i="1"/>
  <c r="AG443" i="1"/>
  <c r="AG505" i="1"/>
  <c r="AG386" i="1"/>
  <c r="R167" i="2"/>
  <c r="P12" i="3"/>
  <c r="R12" i="3" s="1"/>
  <c r="AG144" i="1"/>
  <c r="AG88" i="1"/>
  <c r="AG85" i="1"/>
  <c r="AL495" i="1"/>
  <c r="AL510" i="1"/>
  <c r="AL494" i="1"/>
  <c r="AL482" i="1"/>
  <c r="AL497" i="1"/>
  <c r="AL451" i="1"/>
  <c r="AL441" i="1"/>
  <c r="AL442" i="1"/>
  <c r="AL462" i="1"/>
  <c r="AL447" i="1"/>
  <c r="AL399" i="1"/>
  <c r="AL377" i="1"/>
  <c r="AL484" i="1"/>
  <c r="AL435" i="1"/>
  <c r="AL394" i="1"/>
  <c r="AL350" i="1"/>
  <c r="AL438" i="1"/>
  <c r="AL391" i="1"/>
  <c r="AL389" i="1"/>
  <c r="AL352" i="1"/>
  <c r="AL434" i="1"/>
  <c r="AE504" i="1"/>
  <c r="AE395" i="1"/>
  <c r="AE432" i="1"/>
  <c r="AJ146" i="1"/>
  <c r="AJ147" i="1"/>
  <c r="AJ173" i="1"/>
  <c r="AJ113" i="1"/>
  <c r="AJ105" i="1"/>
  <c r="AJ45" i="1"/>
  <c r="AJ137" i="1"/>
  <c r="AJ122" i="1"/>
  <c r="AJ118" i="1"/>
  <c r="AJ102" i="1"/>
  <c r="AJ148" i="1"/>
  <c r="AJ132" i="1"/>
  <c r="AJ124" i="1"/>
  <c r="AJ108" i="1"/>
  <c r="AJ96" i="1"/>
  <c r="AJ20" i="1"/>
  <c r="AJ25" i="1"/>
  <c r="AJ21" i="1"/>
  <c r="AJ44" i="1"/>
  <c r="AJ41" i="1"/>
  <c r="AJ142" i="1"/>
  <c r="AJ40" i="1"/>
  <c r="AJ28" i="1"/>
  <c r="AJ26" i="1"/>
  <c r="AJ22" i="1"/>
  <c r="AJ18" i="1"/>
  <c r="AJ42" i="1"/>
  <c r="AJ135" i="1"/>
  <c r="AJ27" i="1"/>
  <c r="AJ23" i="1"/>
  <c r="AJ19" i="1"/>
  <c r="AJ145" i="1"/>
  <c r="AJ134" i="1"/>
  <c r="AJ43" i="1"/>
  <c r="AJ46" i="1"/>
  <c r="AJ24" i="1"/>
  <c r="AD516" i="1"/>
  <c r="AD512" i="1"/>
  <c r="AD392" i="1"/>
  <c r="AE510" i="1"/>
  <c r="AE391" i="1"/>
  <c r="AE441" i="1"/>
  <c r="AK150" i="1"/>
  <c r="AK151" i="1"/>
  <c r="AK139" i="1"/>
  <c r="AK152" i="1"/>
  <c r="AK141" i="1"/>
  <c r="AK129" i="1"/>
  <c r="AK125" i="1"/>
  <c r="AK117" i="1"/>
  <c r="AK109" i="1"/>
  <c r="AK130" i="1"/>
  <c r="AK127" i="1"/>
  <c r="AK107" i="1"/>
  <c r="AK99" i="1"/>
  <c r="AK100" i="1"/>
  <c r="AK5" i="1"/>
  <c r="AK3" i="1"/>
  <c r="AK17" i="1"/>
  <c r="AK13" i="1"/>
  <c r="AK9" i="1"/>
  <c r="AK10" i="1"/>
  <c r="AK7" i="1"/>
  <c r="AK14" i="1"/>
  <c r="AK6" i="1"/>
  <c r="AK2" i="1"/>
  <c r="AK15" i="1"/>
  <c r="AK11" i="1"/>
  <c r="AK16" i="1"/>
  <c r="AK12" i="1"/>
  <c r="AK8" i="1"/>
  <c r="AK4" i="1"/>
  <c r="AE330" i="1"/>
  <c r="AE282" i="1"/>
  <c r="AE213" i="1"/>
  <c r="AD303" i="1"/>
  <c r="AD202" i="1"/>
  <c r="AD214" i="1"/>
  <c r="AE157" i="1"/>
  <c r="AE86" i="1"/>
  <c r="AE97" i="1"/>
  <c r="AD484" i="1"/>
  <c r="AD399" i="1"/>
  <c r="AD451" i="1"/>
  <c r="S19" i="3"/>
  <c r="AE498" i="1"/>
  <c r="AE364" i="1"/>
  <c r="AE448" i="1"/>
  <c r="AN469" i="1"/>
  <c r="AN491" i="1"/>
  <c r="AN460" i="1"/>
  <c r="AN413" i="1"/>
  <c r="AN409" i="1"/>
  <c r="AN405" i="1"/>
  <c r="AN381" i="1"/>
  <c r="AN422" i="1"/>
  <c r="AN414" i="1"/>
  <c r="AN410" i="1"/>
  <c r="AN470" i="1"/>
  <c r="AN464" i="1"/>
  <c r="AN472" i="1"/>
  <c r="AN507" i="1"/>
  <c r="AN420" i="1"/>
  <c r="AN408" i="1"/>
  <c r="AN404" i="1"/>
  <c r="AN461" i="1"/>
  <c r="AN374" i="1"/>
  <c r="AN354" i="1"/>
  <c r="AN403" i="1"/>
  <c r="AN353" i="1"/>
  <c r="AN349" i="1"/>
  <c r="AN371" i="1"/>
  <c r="AN367" i="1"/>
  <c r="AN348" i="1"/>
  <c r="AN368" i="1"/>
  <c r="V166" i="2"/>
  <c r="P8" i="3"/>
  <c r="R8" i="3" s="1"/>
  <c r="T8" i="3"/>
  <c r="AG503" i="1"/>
  <c r="AG458" i="1"/>
  <c r="AG362" i="1"/>
  <c r="Q6" i="3"/>
  <c r="AD460" i="1"/>
  <c r="AD348" i="1"/>
  <c r="AD408" i="1"/>
  <c r="AM151" i="1"/>
  <c r="AM152" i="1"/>
  <c r="AM139" i="1"/>
  <c r="AM130" i="1"/>
  <c r="AM150" i="1"/>
  <c r="AM141" i="1"/>
  <c r="AM129" i="1"/>
  <c r="AM125" i="1"/>
  <c r="AM117" i="1"/>
  <c r="AM109" i="1"/>
  <c r="AM100" i="1"/>
  <c r="AM8" i="1"/>
  <c r="AM99" i="1"/>
  <c r="AM14" i="1"/>
  <c r="AM10" i="1"/>
  <c r="AM6" i="1"/>
  <c r="AM2" i="1"/>
  <c r="AM12" i="1"/>
  <c r="AM107" i="1"/>
  <c r="AM127" i="1"/>
  <c r="AM15" i="1"/>
  <c r="AM11" i="1"/>
  <c r="AM7" i="1"/>
  <c r="AM3" i="1"/>
  <c r="AM16" i="1"/>
  <c r="AM4" i="1"/>
  <c r="AM17" i="1"/>
  <c r="AM13" i="1"/>
  <c r="AM9" i="1"/>
  <c r="AM5" i="1"/>
  <c r="AJ515" i="1"/>
  <c r="AJ499" i="1"/>
  <c r="AJ512" i="1"/>
  <c r="AJ496" i="1"/>
  <c r="AJ474" i="1"/>
  <c r="AJ446" i="1"/>
  <c r="AJ483" i="1"/>
  <c r="AJ440" i="1"/>
  <c r="AJ400" i="1"/>
  <c r="AJ396" i="1"/>
  <c r="AJ392" i="1"/>
  <c r="AJ457" i="1"/>
  <c r="AJ444" i="1"/>
  <c r="AJ502" i="1"/>
  <c r="AJ485" i="1"/>
  <c r="AJ401" i="1"/>
  <c r="AJ455" i="1"/>
  <c r="AJ380" i="1"/>
  <c r="AJ449" i="1"/>
  <c r="AJ516" i="1"/>
  <c r="AJ376" i="1"/>
  <c r="AJ459" i="1"/>
  <c r="AJ517" i="1"/>
  <c r="AJ347" i="1"/>
  <c r="AH305" i="1"/>
  <c r="AH186" i="1"/>
  <c r="AH184" i="1"/>
  <c r="AH346" i="1"/>
  <c r="AH254" i="1"/>
  <c r="AH285" i="1"/>
  <c r="W86" i="2"/>
  <c r="AF342" i="1"/>
  <c r="AF289" i="1"/>
  <c r="AF261" i="1"/>
  <c r="AH339" i="1"/>
  <c r="AH260" i="1"/>
  <c r="AH192" i="1"/>
  <c r="AH270" i="1"/>
  <c r="AH297" i="1"/>
  <c r="AH220" i="1"/>
  <c r="AE108" i="1"/>
  <c r="AE147" i="1"/>
  <c r="AE43" i="1"/>
  <c r="AH503" i="1"/>
  <c r="AH458" i="1"/>
  <c r="AH362" i="1"/>
  <c r="R117" i="2"/>
  <c r="V117" i="2"/>
  <c r="AF223" i="1"/>
  <c r="AF284" i="1"/>
  <c r="AF276" i="1"/>
  <c r="AF242" i="1"/>
  <c r="AF301" i="1"/>
  <c r="AF273" i="1"/>
  <c r="AF307" i="1"/>
  <c r="AF205" i="1"/>
  <c r="AF204" i="1"/>
  <c r="AD168" i="1"/>
  <c r="AD80" i="1"/>
  <c r="AD106" i="1"/>
  <c r="AD330" i="1"/>
  <c r="AD282" i="1"/>
  <c r="AD213" i="1"/>
  <c r="AD327" i="1"/>
  <c r="AD180" i="1"/>
  <c r="AD183" i="1"/>
  <c r="R70" i="2"/>
  <c r="V70" i="2"/>
  <c r="R91" i="2"/>
  <c r="AE292" i="1"/>
  <c r="AE177" i="1"/>
  <c r="AE268" i="1"/>
  <c r="V32" i="2"/>
  <c r="R32" i="2"/>
  <c r="AH135" i="1"/>
  <c r="AH18" i="1"/>
  <c r="AH19" i="1"/>
  <c r="AG146" i="1"/>
  <c r="AG40" i="1"/>
  <c r="AG42" i="1"/>
  <c r="AE158" i="1"/>
  <c r="AE36" i="1"/>
  <c r="AE35" i="1"/>
  <c r="AE99" i="1"/>
  <c r="AE125" i="1"/>
  <c r="AE5" i="1"/>
  <c r="AE151" i="1"/>
  <c r="AE16" i="1"/>
  <c r="AE17" i="1"/>
  <c r="AE145" i="1"/>
  <c r="AE105" i="1"/>
  <c r="AE27" i="1"/>
  <c r="AG116" i="1"/>
  <c r="AG93" i="1"/>
  <c r="AG50" i="1"/>
  <c r="AE127" i="1"/>
  <c r="AE12" i="1"/>
  <c r="AE13" i="1"/>
  <c r="AG154" i="1"/>
  <c r="AG29" i="1"/>
  <c r="AG30" i="1"/>
  <c r="R48" i="2"/>
  <c r="AG152" i="1"/>
  <c r="AG2" i="1"/>
  <c r="AG3" i="1"/>
  <c r="V13" i="2"/>
  <c r="X17" i="3" l="1"/>
  <c r="AL111" i="1"/>
  <c r="AL171" i="1"/>
  <c r="AG4" i="1"/>
  <c r="AG109" i="1"/>
  <c r="X13" i="3"/>
  <c r="AG440" i="1"/>
  <c r="AG517" i="1"/>
  <c r="AL166" i="1"/>
  <c r="AL74" i="1"/>
  <c r="AF27" i="1"/>
  <c r="AG444" i="1"/>
  <c r="AL98" i="1"/>
  <c r="AF145" i="1"/>
  <c r="AL114" i="1"/>
  <c r="AL115" i="1"/>
  <c r="AL73" i="1"/>
  <c r="AL106" i="1"/>
  <c r="AL81" i="1"/>
  <c r="X15" i="3"/>
  <c r="AL72" i="1"/>
  <c r="AL101" i="1"/>
  <c r="AL82" i="1"/>
  <c r="AL80" i="1"/>
  <c r="AL168" i="1"/>
  <c r="AL104" i="1"/>
  <c r="AL172" i="1"/>
  <c r="AL92" i="1"/>
  <c r="AL143" i="1"/>
  <c r="S121" i="2"/>
  <c r="AL75" i="1"/>
  <c r="AL155" i="1"/>
  <c r="AL79" i="1"/>
  <c r="AL159" i="1"/>
  <c r="AL91" i="1"/>
  <c r="AJ286" i="1"/>
  <c r="AJ281" i="1"/>
  <c r="AJ328" i="1"/>
  <c r="AJ249" i="1"/>
  <c r="AJ277" i="1"/>
  <c r="AJ229" i="1"/>
  <c r="AJ342" i="1"/>
  <c r="AJ267" i="1"/>
  <c r="AJ261" i="1"/>
  <c r="AJ252" i="1"/>
  <c r="AJ323" i="1"/>
  <c r="AJ338" i="1"/>
  <c r="AJ308" i="1"/>
  <c r="AJ236" i="1"/>
  <c r="AJ274" i="1"/>
  <c r="AJ289" i="1"/>
  <c r="AJ244" i="1"/>
  <c r="AJ290" i="1"/>
  <c r="AJ318" i="1"/>
  <c r="AJ239" i="1"/>
  <c r="AJ250" i="1"/>
  <c r="AJ259" i="1"/>
  <c r="AJ344" i="1"/>
  <c r="AG164" i="1"/>
  <c r="AG63" i="1"/>
  <c r="X3" i="3"/>
  <c r="AO124" i="1" s="1"/>
  <c r="X5" i="3"/>
  <c r="AO78" i="1" s="1"/>
  <c r="T103" i="2" a="1"/>
  <c r="T103" i="2" s="1"/>
  <c r="Z103" i="2" s="1"/>
  <c r="T21" i="2" a="1"/>
  <c r="T21" i="2" s="1"/>
  <c r="Z21" i="2" s="1"/>
  <c r="AI158" i="1" s="1"/>
  <c r="T19" i="2" a="1"/>
  <c r="T19" i="2" s="1"/>
  <c r="Z19" i="2" s="1"/>
  <c r="AI31" i="1" s="1"/>
  <c r="T94" i="2" a="1"/>
  <c r="T94" i="2" s="1"/>
  <c r="Z94" i="2" s="1"/>
  <c r="T157" i="2" a="1"/>
  <c r="T157" i="2" s="1"/>
  <c r="Z157" i="2" s="1"/>
  <c r="T7" i="2" a="1"/>
  <c r="T7" i="2" s="1"/>
  <c r="Z7" i="2" s="1"/>
  <c r="T148" i="2" a="1"/>
  <c r="T148" i="2" s="1"/>
  <c r="Z148" i="2" s="1"/>
  <c r="AI476" i="1" s="1"/>
  <c r="T79" i="2" a="1"/>
  <c r="T79" i="2" s="1"/>
  <c r="Z79" i="2" s="1"/>
  <c r="T23" i="2" a="1"/>
  <c r="T23" i="2" s="1"/>
  <c r="Z23" i="2" s="1"/>
  <c r="T58" i="2" a="1"/>
  <c r="T58" i="2" s="1"/>
  <c r="Z58" i="2" s="1"/>
  <c r="T73" i="2" a="1"/>
  <c r="T73" i="2" s="1"/>
  <c r="Z73" i="2" s="1"/>
  <c r="Z72" i="2"/>
  <c r="AI340" i="1" s="1"/>
  <c r="T109" i="2" a="1"/>
  <c r="T109" i="2" s="1"/>
  <c r="Z109" i="2" s="1"/>
  <c r="AI328" i="1" s="1"/>
  <c r="T30" i="2" a="1"/>
  <c r="T30" i="2" s="1"/>
  <c r="Z30" i="2" s="1"/>
  <c r="AI51" i="1" s="1"/>
  <c r="Z105" i="2"/>
  <c r="AI245" i="1" s="1"/>
  <c r="T133" i="2" a="1"/>
  <c r="T133" i="2" s="1"/>
  <c r="Z133" i="2" s="1"/>
  <c r="T78" i="2" a="1"/>
  <c r="T78" i="2" s="1"/>
  <c r="Z78" i="2" s="1"/>
  <c r="T132" i="2" a="1"/>
  <c r="T132" i="2" s="1"/>
  <c r="Z132" i="2" s="1"/>
  <c r="T97" i="2" a="1"/>
  <c r="T97" i="2" s="1"/>
  <c r="Z97" i="2" s="1"/>
  <c r="Z153" i="2"/>
  <c r="AI478" i="1" s="1"/>
  <c r="Z71" i="2"/>
  <c r="AI260" i="1" s="1"/>
  <c r="T165" i="2" a="1"/>
  <c r="T165" i="2" s="1"/>
  <c r="Z165" i="2" s="1"/>
  <c r="T137" i="2" a="1"/>
  <c r="T137" i="2" s="1"/>
  <c r="Z137" i="2" s="1"/>
  <c r="AI368" i="1" s="1"/>
  <c r="T52" i="2" a="1"/>
  <c r="T52" i="2" s="1"/>
  <c r="Z52" i="2" s="1"/>
  <c r="Z149" i="2"/>
  <c r="AI499" i="1" s="1"/>
  <c r="T125" i="2" a="1"/>
  <c r="T125" i="2" s="1"/>
  <c r="Z125" i="2" s="1"/>
  <c r="AI356" i="1" s="1"/>
  <c r="T42" i="2" a="1"/>
  <c r="T42" i="2" s="1"/>
  <c r="Z42" i="2" s="1"/>
  <c r="AI70" i="1" s="1"/>
  <c r="T4" i="2" a="1"/>
  <c r="T4" i="2" s="1"/>
  <c r="Z4" i="2" s="1"/>
  <c r="T114" i="2" a="1"/>
  <c r="T114" i="2" s="1"/>
  <c r="Z114" i="2" s="1"/>
  <c r="AI295" i="1" s="1"/>
  <c r="T22" i="2" a="1"/>
  <c r="T22" i="2" s="1"/>
  <c r="Z22" i="2" s="1"/>
  <c r="T86" i="2" a="1"/>
  <c r="T86" i="2" s="1"/>
  <c r="Z86" i="2" s="1"/>
  <c r="T158" i="2" a="1"/>
  <c r="T158" i="2" s="1"/>
  <c r="Z158" i="2" s="1"/>
  <c r="X11" i="3"/>
  <c r="AO240" i="1" s="1"/>
  <c r="T160" i="2" a="1"/>
  <c r="T160" i="2" s="1"/>
  <c r="Z160" i="2" s="1"/>
  <c r="T162" i="2" a="1"/>
  <c r="T162" i="2" s="1"/>
  <c r="Z162" i="2" s="1"/>
  <c r="AI500" i="1" s="1"/>
  <c r="S10" i="2"/>
  <c r="Z3" i="2"/>
  <c r="AI150" i="1" s="1"/>
  <c r="T38" i="2" a="1"/>
  <c r="T38" i="2" s="1"/>
  <c r="Z38" i="2" s="1"/>
  <c r="Z161" i="2"/>
  <c r="AI512" i="1" s="1"/>
  <c r="T139" i="2" a="1"/>
  <c r="T139" i="2" s="1"/>
  <c r="Z139" i="2" s="1"/>
  <c r="AE464" i="1"/>
  <c r="AE410" i="1"/>
  <c r="AE354" i="1"/>
  <c r="AE141" i="1"/>
  <c r="AE6" i="1"/>
  <c r="AE7" i="1"/>
  <c r="S15" i="2"/>
  <c r="S91" i="2"/>
  <c r="T91" i="2" s="1" a="1"/>
  <c r="T91" i="2" s="1"/>
  <c r="S147" i="2"/>
  <c r="T147" i="2" s="1" a="1"/>
  <c r="T147" i="2" s="1"/>
  <c r="Z147" i="2" s="1"/>
  <c r="AE193" i="1"/>
  <c r="AE189" i="1"/>
  <c r="AE322" i="1"/>
  <c r="X14" i="3"/>
  <c r="AJ507" i="1"/>
  <c r="AJ491" i="1"/>
  <c r="AJ472" i="1"/>
  <c r="AJ470" i="1"/>
  <c r="AJ420" i="1"/>
  <c r="AJ408" i="1"/>
  <c r="AJ404" i="1"/>
  <c r="AJ469" i="1"/>
  <c r="AJ460" i="1"/>
  <c r="AJ413" i="1"/>
  <c r="AJ409" i="1"/>
  <c r="AJ405" i="1"/>
  <c r="AJ381" i="1"/>
  <c r="AJ461" i="1"/>
  <c r="AJ464" i="1"/>
  <c r="AJ403" i="1"/>
  <c r="AJ353" i="1"/>
  <c r="AJ349" i="1"/>
  <c r="AJ414" i="1"/>
  <c r="AJ422" i="1"/>
  <c r="AJ368" i="1"/>
  <c r="AJ348" i="1"/>
  <c r="AJ371" i="1"/>
  <c r="AJ367" i="1"/>
  <c r="AJ354" i="1"/>
  <c r="AJ374" i="1"/>
  <c r="AJ410" i="1"/>
  <c r="S36" i="2"/>
  <c r="T36" i="2" s="1" a="1"/>
  <c r="T36" i="2" s="1"/>
  <c r="Z36" i="2" s="1"/>
  <c r="AI316" i="1"/>
  <c r="AI206" i="1"/>
  <c r="AI201" i="1"/>
  <c r="S62" i="2"/>
  <c r="T62" i="2" s="1" a="1"/>
  <c r="T62" i="2" s="1"/>
  <c r="Z62" i="2" s="1"/>
  <c r="AI304" i="1"/>
  <c r="AI203" i="1"/>
  <c r="AI199" i="1"/>
  <c r="AE167" i="1"/>
  <c r="AE38" i="1"/>
  <c r="AE37" i="1"/>
  <c r="S67" i="2"/>
  <c r="T67" i="2" s="1" a="1"/>
  <c r="T67" i="2" s="1"/>
  <c r="Z67" i="2" s="1"/>
  <c r="AF84" i="1"/>
  <c r="AF83" i="1"/>
  <c r="AF140" i="1"/>
  <c r="AE128" i="1"/>
  <c r="AE103" i="1"/>
  <c r="AE78" i="1"/>
  <c r="AO342" i="1"/>
  <c r="AO338" i="1"/>
  <c r="AO318" i="1"/>
  <c r="AO252" i="1"/>
  <c r="AO244" i="1"/>
  <c r="AO236" i="1"/>
  <c r="AO344" i="1"/>
  <c r="AO289" i="1"/>
  <c r="AO281" i="1"/>
  <c r="AO277" i="1"/>
  <c r="AO261" i="1"/>
  <c r="AO249" i="1"/>
  <c r="AO229" i="1"/>
  <c r="AO267" i="1"/>
  <c r="AO259" i="1"/>
  <c r="AO239" i="1"/>
  <c r="AO308" i="1"/>
  <c r="AO290" i="1"/>
  <c r="AO286" i="1"/>
  <c r="AO274" i="1"/>
  <c r="AO294" i="1"/>
  <c r="AO250" i="1"/>
  <c r="AO323" i="1"/>
  <c r="AO328" i="1"/>
  <c r="AI65" i="1"/>
  <c r="AI169" i="1"/>
  <c r="AI110" i="1"/>
  <c r="AI332" i="1"/>
  <c r="AI232" i="1"/>
  <c r="AI228" i="1"/>
  <c r="S28" i="2"/>
  <c r="T28" i="2" s="1" a="1"/>
  <c r="T28" i="2" s="1"/>
  <c r="AJ487" i="1"/>
  <c r="AJ480" i="1"/>
  <c r="AJ505" i="1"/>
  <c r="AJ489" i="1"/>
  <c r="AJ424" i="1"/>
  <c r="AJ416" i="1"/>
  <c r="AJ471" i="1"/>
  <c r="AJ513" i="1"/>
  <c r="AJ437" i="1"/>
  <c r="AJ429" i="1"/>
  <c r="AJ417" i="1"/>
  <c r="AJ385" i="1"/>
  <c r="AJ508" i="1"/>
  <c r="AJ423" i="1"/>
  <c r="AJ407" i="1"/>
  <c r="AJ426" i="1"/>
  <c r="AJ387" i="1"/>
  <c r="AJ490" i="1"/>
  <c r="AJ479" i="1"/>
  <c r="AJ443" i="1"/>
  <c r="AJ369" i="1"/>
  <c r="AJ365" i="1"/>
  <c r="AJ383" i="1"/>
  <c r="AJ492" i="1"/>
  <c r="AJ360" i="1"/>
  <c r="AJ375" i="1"/>
  <c r="AJ370" i="1"/>
  <c r="AJ366" i="1"/>
  <c r="AJ386" i="1"/>
  <c r="AJ430" i="1"/>
  <c r="S112" i="2"/>
  <c r="T112" i="2" s="1" a="1"/>
  <c r="T112" i="2" s="1"/>
  <c r="Z112" i="2" s="1"/>
  <c r="AE509" i="1"/>
  <c r="AE450" i="1"/>
  <c r="AE397" i="1"/>
  <c r="S25" i="2"/>
  <c r="S84" i="2"/>
  <c r="T84" i="2" s="1" a="1"/>
  <c r="T84" i="2" s="1"/>
  <c r="AE497" i="1"/>
  <c r="AE447" i="1"/>
  <c r="AE377" i="1"/>
  <c r="S45" i="2"/>
  <c r="T45" i="2" s="1" a="1"/>
  <c r="T45" i="2" s="1"/>
  <c r="Z45" i="2" s="1"/>
  <c r="AF100" i="1"/>
  <c r="AF107" i="1"/>
  <c r="AF130" i="1"/>
  <c r="S8" i="2"/>
  <c r="T8" i="2" s="1" a="1"/>
  <c r="T8" i="2" s="1"/>
  <c r="Z8" i="2" s="1"/>
  <c r="S47" i="2"/>
  <c r="T47" i="2" s="1" a="1"/>
  <c r="T47" i="2" s="1"/>
  <c r="S83" i="2"/>
  <c r="T83" i="2" s="1" a="1"/>
  <c r="T83" i="2" s="1"/>
  <c r="Z83" i="2" s="1"/>
  <c r="AE298" i="1"/>
  <c r="AE176" i="1"/>
  <c r="AE179" i="1"/>
  <c r="S154" i="2"/>
  <c r="T154" i="2" s="1" a="1"/>
  <c r="T154" i="2" s="1"/>
  <c r="Z154" i="2" s="1"/>
  <c r="AF510" i="1"/>
  <c r="AF391" i="1"/>
  <c r="AF441" i="1"/>
  <c r="S68" i="2"/>
  <c r="T68" i="2" s="1" a="1"/>
  <c r="T68" i="2" s="1"/>
  <c r="AE88" i="1"/>
  <c r="AE144" i="1"/>
  <c r="AE85" i="1"/>
  <c r="AE460" i="1"/>
  <c r="AE348" i="1"/>
  <c r="AE408" i="1"/>
  <c r="S107" i="2"/>
  <c r="T107" i="2" s="1" a="1"/>
  <c r="T107" i="2" s="1"/>
  <c r="Z107" i="2" s="1"/>
  <c r="S59" i="2"/>
  <c r="T59" i="2" s="1" a="1"/>
  <c r="T59" i="2" s="1"/>
  <c r="AE303" i="1"/>
  <c r="AE202" i="1"/>
  <c r="AE214" i="1"/>
  <c r="S53" i="2"/>
  <c r="T53" i="2" s="1" a="1"/>
  <c r="T53" i="2" s="1"/>
  <c r="Z53" i="2" s="1"/>
  <c r="S136" i="2"/>
  <c r="T136" i="2" s="1" a="1"/>
  <c r="T136" i="2" s="1"/>
  <c r="Z136" i="2" s="1"/>
  <c r="AI477" i="1"/>
  <c r="AI425" i="1"/>
  <c r="AI382" i="1"/>
  <c r="AK170" i="1"/>
  <c r="AK158" i="1"/>
  <c r="AK154" i="1"/>
  <c r="AK167" i="1"/>
  <c r="AK164" i="1"/>
  <c r="AK160" i="1"/>
  <c r="AK156" i="1"/>
  <c r="AK165" i="1"/>
  <c r="AK161" i="1"/>
  <c r="AK149" i="1"/>
  <c r="AK69" i="1"/>
  <c r="AK61" i="1"/>
  <c r="AK90" i="1"/>
  <c r="AK70" i="1"/>
  <c r="AK62" i="1"/>
  <c r="AK71" i="1"/>
  <c r="AK63" i="1"/>
  <c r="AK59" i="1"/>
  <c r="AK68" i="1"/>
  <c r="AK64" i="1"/>
  <c r="AK60" i="1"/>
  <c r="AK136" i="1"/>
  <c r="AK37" i="1"/>
  <c r="AK33" i="1"/>
  <c r="AK29" i="1"/>
  <c r="AK38" i="1"/>
  <c r="AK34" i="1"/>
  <c r="AK30" i="1"/>
  <c r="AK39" i="1"/>
  <c r="AK35" i="1"/>
  <c r="AK31" i="1"/>
  <c r="AK36" i="1"/>
  <c r="AK32" i="1"/>
  <c r="S119" i="2"/>
  <c r="T119" i="2" s="1" a="1"/>
  <c r="T119" i="2" s="1"/>
  <c r="S41" i="2"/>
  <c r="T41" i="2" s="1" a="1"/>
  <c r="T41" i="2" s="1"/>
  <c r="AE269" i="1"/>
  <c r="AE295" i="1"/>
  <c r="AE263" i="1"/>
  <c r="S6" i="2"/>
  <c r="AE305" i="1"/>
  <c r="AE186" i="1"/>
  <c r="AE184" i="1"/>
  <c r="AO171" i="1"/>
  <c r="AO163" i="1"/>
  <c r="AO159" i="1"/>
  <c r="AO155" i="1"/>
  <c r="AO143" i="1"/>
  <c r="AO172" i="1"/>
  <c r="AO168" i="1"/>
  <c r="AO166" i="1"/>
  <c r="AO114" i="1"/>
  <c r="AO106" i="1"/>
  <c r="AO98" i="1"/>
  <c r="AO82" i="1"/>
  <c r="AO74" i="1"/>
  <c r="AO115" i="1"/>
  <c r="AO111" i="1"/>
  <c r="AO91" i="1"/>
  <c r="AO79" i="1"/>
  <c r="AO75" i="1"/>
  <c r="AO104" i="1"/>
  <c r="AO92" i="1"/>
  <c r="AO80" i="1"/>
  <c r="AO72" i="1"/>
  <c r="AO101" i="1"/>
  <c r="AO81" i="1"/>
  <c r="AO73" i="1"/>
  <c r="X12" i="3"/>
  <c r="AF339" i="1"/>
  <c r="AF192" i="1"/>
  <c r="AF260" i="1"/>
  <c r="S117" i="2"/>
  <c r="T117" i="2" s="1" a="1"/>
  <c r="T117" i="2" s="1"/>
  <c r="Z117" i="2" s="1"/>
  <c r="AF312" i="1"/>
  <c r="AF219" i="1"/>
  <c r="AF227" i="1"/>
  <c r="AE142" i="1"/>
  <c r="AE102" i="1"/>
  <c r="AE44" i="1"/>
  <c r="S77" i="2"/>
  <c r="T77" i="2" s="1" a="1"/>
  <c r="T77" i="2" s="1"/>
  <c r="Z77" i="2" s="1"/>
  <c r="AI515" i="1"/>
  <c r="AI459" i="1"/>
  <c r="AI347" i="1"/>
  <c r="S168" i="2"/>
  <c r="S11" i="2"/>
  <c r="S128" i="2"/>
  <c r="T128" i="2" s="1" a="1"/>
  <c r="T128" i="2" s="1"/>
  <c r="Z128" i="2" s="1"/>
  <c r="AE462" i="1"/>
  <c r="AE442" i="1"/>
  <c r="AE350" i="1"/>
  <c r="AE155" i="1"/>
  <c r="AE92" i="1"/>
  <c r="AE115" i="1"/>
  <c r="AE91" i="1"/>
  <c r="AM341" i="1"/>
  <c r="AM333" i="1"/>
  <c r="AM325" i="1"/>
  <c r="AM330" i="1"/>
  <c r="AM303" i="1"/>
  <c r="AM295" i="1"/>
  <c r="AM263" i="1"/>
  <c r="AM300" i="1"/>
  <c r="AM288" i="1"/>
  <c r="AM280" i="1"/>
  <c r="AM272" i="1"/>
  <c r="AM309" i="1"/>
  <c r="AM316" i="1"/>
  <c r="AM269" i="1"/>
  <c r="AM317" i="1"/>
  <c r="AM210" i="1"/>
  <c r="AM187" i="1"/>
  <c r="AM278" i="1"/>
  <c r="AM214" i="1"/>
  <c r="AM282" i="1"/>
  <c r="AM211" i="1"/>
  <c r="AM200" i="1"/>
  <c r="AM184" i="1"/>
  <c r="AM221" i="1"/>
  <c r="AM208" i="1"/>
  <c r="AM215" i="1"/>
  <c r="AM213" i="1"/>
  <c r="AM206" i="1"/>
  <c r="AM202" i="1"/>
  <c r="AM198" i="1"/>
  <c r="AM186" i="1"/>
  <c r="AM201" i="1"/>
  <c r="AM305" i="1"/>
  <c r="AM209" i="1"/>
  <c r="AM319" i="1"/>
  <c r="AM197" i="1"/>
  <c r="AE159" i="1"/>
  <c r="AE98" i="1"/>
  <c r="AE82" i="1"/>
  <c r="AI472" i="1"/>
  <c r="AI371" i="1"/>
  <c r="AI413" i="1"/>
  <c r="S65" i="2"/>
  <c r="T65" i="2" s="1" a="1"/>
  <c r="T65" i="2" s="1"/>
  <c r="Z65" i="2" s="1"/>
  <c r="S54" i="2"/>
  <c r="S108" i="2"/>
  <c r="T108" i="2" s="1" a="1"/>
  <c r="T108" i="2" s="1"/>
  <c r="AI156" i="1"/>
  <c r="AE316" i="1"/>
  <c r="AE201" i="1"/>
  <c r="AE206" i="1"/>
  <c r="S124" i="2"/>
  <c r="AJ166" i="1"/>
  <c r="AJ171" i="1"/>
  <c r="AJ163" i="1"/>
  <c r="AJ159" i="1"/>
  <c r="AJ155" i="1"/>
  <c r="AJ143" i="1"/>
  <c r="AJ172" i="1"/>
  <c r="AJ101" i="1"/>
  <c r="AJ81" i="1"/>
  <c r="AJ73" i="1"/>
  <c r="AJ114" i="1"/>
  <c r="AJ106" i="1"/>
  <c r="AJ98" i="1"/>
  <c r="AJ82" i="1"/>
  <c r="AJ74" i="1"/>
  <c r="AJ104" i="1"/>
  <c r="AJ92" i="1"/>
  <c r="AJ80" i="1"/>
  <c r="AJ72" i="1"/>
  <c r="AJ168" i="1"/>
  <c r="AJ91" i="1"/>
  <c r="AJ115" i="1"/>
  <c r="AJ111" i="1"/>
  <c r="AJ79" i="1"/>
  <c r="AJ75" i="1"/>
  <c r="AK511" i="1"/>
  <c r="AK493" i="1"/>
  <c r="AK476" i="1"/>
  <c r="AK514" i="1"/>
  <c r="AK488" i="1"/>
  <c r="AK477" i="1"/>
  <c r="AK473" i="1"/>
  <c r="AK465" i="1"/>
  <c r="AK506" i="1"/>
  <c r="AK436" i="1"/>
  <c r="AK428" i="1"/>
  <c r="AK412" i="1"/>
  <c r="AK463" i="1"/>
  <c r="AK475" i="1"/>
  <c r="AK418" i="1"/>
  <c r="AK406" i="1"/>
  <c r="AK390" i="1"/>
  <c r="AK468" i="1"/>
  <c r="AK431" i="1"/>
  <c r="AK427" i="1"/>
  <c r="AK419" i="1"/>
  <c r="AK415" i="1"/>
  <c r="AK411" i="1"/>
  <c r="AK373" i="1"/>
  <c r="AK361" i="1"/>
  <c r="AK357" i="1"/>
  <c r="AK425" i="1"/>
  <c r="AK382" i="1"/>
  <c r="AK372" i="1"/>
  <c r="AK421" i="1"/>
  <c r="AK351" i="1"/>
  <c r="AK378" i="1"/>
  <c r="AK363" i="1"/>
  <c r="AK359" i="1"/>
  <c r="AK355" i="1"/>
  <c r="AK379" i="1"/>
  <c r="AE431" i="1"/>
  <c r="AE493" i="1"/>
  <c r="AE390" i="1"/>
  <c r="AI105" i="1"/>
  <c r="AI145" i="1"/>
  <c r="AI27" i="1"/>
  <c r="AJ511" i="1"/>
  <c r="AJ493" i="1"/>
  <c r="AJ476" i="1"/>
  <c r="AJ468" i="1"/>
  <c r="AJ514" i="1"/>
  <c r="AJ488" i="1"/>
  <c r="AJ506" i="1"/>
  <c r="AJ436" i="1"/>
  <c r="AJ428" i="1"/>
  <c r="AJ412" i="1"/>
  <c r="AJ465" i="1"/>
  <c r="AJ463" i="1"/>
  <c r="AJ475" i="1"/>
  <c r="AJ473" i="1"/>
  <c r="AJ425" i="1"/>
  <c r="AJ421" i="1"/>
  <c r="AJ477" i="1"/>
  <c r="AJ431" i="1"/>
  <c r="AJ427" i="1"/>
  <c r="AJ419" i="1"/>
  <c r="AJ415" i="1"/>
  <c r="AJ411" i="1"/>
  <c r="AJ373" i="1"/>
  <c r="AJ361" i="1"/>
  <c r="AJ357" i="1"/>
  <c r="AJ406" i="1"/>
  <c r="AJ390" i="1"/>
  <c r="AJ378" i="1"/>
  <c r="AJ379" i="1"/>
  <c r="AJ382" i="1"/>
  <c r="AJ372" i="1"/>
  <c r="AJ351" i="1"/>
  <c r="AJ363" i="1"/>
  <c r="AJ418" i="1"/>
  <c r="AJ355" i="1"/>
  <c r="AJ359" i="1"/>
  <c r="AE472" i="1"/>
  <c r="AE371" i="1"/>
  <c r="AE413" i="1"/>
  <c r="X6" i="3"/>
  <c r="S24" i="2"/>
  <c r="T24" i="2" s="1" a="1"/>
  <c r="T24" i="2" s="1"/>
  <c r="Z24" i="2" s="1"/>
  <c r="AK324" i="1"/>
  <c r="AK291" i="1"/>
  <c r="AK287" i="1"/>
  <c r="AK231" i="1"/>
  <c r="AK227" i="1"/>
  <c r="AK219" i="1"/>
  <c r="AK296" i="1"/>
  <c r="AK248" i="1"/>
  <c r="AK220" i="1"/>
  <c r="AK270" i="1"/>
  <c r="AK254" i="1"/>
  <c r="AK242" i="1"/>
  <c r="AK234" i="1"/>
  <c r="AK230" i="1"/>
  <c r="AK245" i="1"/>
  <c r="AK312" i="1"/>
  <c r="AK346" i="1"/>
  <c r="AK285" i="1"/>
  <c r="AK273" i="1"/>
  <c r="AK301" i="1"/>
  <c r="AK297" i="1"/>
  <c r="AJ121" i="1"/>
  <c r="AJ93" i="1"/>
  <c r="AJ77" i="1"/>
  <c r="AJ57" i="1"/>
  <c r="AJ53" i="1"/>
  <c r="AJ49" i="1"/>
  <c r="AJ126" i="1"/>
  <c r="AJ78" i="1"/>
  <c r="AJ58" i="1"/>
  <c r="AJ54" i="1"/>
  <c r="AJ50" i="1"/>
  <c r="AJ128" i="1"/>
  <c r="AJ120" i="1"/>
  <c r="AJ116" i="1"/>
  <c r="AJ76" i="1"/>
  <c r="AJ51" i="1"/>
  <c r="AJ95" i="1"/>
  <c r="AJ103" i="1"/>
  <c r="AJ55" i="1"/>
  <c r="AJ47" i="1"/>
  <c r="AJ52" i="1"/>
  <c r="AJ119" i="1"/>
  <c r="AJ123" i="1"/>
  <c r="AJ131" i="1"/>
  <c r="AJ48" i="1"/>
  <c r="AJ138" i="1"/>
  <c r="AJ56" i="1"/>
  <c r="AE172" i="1"/>
  <c r="AE72" i="1"/>
  <c r="AE114" i="1"/>
  <c r="AI495" i="1"/>
  <c r="AI352" i="1"/>
  <c r="AI435" i="1"/>
  <c r="S13" i="2"/>
  <c r="T13" i="2" s="1" a="1"/>
  <c r="T13" i="2" s="1"/>
  <c r="S171" i="2"/>
  <c r="T171" i="2" s="1" a="1"/>
  <c r="T171" i="2" s="1"/>
  <c r="S56" i="2"/>
  <c r="T56" i="2" s="1" a="1"/>
  <c r="T56" i="2" s="1"/>
  <c r="S156" i="2"/>
  <c r="T156" i="2" s="1" a="1"/>
  <c r="T156" i="2" s="1"/>
  <c r="Z156" i="2" s="1"/>
  <c r="AJ495" i="1"/>
  <c r="AJ484" i="1"/>
  <c r="AJ494" i="1"/>
  <c r="AJ482" i="1"/>
  <c r="AJ462" i="1"/>
  <c r="AJ442" i="1"/>
  <c r="AJ447" i="1"/>
  <c r="AJ510" i="1"/>
  <c r="AJ451" i="1"/>
  <c r="AJ441" i="1"/>
  <c r="AJ389" i="1"/>
  <c r="AJ497" i="1"/>
  <c r="AJ438" i="1"/>
  <c r="AJ435" i="1"/>
  <c r="AJ399" i="1"/>
  <c r="AJ377" i="1"/>
  <c r="AJ394" i="1"/>
  <c r="AJ434" i="1"/>
  <c r="AJ391" i="1"/>
  <c r="AJ352" i="1"/>
  <c r="AJ350" i="1"/>
  <c r="AO42" i="1"/>
  <c r="AO43" i="1"/>
  <c r="AO132" i="1"/>
  <c r="AO19" i="1"/>
  <c r="AO41" i="1"/>
  <c r="AO40" i="1"/>
  <c r="S159" i="2"/>
  <c r="AI450" i="1"/>
  <c r="AI397" i="1"/>
  <c r="AI509" i="1"/>
  <c r="AE153" i="1"/>
  <c r="AE174" i="1"/>
  <c r="AE112" i="1"/>
  <c r="AE175" i="1"/>
  <c r="AE87" i="1"/>
  <c r="S27" i="2"/>
  <c r="T27" i="2" s="1" a="1"/>
  <c r="T27" i="2" s="1"/>
  <c r="Z27" i="2" s="1"/>
  <c r="AO120" i="1"/>
  <c r="S57" i="2"/>
  <c r="T57" i="2" s="1" a="1"/>
  <c r="T57" i="2" s="1"/>
  <c r="S12" i="2"/>
  <c r="T12" i="2" s="1" a="1"/>
  <c r="T12" i="2" s="1"/>
  <c r="S51" i="2"/>
  <c r="T51" i="2" s="1" a="1"/>
  <c r="T51" i="2" s="1"/>
  <c r="S169" i="2"/>
  <c r="T169" i="2" s="1" a="1"/>
  <c r="T169" i="2" s="1"/>
  <c r="Z169" i="2" s="1"/>
  <c r="AO477" i="1"/>
  <c r="AO506" i="1"/>
  <c r="AO475" i="1"/>
  <c r="AO463" i="1"/>
  <c r="AO511" i="1"/>
  <c r="AO514" i="1"/>
  <c r="AO465" i="1"/>
  <c r="AO425" i="1"/>
  <c r="AO421" i="1"/>
  <c r="AO473" i="1"/>
  <c r="AO493" i="1"/>
  <c r="AO468" i="1"/>
  <c r="AO431" i="1"/>
  <c r="AO427" i="1"/>
  <c r="AO419" i="1"/>
  <c r="AO415" i="1"/>
  <c r="AO411" i="1"/>
  <c r="AO436" i="1"/>
  <c r="AO428" i="1"/>
  <c r="AO412" i="1"/>
  <c r="AO406" i="1"/>
  <c r="AO390" i="1"/>
  <c r="AO378" i="1"/>
  <c r="AO488" i="1"/>
  <c r="AO379" i="1"/>
  <c r="AO418" i="1"/>
  <c r="AO373" i="1"/>
  <c r="AO361" i="1"/>
  <c r="AO357" i="1"/>
  <c r="AO363" i="1"/>
  <c r="AO382" i="1"/>
  <c r="AO359" i="1"/>
  <c r="AO476" i="1"/>
  <c r="AO351" i="1"/>
  <c r="AO355" i="1"/>
  <c r="AO372" i="1"/>
  <c r="S26" i="2"/>
  <c r="AE146" i="1"/>
  <c r="AE42" i="1"/>
  <c r="AE40" i="1"/>
  <c r="AF160" i="1"/>
  <c r="AF71" i="1"/>
  <c r="AF70" i="1"/>
  <c r="S131" i="2"/>
  <c r="T131" i="2" s="1" a="1"/>
  <c r="T131" i="2" s="1"/>
  <c r="Z131" i="2" s="1"/>
  <c r="S90" i="2"/>
  <c r="T90" i="2" s="1" a="1"/>
  <c r="T90" i="2" s="1"/>
  <c r="Z90" i="2" s="1"/>
  <c r="S155" i="2"/>
  <c r="S110" i="2"/>
  <c r="AE514" i="1"/>
  <c r="AE412" i="1"/>
  <c r="AE357" i="1"/>
  <c r="S43" i="2"/>
  <c r="S152" i="2"/>
  <c r="S46" i="2"/>
  <c r="T46" i="2" s="1" a="1"/>
  <c r="T46" i="2" s="1"/>
  <c r="S129" i="2"/>
  <c r="T129" i="2" s="1" a="1"/>
  <c r="T129" i="2" s="1"/>
  <c r="Z129" i="2" s="1"/>
  <c r="AE116" i="1"/>
  <c r="AE50" i="1"/>
  <c r="AE93" i="1"/>
  <c r="X4" i="3"/>
  <c r="S2" i="2"/>
  <c r="T2" i="2" s="1" a="1"/>
  <c r="T2" i="2" s="1"/>
  <c r="Z2" i="2" s="1"/>
  <c r="AE22" i="1"/>
  <c r="AE137" i="1"/>
  <c r="AE23" i="1"/>
  <c r="S55" i="2"/>
  <c r="T55" i="2" s="1" a="1"/>
  <c r="T55" i="2" s="1"/>
  <c r="Z55" i="2" s="1"/>
  <c r="AE343" i="1"/>
  <c r="AE225" i="1"/>
  <c r="AE235" i="1"/>
  <c r="AE314" i="1"/>
  <c r="AE212" i="1"/>
  <c r="AE207" i="1"/>
  <c r="AE503" i="1"/>
  <c r="AE458" i="1"/>
  <c r="AE362" i="1"/>
  <c r="S99" i="2"/>
  <c r="T99" i="2" s="1" a="1"/>
  <c r="T99" i="2" s="1"/>
  <c r="X2" i="3"/>
  <c r="AI463" i="1"/>
  <c r="AI351" i="1"/>
  <c r="AI406" i="1"/>
  <c r="S126" i="2"/>
  <c r="S44" i="2"/>
  <c r="T44" i="2" s="1" a="1"/>
  <c r="T44" i="2" s="1"/>
  <c r="AE438" i="1"/>
  <c r="AE482" i="1"/>
  <c r="AE394" i="1"/>
  <c r="S50" i="2"/>
  <c r="T50" i="2" s="1" a="1"/>
  <c r="T50" i="2" s="1"/>
  <c r="AE382" i="1"/>
  <c r="AE425" i="1"/>
  <c r="AE477" i="1"/>
  <c r="S115" i="2"/>
  <c r="T115" i="2" s="1" a="1"/>
  <c r="T115" i="2" s="1"/>
  <c r="Z115" i="2" s="1"/>
  <c r="AG494" i="1"/>
  <c r="AG389" i="1"/>
  <c r="AG434" i="1"/>
  <c r="S31" i="2"/>
  <c r="T31" i="2" s="1" a="1"/>
  <c r="T31" i="2" s="1"/>
  <c r="Z31" i="2" s="1"/>
  <c r="AO510" i="1"/>
  <c r="AO494" i="1"/>
  <c r="AO482" i="1"/>
  <c r="AO462" i="1"/>
  <c r="AO497" i="1"/>
  <c r="AO451" i="1"/>
  <c r="AO441" i="1"/>
  <c r="AO389" i="1"/>
  <c r="AO438" i="1"/>
  <c r="AO434" i="1"/>
  <c r="AO442" i="1"/>
  <c r="AO435" i="1"/>
  <c r="AO399" i="1"/>
  <c r="AO391" i="1"/>
  <c r="AO447" i="1"/>
  <c r="AO495" i="1"/>
  <c r="AO484" i="1"/>
  <c r="AO394" i="1"/>
  <c r="AO350" i="1"/>
  <c r="AO377" i="1"/>
  <c r="AO352" i="1"/>
  <c r="S87" i="2"/>
  <c r="AK174" i="1"/>
  <c r="AK162" i="1"/>
  <c r="AK175" i="1"/>
  <c r="AK144" i="1"/>
  <c r="AK140" i="1"/>
  <c r="AK169" i="1"/>
  <c r="AK157" i="1"/>
  <c r="AK153" i="1"/>
  <c r="AK133" i="1"/>
  <c r="AK97" i="1"/>
  <c r="AK89" i="1"/>
  <c r="AK85" i="1"/>
  <c r="AK65" i="1"/>
  <c r="AK110" i="1"/>
  <c r="AK94" i="1"/>
  <c r="AK86" i="1"/>
  <c r="AK66" i="1"/>
  <c r="AK87" i="1"/>
  <c r="AK83" i="1"/>
  <c r="AK67" i="1"/>
  <c r="AK112" i="1"/>
  <c r="AK88" i="1"/>
  <c r="AK84" i="1"/>
  <c r="S143" i="2"/>
  <c r="T143" i="2" s="1" a="1"/>
  <c r="T143" i="2" s="1"/>
  <c r="Z143" i="2" s="1"/>
  <c r="S144" i="2"/>
  <c r="T144" i="2" s="1" a="1"/>
  <c r="T144" i="2" s="1"/>
  <c r="AI507" i="1"/>
  <c r="AI353" i="1"/>
  <c r="AI422" i="1"/>
  <c r="S32" i="2"/>
  <c r="T32" i="2" s="1" a="1"/>
  <c r="T32" i="2" s="1"/>
  <c r="S92" i="2"/>
  <c r="AG290" i="1"/>
  <c r="AG267" i="1"/>
  <c r="AG236" i="1"/>
  <c r="S135" i="2"/>
  <c r="T135" i="2" s="1" a="1"/>
  <c r="T135" i="2" s="1"/>
  <c r="Z135" i="2" s="1"/>
  <c r="AE334" i="1"/>
  <c r="AE283" i="1"/>
  <c r="AE218" i="1"/>
  <c r="S100" i="2"/>
  <c r="T100" i="2" s="1" a="1"/>
  <c r="T100" i="2" s="1"/>
  <c r="Z100" i="2" s="1"/>
  <c r="S102" i="2"/>
  <c r="T102" i="2" s="1" a="1"/>
  <c r="T102" i="2" s="1"/>
  <c r="Z102" i="2" s="1"/>
  <c r="AE310" i="1"/>
  <c r="AE258" i="1"/>
  <c r="AE240" i="1"/>
  <c r="S163" i="2"/>
  <c r="T163" i="2" s="1" a="1"/>
  <c r="T163" i="2" s="1"/>
  <c r="S146" i="2"/>
  <c r="S104" i="2"/>
  <c r="AI379" i="1"/>
  <c r="AK313" i="1"/>
  <c r="AK320" i="1"/>
  <c r="AK299" i="1"/>
  <c r="AK279" i="1"/>
  <c r="AK271" i="1"/>
  <c r="AK327" i="1"/>
  <c r="AK292" i="1"/>
  <c r="AK268" i="1"/>
  <c r="AK264" i="1"/>
  <c r="AK307" i="1"/>
  <c r="AK298" i="1"/>
  <c r="AK315" i="1"/>
  <c r="AK190" i="1"/>
  <c r="AK182" i="1"/>
  <c r="AK178" i="1"/>
  <c r="AK195" i="1"/>
  <c r="AK191" i="1"/>
  <c r="AK183" i="1"/>
  <c r="AK179" i="1"/>
  <c r="AK204" i="1"/>
  <c r="AK180" i="1"/>
  <c r="AK176" i="1"/>
  <c r="AK205" i="1"/>
  <c r="AK185" i="1"/>
  <c r="AK181" i="1"/>
  <c r="AK177" i="1"/>
  <c r="AK293" i="1"/>
  <c r="S60" i="2"/>
  <c r="T60" i="2" s="1" a="1"/>
  <c r="T60" i="2" s="1"/>
  <c r="Z60" i="2" s="1"/>
  <c r="S48" i="2"/>
  <c r="T48" i="2" s="1" a="1"/>
  <c r="T48" i="2" s="1"/>
  <c r="Z48" i="2" s="1"/>
  <c r="AE52" i="1"/>
  <c r="AE121" i="1"/>
  <c r="AE53" i="1"/>
  <c r="AI492" i="1"/>
  <c r="AI423" i="1"/>
  <c r="AI369" i="1"/>
  <c r="AO508" i="1"/>
  <c r="AO513" i="1"/>
  <c r="AO492" i="1"/>
  <c r="AO479" i="1"/>
  <c r="AO471" i="1"/>
  <c r="AO487" i="1"/>
  <c r="AO437" i="1"/>
  <c r="AO429" i="1"/>
  <c r="AO417" i="1"/>
  <c r="AO480" i="1"/>
  <c r="AO490" i="1"/>
  <c r="AO505" i="1"/>
  <c r="AO430" i="1"/>
  <c r="AO489" i="1"/>
  <c r="AO423" i="1"/>
  <c r="AO407" i="1"/>
  <c r="AO387" i="1"/>
  <c r="AO424" i="1"/>
  <c r="AO416" i="1"/>
  <c r="AO383" i="1"/>
  <c r="AO443" i="1"/>
  <c r="AO370" i="1"/>
  <c r="AO366" i="1"/>
  <c r="AO386" i="1"/>
  <c r="AO375" i="1"/>
  <c r="AO426" i="1"/>
  <c r="AO385" i="1"/>
  <c r="AO369" i="1"/>
  <c r="AO365" i="1"/>
  <c r="AO360" i="1"/>
  <c r="S113" i="2"/>
  <c r="AI474" i="1"/>
  <c r="AI446" i="1"/>
  <c r="AI376" i="1"/>
  <c r="AE293" i="1"/>
  <c r="AE178" i="1"/>
  <c r="AE195" i="1"/>
  <c r="S85" i="2"/>
  <c r="T85" i="2" s="1" a="1"/>
  <c r="T85" i="2" s="1"/>
  <c r="Z85" i="2" s="1"/>
  <c r="AE294" i="1"/>
  <c r="AE250" i="1"/>
  <c r="AE239" i="1"/>
  <c r="AE301" i="1"/>
  <c r="AE273" i="1"/>
  <c r="AE242" i="1"/>
  <c r="S101" i="2"/>
  <c r="AE491" i="1"/>
  <c r="AE420" i="1"/>
  <c r="AE374" i="1"/>
  <c r="AI162" i="1"/>
  <c r="AI66" i="1"/>
  <c r="AI67" i="1"/>
  <c r="AE124" i="1"/>
  <c r="AE45" i="1"/>
  <c r="AE46" i="1"/>
  <c r="AE138" i="1"/>
  <c r="AE54" i="1"/>
  <c r="AE55" i="1"/>
  <c r="S5" i="2"/>
  <c r="T5" i="2" s="1" a="1"/>
  <c r="T5" i="2" s="1"/>
  <c r="Z5" i="2" s="1"/>
  <c r="AE308" i="1"/>
  <c r="AE274" i="1"/>
  <c r="AE244" i="1"/>
  <c r="S80" i="2"/>
  <c r="T80" i="2" s="1" a="1"/>
  <c r="T80" i="2" s="1"/>
  <c r="Z80" i="2" s="1"/>
  <c r="AE492" i="1"/>
  <c r="AE423" i="1"/>
  <c r="AE369" i="1"/>
  <c r="S33" i="2"/>
  <c r="T33" i="2" s="1" a="1"/>
  <c r="T33" i="2" s="1"/>
  <c r="AK495" i="1"/>
  <c r="AK484" i="1"/>
  <c r="AK510" i="1"/>
  <c r="AK494" i="1"/>
  <c r="AK482" i="1"/>
  <c r="AK447" i="1"/>
  <c r="AK451" i="1"/>
  <c r="AK441" i="1"/>
  <c r="AK438" i="1"/>
  <c r="AK434" i="1"/>
  <c r="AK394" i="1"/>
  <c r="AK442" i="1"/>
  <c r="AK435" i="1"/>
  <c r="AK399" i="1"/>
  <c r="AK462" i="1"/>
  <c r="AK377" i="1"/>
  <c r="AK497" i="1"/>
  <c r="AK391" i="1"/>
  <c r="AK389" i="1"/>
  <c r="AK352" i="1"/>
  <c r="AK350" i="1"/>
  <c r="AI517" i="1"/>
  <c r="AI440" i="1"/>
  <c r="AI496" i="1"/>
  <c r="AI154" i="1"/>
  <c r="AI29" i="1"/>
  <c r="AI30" i="1"/>
  <c r="AK121" i="1"/>
  <c r="AK93" i="1"/>
  <c r="AK77" i="1"/>
  <c r="AK57" i="1"/>
  <c r="AK53" i="1"/>
  <c r="AK49" i="1"/>
  <c r="AK126" i="1"/>
  <c r="AK78" i="1"/>
  <c r="AK58" i="1"/>
  <c r="AK54" i="1"/>
  <c r="AK50" i="1"/>
  <c r="AK131" i="1"/>
  <c r="AK123" i="1"/>
  <c r="AK119" i="1"/>
  <c r="AK103" i="1"/>
  <c r="AK95" i="1"/>
  <c r="AK55" i="1"/>
  <c r="AK51" i="1"/>
  <c r="AK47" i="1"/>
  <c r="AK128" i="1"/>
  <c r="AK120" i="1"/>
  <c r="AK116" i="1"/>
  <c r="AK76" i="1"/>
  <c r="AK52" i="1"/>
  <c r="AK138" i="1"/>
  <c r="AK56" i="1"/>
  <c r="AK48" i="1"/>
  <c r="AF123" i="1"/>
  <c r="AF51" i="1"/>
  <c r="AF49" i="1"/>
  <c r="S88" i="2"/>
  <c r="T88" i="2" s="1" a="1"/>
  <c r="T88" i="2" s="1"/>
  <c r="S150" i="2"/>
  <c r="AE328" i="1"/>
  <c r="AE281" i="1"/>
  <c r="AE252" i="1"/>
  <c r="AE241" i="1"/>
  <c r="AE237" i="1"/>
  <c r="AE311" i="1"/>
  <c r="AG468" i="1"/>
  <c r="AG427" i="1"/>
  <c r="AG363" i="1"/>
  <c r="S89" i="2"/>
  <c r="S37" i="2"/>
  <c r="T37" i="2" s="1" a="1"/>
  <c r="T37" i="2" s="1"/>
  <c r="Z37" i="2" s="1"/>
  <c r="S130" i="2"/>
  <c r="S35" i="2"/>
  <c r="S141" i="2"/>
  <c r="T141" i="2" s="1" a="1"/>
  <c r="T141" i="2" s="1"/>
  <c r="Z141" i="2" s="1"/>
  <c r="S98" i="2"/>
  <c r="T98" i="2" s="1" a="1"/>
  <c r="T98" i="2" s="1"/>
  <c r="Z98" i="2" s="1"/>
  <c r="X8" i="3"/>
  <c r="S49" i="2"/>
  <c r="T49" i="2" s="1" a="1"/>
  <c r="T49" i="2" s="1"/>
  <c r="S96" i="2"/>
  <c r="T96" i="2" s="1" a="1"/>
  <c r="T96" i="2" s="1"/>
  <c r="AF481" i="1"/>
  <c r="AF388" i="1"/>
  <c r="AF433" i="1"/>
  <c r="S61" i="2"/>
  <c r="AE488" i="1"/>
  <c r="AE415" i="1"/>
  <c r="AE361" i="1"/>
  <c r="AE306" i="1"/>
  <c r="AE222" i="1"/>
  <c r="AE226" i="1"/>
  <c r="AE475" i="1"/>
  <c r="AE378" i="1"/>
  <c r="AE421" i="1"/>
  <c r="S64" i="2"/>
  <c r="T64" i="2" s="1" a="1"/>
  <c r="T64" i="2" s="1"/>
  <c r="Z64" i="2" s="1"/>
  <c r="S164" i="2"/>
  <c r="T164" i="2" s="1" a="1"/>
  <c r="T164" i="2" s="1"/>
  <c r="S82" i="2"/>
  <c r="T82" i="2" s="1" a="1"/>
  <c r="T82" i="2" s="1"/>
  <c r="Z82" i="2" s="1"/>
  <c r="AE245" i="1"/>
  <c r="AE291" i="1"/>
  <c r="AE248" i="1"/>
  <c r="S111" i="2"/>
  <c r="S118" i="2"/>
  <c r="T118" i="2" s="1" a="1"/>
  <c r="T118" i="2" s="1"/>
  <c r="Z118" i="2" s="1"/>
  <c r="S142" i="2"/>
  <c r="AE500" i="1"/>
  <c r="AE454" i="1"/>
  <c r="AE393" i="1"/>
  <c r="S69" i="2"/>
  <c r="T69" i="2" s="1" a="1"/>
  <c r="T69" i="2" s="1"/>
  <c r="Z69" i="2" s="1"/>
  <c r="AE96" i="1"/>
  <c r="AE28" i="1"/>
  <c r="AE134" i="1"/>
  <c r="S170" i="2"/>
  <c r="T170" i="2" s="1" a="1"/>
  <c r="T170" i="2" s="1"/>
  <c r="Z170" i="2" s="1"/>
  <c r="AI117" i="1"/>
  <c r="AI10" i="1"/>
  <c r="AI11" i="1"/>
  <c r="X9" i="3"/>
  <c r="AE313" i="1"/>
  <c r="AE181" i="1"/>
  <c r="AE264" i="1"/>
  <c r="AJ313" i="1"/>
  <c r="AJ320" i="1"/>
  <c r="AJ315" i="1"/>
  <c r="AJ299" i="1"/>
  <c r="AJ279" i="1"/>
  <c r="AJ271" i="1"/>
  <c r="AJ327" i="1"/>
  <c r="AJ292" i="1"/>
  <c r="AJ268" i="1"/>
  <c r="AJ264" i="1"/>
  <c r="AJ307" i="1"/>
  <c r="AJ298" i="1"/>
  <c r="AJ190" i="1"/>
  <c r="AJ182" i="1"/>
  <c r="AJ178" i="1"/>
  <c r="AJ195" i="1"/>
  <c r="AJ191" i="1"/>
  <c r="AJ183" i="1"/>
  <c r="AJ179" i="1"/>
  <c r="AJ204" i="1"/>
  <c r="AJ180" i="1"/>
  <c r="AJ176" i="1"/>
  <c r="AJ205" i="1"/>
  <c r="AJ185" i="1"/>
  <c r="AJ181" i="1"/>
  <c r="AJ177" i="1"/>
  <c r="AJ293" i="1"/>
  <c r="S81" i="2"/>
  <c r="T81" i="2" s="1" a="1"/>
  <c r="T81" i="2" s="1"/>
  <c r="Z81" i="2" s="1"/>
  <c r="S17" i="2"/>
  <c r="T17" i="2" s="1" a="1"/>
  <c r="T17" i="2" s="1"/>
  <c r="S123" i="2"/>
  <c r="AE277" i="1"/>
  <c r="AE249" i="1"/>
  <c r="AE318" i="1"/>
  <c r="AE304" i="1"/>
  <c r="AE199" i="1"/>
  <c r="AE203" i="1"/>
  <c r="AF154" i="1"/>
  <c r="AF29" i="1"/>
  <c r="AF30" i="1"/>
  <c r="Z20" i="2"/>
  <c r="S20" i="2"/>
  <c r="AE320" i="1"/>
  <c r="AE279" i="1"/>
  <c r="AE191" i="1"/>
  <c r="S167" i="2"/>
  <c r="S66" i="2"/>
  <c r="S75" i="2"/>
  <c r="T75" i="2" s="1" a="1"/>
  <c r="T75" i="2" s="1"/>
  <c r="Z75" i="2" s="1"/>
  <c r="AE119" i="1"/>
  <c r="AE48" i="1"/>
  <c r="AE47" i="1"/>
  <c r="AO491" i="1"/>
  <c r="AO470" i="1"/>
  <c r="AO469" i="1"/>
  <c r="AO413" i="1"/>
  <c r="AO409" i="1"/>
  <c r="AO405" i="1"/>
  <c r="AO461" i="1"/>
  <c r="AO472" i="1"/>
  <c r="AO403" i="1"/>
  <c r="AO507" i="1"/>
  <c r="AO420" i="1"/>
  <c r="AO408" i="1"/>
  <c r="AO404" i="1"/>
  <c r="AO414" i="1"/>
  <c r="AO374" i="1"/>
  <c r="AO354" i="1"/>
  <c r="AO422" i="1"/>
  <c r="AO381" i="1"/>
  <c r="AO464" i="1"/>
  <c r="AO460" i="1"/>
  <c r="AO371" i="1"/>
  <c r="AO410" i="1"/>
  <c r="AO353" i="1"/>
  <c r="AO349" i="1"/>
  <c r="AO367" i="1"/>
  <c r="AO348" i="1"/>
  <c r="AO368" i="1"/>
  <c r="S14" i="2"/>
  <c r="T14" i="2" s="1" a="1"/>
  <c r="T14" i="2" s="1"/>
  <c r="Z14" i="2" s="1"/>
  <c r="AE139" i="1"/>
  <c r="AE14" i="1"/>
  <c r="AE15" i="1"/>
  <c r="S95" i="2"/>
  <c r="T95" i="2" s="1" a="1"/>
  <c r="T95" i="2" s="1"/>
  <c r="Z95" i="2" s="1"/>
  <c r="AE257" i="1"/>
  <c r="AE337" i="1"/>
  <c r="AE262" i="1"/>
  <c r="S70" i="2"/>
  <c r="T70" i="2" s="1" a="1"/>
  <c r="T70" i="2" s="1"/>
  <c r="Z70" i="2" s="1"/>
  <c r="AE135" i="1"/>
  <c r="AE18" i="1"/>
  <c r="AE19" i="1"/>
  <c r="S29" i="2"/>
  <c r="T29" i="2" s="1" a="1"/>
  <c r="T29" i="2" s="1"/>
  <c r="S127" i="2"/>
  <c r="X18" i="3"/>
  <c r="S9" i="2"/>
  <c r="T9" i="2" s="1" a="1"/>
  <c r="T9" i="2" s="1"/>
  <c r="S106" i="2"/>
  <c r="T106" i="2" s="1" a="1"/>
  <c r="T106" i="2" s="1"/>
  <c r="Z106" i="2" s="1"/>
  <c r="AE515" i="1"/>
  <c r="AE459" i="1"/>
  <c r="AE347" i="1"/>
  <c r="AE302" i="1"/>
  <c r="AE255" i="1"/>
  <c r="AE243" i="1"/>
  <c r="S63" i="2"/>
  <c r="T63" i="2" s="1" a="1"/>
  <c r="T63" i="2" s="1"/>
  <c r="Z63" i="2" s="1"/>
  <c r="AI263" i="1"/>
  <c r="AG169" i="1"/>
  <c r="AG65" i="1"/>
  <c r="AG110" i="1"/>
  <c r="AE325" i="1"/>
  <c r="AE280" i="1"/>
  <c r="AE210" i="1"/>
  <c r="S34" i="2"/>
  <c r="T34" i="2" s="1" a="1"/>
  <c r="T34" i="2" s="1"/>
  <c r="AK507" i="1"/>
  <c r="AK491" i="1"/>
  <c r="AK469" i="1"/>
  <c r="AK461" i="1"/>
  <c r="AK470" i="1"/>
  <c r="AK420" i="1"/>
  <c r="AK408" i="1"/>
  <c r="AK404" i="1"/>
  <c r="AK460" i="1"/>
  <c r="AK422" i="1"/>
  <c r="AK414" i="1"/>
  <c r="AK410" i="1"/>
  <c r="AK472" i="1"/>
  <c r="AK403" i="1"/>
  <c r="AK409" i="1"/>
  <c r="AK353" i="1"/>
  <c r="AK349" i="1"/>
  <c r="AK374" i="1"/>
  <c r="AK464" i="1"/>
  <c r="AK413" i="1"/>
  <c r="AK368" i="1"/>
  <c r="AK348" i="1"/>
  <c r="AK371" i="1"/>
  <c r="AK367" i="1"/>
  <c r="AK354" i="1"/>
  <c r="AK381" i="1"/>
  <c r="AK405" i="1"/>
  <c r="X10" i="3"/>
  <c r="AE162" i="1"/>
  <c r="AE67" i="1"/>
  <c r="AE66" i="1"/>
  <c r="S134" i="2"/>
  <c r="T134" i="2" s="1" a="1"/>
  <c r="T134" i="2" s="1"/>
  <c r="AO116" i="1" l="1"/>
  <c r="AO135" i="1"/>
  <c r="AO134" i="1"/>
  <c r="AO23" i="1"/>
  <c r="AO46" i="1"/>
  <c r="AO27" i="1"/>
  <c r="AO102" i="1"/>
  <c r="AO45" i="1"/>
  <c r="AO118" i="1"/>
  <c r="AI36" i="1"/>
  <c r="AO44" i="1"/>
  <c r="AO122" i="1"/>
  <c r="AI35" i="1"/>
  <c r="AO18" i="1"/>
  <c r="AO137" i="1"/>
  <c r="AO22" i="1"/>
  <c r="AO142" i="1"/>
  <c r="AO26" i="1"/>
  <c r="AO146" i="1"/>
  <c r="AO21" i="1"/>
  <c r="AO105" i="1"/>
  <c r="AO145" i="1"/>
  <c r="AO25" i="1"/>
  <c r="AO113" i="1"/>
  <c r="AO173" i="1"/>
  <c r="AO20" i="1"/>
  <c r="AO96" i="1"/>
  <c r="AO148" i="1"/>
  <c r="AO24" i="1"/>
  <c r="AO108" i="1"/>
  <c r="AO147" i="1"/>
  <c r="AO28" i="1"/>
  <c r="AO76" i="1"/>
  <c r="AO126" i="1"/>
  <c r="AO128" i="1"/>
  <c r="AO47" i="1"/>
  <c r="AO51" i="1"/>
  <c r="AO138" i="1"/>
  <c r="AO55" i="1"/>
  <c r="AO53" i="1"/>
  <c r="AO95" i="1"/>
  <c r="AO49" i="1"/>
  <c r="AO103" i="1"/>
  <c r="AO57" i="1"/>
  <c r="AO119" i="1"/>
  <c r="AO77" i="1"/>
  <c r="AO123" i="1"/>
  <c r="AO93" i="1"/>
  <c r="AO131" i="1"/>
  <c r="AO121" i="1"/>
  <c r="AO50" i="1"/>
  <c r="AO48" i="1"/>
  <c r="AO54" i="1"/>
  <c r="AO52" i="1"/>
  <c r="AO58" i="1"/>
  <c r="AO56" i="1"/>
  <c r="AO246" i="1"/>
  <c r="AO247" i="1"/>
  <c r="AO225" i="1"/>
  <c r="AO256" i="1"/>
  <c r="AI32" i="1"/>
  <c r="AI428" i="1"/>
  <c r="AI454" i="1"/>
  <c r="AI393" i="1"/>
  <c r="AI466" i="1"/>
  <c r="AI439" i="1"/>
  <c r="AI384" i="1"/>
  <c r="AI192" i="1"/>
  <c r="AI339" i="1"/>
  <c r="AI248" i="1"/>
  <c r="AI291" i="1"/>
  <c r="AI341" i="1"/>
  <c r="AI288" i="1"/>
  <c r="AI269" i="1"/>
  <c r="AI123" i="1"/>
  <c r="AI281" i="1"/>
  <c r="AI49" i="1"/>
  <c r="AI252" i="1"/>
  <c r="AI516" i="1"/>
  <c r="AI392" i="1"/>
  <c r="AI471" i="1"/>
  <c r="AI424" i="1"/>
  <c r="AI83" i="1"/>
  <c r="AI140" i="1"/>
  <c r="AI84" i="1"/>
  <c r="AI510" i="1"/>
  <c r="AI391" i="1"/>
  <c r="AI441" i="1"/>
  <c r="AO251" i="1"/>
  <c r="AO260" i="1"/>
  <c r="AO255" i="1"/>
  <c r="AO321" i="1"/>
  <c r="AO311" i="1"/>
  <c r="AO337" i="1"/>
  <c r="AO332" i="1"/>
  <c r="AO306" i="1"/>
  <c r="AO339" i="1"/>
  <c r="AO310" i="1"/>
  <c r="AO222" i="1"/>
  <c r="AO343" i="1"/>
  <c r="AO326" i="1"/>
  <c r="AO302" i="1"/>
  <c r="AO237" i="1"/>
  <c r="AO226" i="1"/>
  <c r="AO241" i="1"/>
  <c r="AO192" i="1"/>
  <c r="AO253" i="1"/>
  <c r="AO258" i="1"/>
  <c r="AO257" i="1"/>
  <c r="AO238" i="1"/>
  <c r="AO336" i="1"/>
  <c r="AO262" i="1"/>
  <c r="AO228" i="1"/>
  <c r="AO235" i="1"/>
  <c r="AO232" i="1"/>
  <c r="AO243" i="1"/>
  <c r="AI198" i="1"/>
  <c r="AI164" i="1"/>
  <c r="AI64" i="1"/>
  <c r="AI63" i="1"/>
  <c r="AI100" i="1"/>
  <c r="AI130" i="1"/>
  <c r="AI107" i="1"/>
  <c r="AI396" i="1"/>
  <c r="AI483" i="1"/>
  <c r="AI444" i="1"/>
  <c r="AI136" i="1"/>
  <c r="AI39" i="1"/>
  <c r="AI90" i="1"/>
  <c r="AI314" i="1"/>
  <c r="AI207" i="1"/>
  <c r="AI212" i="1"/>
  <c r="AI290" i="1"/>
  <c r="AI267" i="1"/>
  <c r="AI236" i="1"/>
  <c r="AI389" i="1"/>
  <c r="AI494" i="1"/>
  <c r="AI434" i="1"/>
  <c r="AI427" i="1"/>
  <c r="AI363" i="1"/>
  <c r="AI468" i="1"/>
  <c r="AI219" i="1"/>
  <c r="AI227" i="1"/>
  <c r="AI312" i="1"/>
  <c r="AI307" i="1"/>
  <c r="AI205" i="1"/>
  <c r="AI204" i="1"/>
  <c r="AI167" i="1"/>
  <c r="AI37" i="1"/>
  <c r="AI38" i="1"/>
  <c r="AI498" i="1"/>
  <c r="AI364" i="1"/>
  <c r="AI448" i="1"/>
  <c r="AI481" i="1"/>
  <c r="AI433" i="1"/>
  <c r="AI388" i="1"/>
  <c r="AI229" i="1"/>
  <c r="AI323" i="1"/>
  <c r="AI344" i="1"/>
  <c r="AI125" i="1"/>
  <c r="AI5" i="1"/>
  <c r="AI99" i="1"/>
  <c r="AI302" i="1"/>
  <c r="AI255" i="1"/>
  <c r="AI243" i="1"/>
  <c r="Z17" i="2"/>
  <c r="AI134" i="1" s="1"/>
  <c r="T43" i="2" a="1"/>
  <c r="T43" i="2" s="1"/>
  <c r="Z43" i="2" s="1"/>
  <c r="T15" i="2" a="1"/>
  <c r="T15" i="2" s="1"/>
  <c r="Z15" i="2" s="1"/>
  <c r="T126" i="2" a="1"/>
  <c r="T126" i="2" s="1"/>
  <c r="Z126" i="2" s="1"/>
  <c r="T26" i="2" a="1"/>
  <c r="T26" i="2" s="1"/>
  <c r="Z26" i="2" s="1"/>
  <c r="AI71" i="1"/>
  <c r="AI160" i="1"/>
  <c r="AI445" i="1"/>
  <c r="T11" i="2" a="1"/>
  <c r="T11" i="2" s="1"/>
  <c r="Z11" i="2" s="1"/>
  <c r="Z99" i="2"/>
  <c r="AI336" i="1" s="1"/>
  <c r="Z51" i="2"/>
  <c r="AI82" i="1" s="1"/>
  <c r="Z84" i="2"/>
  <c r="AI216" i="1" s="1"/>
  <c r="T35" i="2" a="1"/>
  <c r="T35" i="2" s="1"/>
  <c r="Z35" i="2" s="1"/>
  <c r="T6" i="2" a="1"/>
  <c r="T6" i="2" s="1"/>
  <c r="Z6" i="2" s="1"/>
  <c r="T89" i="2" a="1"/>
  <c r="T89" i="2" s="1"/>
  <c r="Z89" i="2" s="1"/>
  <c r="AI226" i="1" s="1"/>
  <c r="Z91" i="2"/>
  <c r="AI233" i="1" s="1"/>
  <c r="Z12" i="2"/>
  <c r="AI20" i="1" s="1"/>
  <c r="Z59" i="2"/>
  <c r="AI179" i="1" s="1"/>
  <c r="T111" i="2" a="1"/>
  <c r="T111" i="2" s="1"/>
  <c r="Z111" i="2" s="1"/>
  <c r="T130" i="2" a="1"/>
  <c r="T130" i="2" s="1"/>
  <c r="Z130" i="2" s="1"/>
  <c r="T101" i="2" a="1"/>
  <c r="T101" i="2" s="1"/>
  <c r="Z101" i="2" s="1"/>
  <c r="T123" i="2" a="1"/>
  <c r="T123" i="2" s="1"/>
  <c r="Z123" i="2" s="1"/>
  <c r="Z44" i="2"/>
  <c r="AI143" i="1" s="1"/>
  <c r="Z134" i="2"/>
  <c r="AI489" i="1" s="1"/>
  <c r="Z57" i="2"/>
  <c r="AI155" i="1" s="1"/>
  <c r="AI4" i="1"/>
  <c r="T142" i="2" a="1"/>
  <c r="T142" i="2" s="1"/>
  <c r="Z142" i="2" s="1"/>
  <c r="T110" i="2" a="1"/>
  <c r="T110" i="2" s="1"/>
  <c r="Z110" i="2" s="1"/>
  <c r="AI346" i="1" s="1"/>
  <c r="Z88" i="2"/>
  <c r="AI300" i="1" s="1"/>
  <c r="Z163" i="2"/>
  <c r="AI438" i="1" s="1"/>
  <c r="AI109" i="1"/>
  <c r="AI196" i="1"/>
  <c r="T155" i="2" a="1"/>
  <c r="T155" i="2" s="1"/>
  <c r="Z155" i="2" s="1"/>
  <c r="T168" i="2" a="1"/>
  <c r="T168" i="2" s="1"/>
  <c r="Z168" i="2" s="1"/>
  <c r="Z164" i="2"/>
  <c r="AI432" i="1" s="1"/>
  <c r="Z96" i="2"/>
  <c r="AI234" i="1" s="1"/>
  <c r="Z33" i="2"/>
  <c r="AI55" i="1" s="1"/>
  <c r="Z32" i="2"/>
  <c r="AI121" i="1" s="1"/>
  <c r="Z56" i="2"/>
  <c r="AI133" i="1" s="1"/>
  <c r="Z108" i="2"/>
  <c r="AI318" i="1" s="1"/>
  <c r="Z41" i="2"/>
  <c r="AI69" i="1" s="1"/>
  <c r="AI409" i="1"/>
  <c r="AI194" i="1"/>
  <c r="T113" i="2" a="1"/>
  <c r="T113" i="2" s="1"/>
  <c r="Z113" i="2" s="1"/>
  <c r="Z68" i="2"/>
  <c r="AI345" i="1" s="1"/>
  <c r="Z49" i="2"/>
  <c r="AI168" i="1" s="1"/>
  <c r="Z171" i="2"/>
  <c r="AI486" i="1" s="1"/>
  <c r="Z119" i="2"/>
  <c r="AI350" i="1" s="1"/>
  <c r="Z47" i="2"/>
  <c r="AI128" i="1" s="1"/>
  <c r="Z28" i="2"/>
  <c r="AI124" i="1" s="1"/>
  <c r="AI449" i="1"/>
  <c r="AI470" i="1"/>
  <c r="T92" i="2" a="1"/>
  <c r="T92" i="2" s="1"/>
  <c r="Z92" i="2" s="1"/>
  <c r="AI343" i="1" s="1"/>
  <c r="T61" i="2" a="1"/>
  <c r="T61" i="2" s="1"/>
  <c r="Z61" i="2" s="1"/>
  <c r="AI178" i="1" s="1"/>
  <c r="T54" i="2" a="1"/>
  <c r="T54" i="2" s="1"/>
  <c r="Z54" i="2" s="1"/>
  <c r="AI97" i="1" s="1"/>
  <c r="Z34" i="2"/>
  <c r="AI120" i="1" s="1"/>
  <c r="Z9" i="2"/>
  <c r="AI14" i="1" s="1"/>
  <c r="Z50" i="2"/>
  <c r="AI171" i="1" s="1"/>
  <c r="Z13" i="2"/>
  <c r="AI137" i="1" s="1"/>
  <c r="AI380" i="1"/>
  <c r="T104" i="2" a="1"/>
  <c r="T104" i="2" s="1"/>
  <c r="Z104" i="2" s="1"/>
  <c r="T150" i="2" a="1"/>
  <c r="T150" i="2" s="1"/>
  <c r="Z150" i="2" s="1"/>
  <c r="T87" i="2" a="1"/>
  <c r="T87" i="2" s="1"/>
  <c r="Z87" i="2" s="1"/>
  <c r="Z46" i="2"/>
  <c r="AI77" i="1" s="1"/>
  <c r="AI370" i="1"/>
  <c r="T146" i="2" a="1"/>
  <c r="T146" i="2" s="1"/>
  <c r="Z146" i="2" s="1"/>
  <c r="T124" i="2" a="1"/>
  <c r="T124" i="2" s="1"/>
  <c r="Z124" i="2" s="1"/>
  <c r="AI436" i="1" s="1"/>
  <c r="T66" i="2" a="1"/>
  <c r="T66" i="2" s="1"/>
  <c r="Z66" i="2" s="1"/>
  <c r="T127" i="2" a="1"/>
  <c r="T127" i="2" s="1"/>
  <c r="Z127" i="2" s="1"/>
  <c r="AI467" i="1" s="1"/>
  <c r="Z29" i="2"/>
  <c r="AI119" i="1" s="1"/>
  <c r="Z144" i="2"/>
  <c r="AI490" i="1" s="1"/>
  <c r="T152" i="2" a="1"/>
  <c r="T152" i="2" s="1"/>
  <c r="Z152" i="2" s="1"/>
  <c r="T10" i="2" a="1"/>
  <c r="T10" i="2" s="1"/>
  <c r="Z10" i="2" s="1"/>
  <c r="T167" i="2" a="1"/>
  <c r="T167" i="2" s="1"/>
  <c r="Z167" i="2" s="1"/>
  <c r="T25" i="2" a="1"/>
  <c r="T25" i="2" s="1"/>
  <c r="Z25" i="2" s="1"/>
  <c r="T159" i="2" a="1"/>
  <c r="T159" i="2" s="1"/>
  <c r="Z159" i="2" s="1"/>
  <c r="AI33" i="1"/>
  <c r="AI149" i="1"/>
  <c r="AI34" i="1"/>
  <c r="AI487" i="1"/>
  <c r="AI360" i="1"/>
  <c r="AI407" i="1"/>
  <c r="AI429" i="1"/>
  <c r="AI385" i="1"/>
  <c r="AI479" i="1"/>
  <c r="AI309" i="1"/>
  <c r="AI187" i="1"/>
  <c r="AI197" i="1"/>
  <c r="AI292" i="1"/>
  <c r="AI268" i="1"/>
  <c r="AI177" i="1"/>
  <c r="AI142" i="1"/>
  <c r="AI44" i="1"/>
  <c r="AI102" i="1"/>
  <c r="AI502" i="1"/>
  <c r="AI457" i="1"/>
  <c r="AI401" i="1"/>
  <c r="AI321" i="1"/>
  <c r="AI247" i="1"/>
  <c r="AI253" i="1"/>
  <c r="AI174" i="1"/>
  <c r="AI175" i="1"/>
  <c r="AI153" i="1"/>
  <c r="AI112" i="1"/>
  <c r="AI87" i="1"/>
  <c r="AI146" i="1"/>
  <c r="AI42" i="1"/>
  <c r="AI40" i="1"/>
  <c r="AI330" i="1"/>
  <c r="AI282" i="1"/>
  <c r="AI213" i="1"/>
  <c r="AI303" i="1"/>
  <c r="AI202" i="1"/>
  <c r="AI214" i="1"/>
  <c r="AI324" i="1"/>
  <c r="AI230" i="1"/>
  <c r="AI231" i="1"/>
  <c r="AI305" i="1"/>
  <c r="AI186" i="1"/>
  <c r="AI184" i="1"/>
  <c r="AI313" i="1"/>
  <c r="AI264" i="1"/>
  <c r="AI181" i="1"/>
  <c r="AI333" i="1"/>
  <c r="AI211" i="1"/>
  <c r="AI215" i="1"/>
  <c r="AI278" i="1"/>
  <c r="AI319" i="1"/>
  <c r="AI208" i="1"/>
  <c r="AO175" i="1"/>
  <c r="AO144" i="1"/>
  <c r="AO140" i="1"/>
  <c r="AO169" i="1"/>
  <c r="AO157" i="1"/>
  <c r="AO153" i="1"/>
  <c r="AO174" i="1"/>
  <c r="AO162" i="1"/>
  <c r="AO110" i="1"/>
  <c r="AO94" i="1"/>
  <c r="AO86" i="1"/>
  <c r="AO66" i="1"/>
  <c r="AO87" i="1"/>
  <c r="AO83" i="1"/>
  <c r="AO67" i="1"/>
  <c r="AO112" i="1"/>
  <c r="AO88" i="1"/>
  <c r="AO84" i="1"/>
  <c r="AO133" i="1"/>
  <c r="AO97" i="1"/>
  <c r="AO89" i="1"/>
  <c r="AO85" i="1"/>
  <c r="AO65" i="1"/>
  <c r="AI148" i="1"/>
  <c r="AI25" i="1"/>
  <c r="AI24" i="1"/>
  <c r="AI61" i="1"/>
  <c r="AI165" i="1"/>
  <c r="AI62" i="1"/>
  <c r="AI329" i="1"/>
  <c r="AI266" i="1"/>
  <c r="AI265" i="1"/>
  <c r="AI480" i="1"/>
  <c r="AI387" i="1"/>
  <c r="AI437" i="1"/>
  <c r="AI506" i="1"/>
  <c r="AI418" i="1"/>
  <c r="AI359" i="1"/>
  <c r="AI508" i="1"/>
  <c r="AI426" i="1"/>
  <c r="AI366" i="1"/>
  <c r="AI13" i="1"/>
  <c r="AI127" i="1"/>
  <c r="AI12" i="1"/>
  <c r="AI327" i="1"/>
  <c r="AI183" i="1"/>
  <c r="AI180" i="1"/>
  <c r="AO516" i="1"/>
  <c r="AO512" i="1"/>
  <c r="AO496" i="1"/>
  <c r="AO517" i="1"/>
  <c r="AO485" i="1"/>
  <c r="AO474" i="1"/>
  <c r="AO515" i="1"/>
  <c r="AO483" i="1"/>
  <c r="AO457" i="1"/>
  <c r="AO502" i="1"/>
  <c r="AO401" i="1"/>
  <c r="AO455" i="1"/>
  <c r="AO449" i="1"/>
  <c r="AO440" i="1"/>
  <c r="AO400" i="1"/>
  <c r="AO499" i="1"/>
  <c r="AO446" i="1"/>
  <c r="AO392" i="1"/>
  <c r="AO396" i="1"/>
  <c r="AO444" i="1"/>
  <c r="AO380" i="1"/>
  <c r="AO347" i="1"/>
  <c r="AO376" i="1"/>
  <c r="AO459" i="1"/>
  <c r="AO504" i="1"/>
  <c r="AO500" i="1"/>
  <c r="AO481" i="1"/>
  <c r="AO503" i="1"/>
  <c r="AO501" i="1"/>
  <c r="AO486" i="1"/>
  <c r="AO478" i="1"/>
  <c r="AO466" i="1"/>
  <c r="AO458" i="1"/>
  <c r="AO454" i="1"/>
  <c r="AO467" i="1"/>
  <c r="AO509" i="1"/>
  <c r="AO448" i="1"/>
  <c r="AO433" i="1"/>
  <c r="AO397" i="1"/>
  <c r="AO393" i="1"/>
  <c r="AO498" i="1"/>
  <c r="AO445" i="1"/>
  <c r="AO452" i="1"/>
  <c r="AO439" i="1"/>
  <c r="AO395" i="1"/>
  <c r="AO456" i="1"/>
  <c r="AO432" i="1"/>
  <c r="AO453" i="1"/>
  <c r="AO362" i="1"/>
  <c r="AO358" i="1"/>
  <c r="AO398" i="1"/>
  <c r="AO388" i="1"/>
  <c r="AO384" i="1"/>
  <c r="AO450" i="1"/>
  <c r="AO356" i="1"/>
  <c r="AO402" i="1"/>
  <c r="AO364" i="1"/>
  <c r="AI320" i="1"/>
  <c r="AI279" i="1"/>
  <c r="AI191" i="1"/>
  <c r="AI299" i="1"/>
  <c r="AI271" i="1"/>
  <c r="AI182" i="1"/>
  <c r="AI242" i="1"/>
  <c r="AI301" i="1"/>
  <c r="AI273" i="1"/>
  <c r="AI3" i="1"/>
  <c r="AI2" i="1"/>
  <c r="AI152" i="1"/>
  <c r="AI460" i="1"/>
  <c r="AI348" i="1"/>
  <c r="AI408" i="1"/>
  <c r="AI469" i="1"/>
  <c r="AI414" i="1"/>
  <c r="AI367" i="1"/>
  <c r="AI286" i="1"/>
  <c r="AI259" i="1"/>
  <c r="AI338" i="1"/>
  <c r="AI334" i="1"/>
  <c r="AI283" i="1"/>
  <c r="AI218" i="1"/>
  <c r="AI141" i="1"/>
  <c r="AI7" i="1"/>
  <c r="AI6" i="1"/>
  <c r="AI294" i="1"/>
  <c r="AI250" i="1"/>
  <c r="AI239" i="1"/>
  <c r="AO167" i="1"/>
  <c r="AO164" i="1"/>
  <c r="AO160" i="1"/>
  <c r="AO156" i="1"/>
  <c r="AO136" i="1"/>
  <c r="AO165" i="1"/>
  <c r="AO161" i="1"/>
  <c r="AO149" i="1"/>
  <c r="AO170" i="1"/>
  <c r="AO158" i="1"/>
  <c r="AO154" i="1"/>
  <c r="AO90" i="1"/>
  <c r="AO70" i="1"/>
  <c r="AO62" i="1"/>
  <c r="AO71" i="1"/>
  <c r="AO63" i="1"/>
  <c r="AO59" i="1"/>
  <c r="AO68" i="1"/>
  <c r="AO64" i="1"/>
  <c r="AO60" i="1"/>
  <c r="AO69" i="1"/>
  <c r="AO61" i="1"/>
  <c r="AO38" i="1"/>
  <c r="AO34" i="1"/>
  <c r="AO30" i="1"/>
  <c r="AO39" i="1"/>
  <c r="AO35" i="1"/>
  <c r="AO31" i="1"/>
  <c r="AO36" i="1"/>
  <c r="AO32" i="1"/>
  <c r="AO37" i="1"/>
  <c r="AO33" i="1"/>
  <c r="AO29" i="1"/>
  <c r="AI144" i="1"/>
  <c r="AI85" i="1"/>
  <c r="AI88" i="1"/>
  <c r="AI170" i="1"/>
  <c r="AI60" i="1"/>
  <c r="AI59" i="1"/>
  <c r="AI511" i="1"/>
  <c r="AI372" i="1"/>
  <c r="AI411" i="1"/>
  <c r="AI93" i="1"/>
  <c r="AI116" i="1"/>
  <c r="AI50" i="1"/>
  <c r="AI317" i="1"/>
  <c r="AI209" i="1"/>
  <c r="AI200" i="1"/>
  <c r="AO313" i="1"/>
  <c r="AO327" i="1"/>
  <c r="AO292" i="1"/>
  <c r="AO268" i="1"/>
  <c r="AO264" i="1"/>
  <c r="AO320" i="1"/>
  <c r="AO307" i="1"/>
  <c r="AO293" i="1"/>
  <c r="AO299" i="1"/>
  <c r="AO279" i="1"/>
  <c r="AO271" i="1"/>
  <c r="AO195" i="1"/>
  <c r="AO191" i="1"/>
  <c r="AO183" i="1"/>
  <c r="AO179" i="1"/>
  <c r="AO204" i="1"/>
  <c r="AO180" i="1"/>
  <c r="AO176" i="1"/>
  <c r="AO298" i="1"/>
  <c r="AO205" i="1"/>
  <c r="AO185" i="1"/>
  <c r="AO181" i="1"/>
  <c r="AO177" i="1"/>
  <c r="AO315" i="1"/>
  <c r="AO190" i="1"/>
  <c r="AO182" i="1"/>
  <c r="AO178" i="1"/>
  <c r="AO151" i="1"/>
  <c r="AO152" i="1"/>
  <c r="AO141" i="1"/>
  <c r="AO150" i="1"/>
  <c r="AO130" i="1"/>
  <c r="AO127" i="1"/>
  <c r="AO107" i="1"/>
  <c r="AO99" i="1"/>
  <c r="AO100" i="1"/>
  <c r="AO129" i="1"/>
  <c r="AO125" i="1"/>
  <c r="AO117" i="1"/>
  <c r="AO109" i="1"/>
  <c r="AO139" i="1"/>
  <c r="AO2" i="1"/>
  <c r="AO14" i="1"/>
  <c r="AO10" i="1"/>
  <c r="AO6" i="1"/>
  <c r="AO3" i="1"/>
  <c r="AO8" i="1"/>
  <c r="AO15" i="1"/>
  <c r="AO11" i="1"/>
  <c r="AO7" i="1"/>
  <c r="AO4" i="1"/>
  <c r="AO16" i="1"/>
  <c r="AO12" i="1"/>
  <c r="AO17" i="1"/>
  <c r="AO13" i="1"/>
  <c r="AO9" i="1"/>
  <c r="AO5" i="1"/>
  <c r="AO334" i="1"/>
  <c r="AO322" i="1"/>
  <c r="AO314" i="1"/>
  <c r="AO345" i="1"/>
  <c r="AO329" i="1"/>
  <c r="AO284" i="1"/>
  <c r="AO276" i="1"/>
  <c r="AO224" i="1"/>
  <c r="AO304" i="1"/>
  <c r="AO331" i="1"/>
  <c r="AO265" i="1"/>
  <c r="AO233" i="1"/>
  <c r="AO217" i="1"/>
  <c r="AO340" i="1"/>
  <c r="AO335" i="1"/>
  <c r="AO283" i="1"/>
  <c r="AO275" i="1"/>
  <c r="AO266" i="1"/>
  <c r="AO207" i="1"/>
  <c r="AO203" i="1"/>
  <c r="AO199" i="1"/>
  <c r="AO223" i="1"/>
  <c r="AO196" i="1"/>
  <c r="AO188" i="1"/>
  <c r="AO218" i="1"/>
  <c r="AO212" i="1"/>
  <c r="AO193" i="1"/>
  <c r="AO189" i="1"/>
  <c r="AO194" i="1"/>
  <c r="AO216" i="1"/>
  <c r="AI246" i="1"/>
  <c r="AI251" i="1"/>
  <c r="AI326" i="1"/>
  <c r="AO330" i="1"/>
  <c r="AO341" i="1"/>
  <c r="AO333" i="1"/>
  <c r="AO325" i="1"/>
  <c r="AO317" i="1"/>
  <c r="AO300" i="1"/>
  <c r="AO288" i="1"/>
  <c r="AO280" i="1"/>
  <c r="AO272" i="1"/>
  <c r="AO309" i="1"/>
  <c r="AO316" i="1"/>
  <c r="AO269" i="1"/>
  <c r="AO221" i="1"/>
  <c r="AO213" i="1"/>
  <c r="AO209" i="1"/>
  <c r="AO319" i="1"/>
  <c r="AO303" i="1"/>
  <c r="AO295" i="1"/>
  <c r="AO263" i="1"/>
  <c r="AO187" i="1"/>
  <c r="AO278" i="1"/>
  <c r="AO214" i="1"/>
  <c r="AO282" i="1"/>
  <c r="AO211" i="1"/>
  <c r="AO200" i="1"/>
  <c r="AO184" i="1"/>
  <c r="AO208" i="1"/>
  <c r="AO215" i="1"/>
  <c r="AO201" i="1"/>
  <c r="AO197" i="1"/>
  <c r="AO305" i="1"/>
  <c r="AO206" i="1"/>
  <c r="AO202" i="1"/>
  <c r="AO198" i="1"/>
  <c r="AO186" i="1"/>
  <c r="AO210" i="1"/>
  <c r="AI166" i="1"/>
  <c r="AI74" i="1"/>
  <c r="AI75" i="1"/>
  <c r="AI475" i="1"/>
  <c r="AI378" i="1"/>
  <c r="AI421" i="1"/>
  <c r="AI503" i="1"/>
  <c r="AI458" i="1"/>
  <c r="AI362" i="1"/>
  <c r="AI322" i="1"/>
  <c r="AI193" i="1"/>
  <c r="AI189" i="1"/>
  <c r="AI325" i="1"/>
  <c r="AI280" i="1"/>
  <c r="AI210" i="1"/>
  <c r="AI461" i="1"/>
  <c r="AI349" i="1"/>
  <c r="AI403" i="1"/>
  <c r="AI311" i="1"/>
  <c r="AI241" i="1"/>
  <c r="AI237" i="1"/>
  <c r="AI163" i="1"/>
  <c r="AI101" i="1"/>
  <c r="AI79" i="1"/>
  <c r="AI491" i="1"/>
  <c r="AI420" i="1"/>
  <c r="AI374" i="1"/>
  <c r="AI284" i="1"/>
  <c r="AI276" i="1"/>
  <c r="AI223" i="1"/>
  <c r="AI485" i="1"/>
  <c r="AI400" i="1"/>
  <c r="AI455" i="1"/>
  <c r="AO346" i="1"/>
  <c r="AO296" i="1"/>
  <c r="AO248" i="1"/>
  <c r="AO220" i="1"/>
  <c r="AO324" i="1"/>
  <c r="AO312" i="1"/>
  <c r="AO301" i="1"/>
  <c r="AO297" i="1"/>
  <c r="AO285" i="1"/>
  <c r="AO273" i="1"/>
  <c r="AO245" i="1"/>
  <c r="AO291" i="1"/>
  <c r="AO287" i="1"/>
  <c r="AO231" i="1"/>
  <c r="AO227" i="1"/>
  <c r="AO270" i="1"/>
  <c r="AO254" i="1"/>
  <c r="AO230" i="1"/>
  <c r="AO242" i="1"/>
  <c r="AO234" i="1"/>
  <c r="AO219" i="1"/>
  <c r="AI296" i="1" l="1"/>
  <c r="AI138" i="1"/>
  <c r="AI94" i="1"/>
  <c r="AI249" i="1"/>
  <c r="AI287" i="1"/>
  <c r="AI161" i="1"/>
  <c r="AI277" i="1"/>
  <c r="AI68" i="1"/>
  <c r="AI115" i="1"/>
  <c r="AI91" i="1"/>
  <c r="AI92" i="1"/>
  <c r="AI375" i="1"/>
  <c r="AI89" i="1"/>
  <c r="AI365" i="1"/>
  <c r="AI416" i="1"/>
  <c r="AI52" i="1"/>
  <c r="AI95" i="1"/>
  <c r="AI54" i="1"/>
  <c r="AI98" i="1"/>
  <c r="AI159" i="1"/>
  <c r="AI21" i="1"/>
  <c r="AI48" i="1"/>
  <c r="AI47" i="1"/>
  <c r="AI122" i="1"/>
  <c r="AI331" i="1"/>
  <c r="AI23" i="1"/>
  <c r="AI394" i="1"/>
  <c r="AI53" i="1"/>
  <c r="AI111" i="1"/>
  <c r="AI453" i="1"/>
  <c r="AI417" i="1"/>
  <c r="AI185" i="1"/>
  <c r="AI315" i="1"/>
  <c r="AI22" i="1"/>
  <c r="AI482" i="1"/>
  <c r="AI28" i="1"/>
  <c r="AI96" i="1"/>
  <c r="AI106" i="1"/>
  <c r="AI188" i="1"/>
  <c r="AI80" i="1"/>
  <c r="AI275" i="1"/>
  <c r="AI335" i="1"/>
  <c r="AI217" i="1"/>
  <c r="AI235" i="1"/>
  <c r="AI15" i="1"/>
  <c r="AI225" i="1"/>
  <c r="AI139" i="1"/>
  <c r="AI257" i="1"/>
  <c r="AI337" i="1"/>
  <c r="AI262" i="1"/>
  <c r="AI58" i="1"/>
  <c r="AI57" i="1"/>
  <c r="AI131" i="1"/>
  <c r="AI190" i="1"/>
  <c r="AI298" i="1"/>
  <c r="AI358" i="1"/>
  <c r="AI452" i="1"/>
  <c r="AI442" i="1"/>
  <c r="AI306" i="1"/>
  <c r="AI462" i="1"/>
  <c r="AI222" i="1"/>
  <c r="AI81" i="1"/>
  <c r="AI86" i="1"/>
  <c r="AI56" i="1"/>
  <c r="AI157" i="1"/>
  <c r="AI221" i="1"/>
  <c r="AI402" i="1"/>
  <c r="AI224" i="1"/>
  <c r="AI176" i="1"/>
  <c r="AI272" i="1"/>
  <c r="AI135" i="1"/>
  <c r="AI18" i="1"/>
  <c r="AI19" i="1"/>
  <c r="AI447" i="1"/>
  <c r="AI497" i="1"/>
  <c r="AI377" i="1"/>
  <c r="AI410" i="1"/>
  <c r="AI464" i="1"/>
  <c r="AI354" i="1"/>
  <c r="AI310" i="1"/>
  <c r="AI258" i="1"/>
  <c r="AI240" i="1"/>
  <c r="AI488" i="1"/>
  <c r="AI361" i="1"/>
  <c r="AI415" i="1"/>
  <c r="AI484" i="1"/>
  <c r="AI451" i="1"/>
  <c r="AI399" i="1"/>
  <c r="AI270" i="1"/>
  <c r="AI220" i="1"/>
  <c r="AI297" i="1"/>
  <c r="AI505" i="1"/>
  <c r="AI443" i="1"/>
  <c r="AI386" i="1"/>
  <c r="AI404" i="1"/>
  <c r="AI381" i="1"/>
  <c r="AI405" i="1"/>
  <c r="AI147" i="1"/>
  <c r="AI108" i="1"/>
  <c r="AI43" i="1"/>
  <c r="AI493" i="1"/>
  <c r="AI431" i="1"/>
  <c r="AI390" i="1"/>
  <c r="AI274" i="1"/>
  <c r="AI308" i="1"/>
  <c r="AI244" i="1"/>
  <c r="AI41" i="1"/>
  <c r="AI113" i="1"/>
  <c r="AI132" i="1"/>
  <c r="AI456" i="1"/>
  <c r="AI398" i="1"/>
  <c r="AI501" i="1"/>
  <c r="AI342" i="1"/>
  <c r="AI261" i="1"/>
  <c r="AI289" i="1"/>
  <c r="AI9" i="1"/>
  <c r="AI8" i="1"/>
  <c r="AI129" i="1"/>
  <c r="AI514" i="1"/>
  <c r="AI412" i="1"/>
  <c r="AI357" i="1"/>
  <c r="AI151" i="1"/>
  <c r="AI17" i="1"/>
  <c r="AI16" i="1"/>
  <c r="AI173" i="1"/>
  <c r="AI26" i="1"/>
  <c r="AI118" i="1"/>
  <c r="AI513" i="1"/>
  <c r="AI383" i="1"/>
  <c r="AI430" i="1"/>
  <c r="AI172" i="1"/>
  <c r="AI72" i="1"/>
  <c r="AI114" i="1"/>
  <c r="AI373" i="1"/>
  <c r="AI473" i="1"/>
  <c r="AI419" i="1"/>
  <c r="AI104" i="1"/>
  <c r="AI73" i="1"/>
  <c r="AI256" i="1"/>
  <c r="AI45" i="1"/>
  <c r="AI238" i="1"/>
  <c r="AI504" i="1"/>
  <c r="AI46" i="1"/>
  <c r="AI395" i="1"/>
  <c r="AI293" i="1"/>
  <c r="AI78" i="1"/>
  <c r="AI355" i="1"/>
  <c r="AI195" i="1"/>
  <c r="AI285" i="1"/>
  <c r="AI103" i="1"/>
  <c r="AI465" i="1"/>
  <c r="AI254" i="1"/>
  <c r="AI126" i="1"/>
  <c r="AI76"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<sst xmlns="http://schemas.openxmlformats.org/spreadsheetml/2006/main" count="38554" uniqueCount="386">
  <si>
    <t>Year</t>
  </si>
  <si>
    <t>Quarter</t>
  </si>
  <si>
    <t>Year-Quarter</t>
  </si>
  <si>
    <t>Survey ID</t>
  </si>
  <si>
    <t>Location Name</t>
  </si>
  <si>
    <t>Address</t>
  </si>
  <si>
    <t>City</t>
  </si>
  <si>
    <t>State/Region</t>
  </si>
  <si>
    <t>Postal Code</t>
  </si>
  <si>
    <t>Areas PAC</t>
  </si>
  <si>
    <t>Areas Region</t>
  </si>
  <si>
    <t>Q1. How many times did you call before you were able to speak to a NSWPF Employee?</t>
  </si>
  <si>
    <t>Q2. How easy or difficult was the automated system to navigate?</t>
  </si>
  <si>
    <t>Q3. How long did it take for you to speak with someone about your inquiry?</t>
  </si>
  <si>
    <t>Q7. Did the NSWPF Employee use your name throughout the conversation?</t>
  </si>
  <si>
    <t>Q8. How would you rate the courteousness of the NSWPF Employee you interacted with?</t>
  </si>
  <si>
    <t>Q9. Did the NSWPF Employee speak clearly and concisely and where jargon was used they explained what was meant?</t>
  </si>
  <si>
    <t>Q13. To what extent was the NSWPF Employee you interacted with helpful?</t>
  </si>
  <si>
    <t>Q14. If the NSWPF Employee didn't know the answer to your inquiry, did they take steps to provide an outcome?</t>
  </si>
  <si>
    <t>Q15. Did the NSWPF Employee ask you questions to understand more fully the nature of your enquiry?</t>
  </si>
  <si>
    <t>Q16. Based on your interaction with the NSWPF employee, did they clearly explain the steps involved and what the outcomes could be?</t>
  </si>
  <si>
    <t>Q17. Did the NSWPF Employee provide you with any additional information, or refer you to other resources to help with your enquiry?</t>
  </si>
  <si>
    <t>Q18. Did the NSWPF Employee ask if there was anything else they could help you with today?</t>
  </si>
  <si>
    <t>Q19. Did the NSWPF Employee close with an appropriate farewell?</t>
  </si>
  <si>
    <t>Greeting Total</t>
  </si>
  <si>
    <t>Manner Total</t>
  </si>
  <si>
    <t>Resolution Total</t>
  </si>
  <si>
    <t>Communication Total</t>
  </si>
  <si>
    <t>Total</t>
  </si>
  <si>
    <t>Areas Comment 1</t>
  </si>
  <si>
    <t>Areas Comment 2</t>
  </si>
  <si>
    <t>Areas Comment 3</t>
  </si>
  <si>
    <t>Areas Comment 4</t>
  </si>
  <si>
    <t>Areas Comment 5</t>
  </si>
  <si>
    <t>Areas Comment 6</t>
  </si>
  <si>
    <t>Region Comment 1</t>
  </si>
  <si>
    <t>Region Comment 2</t>
  </si>
  <si>
    <t>Region Comment 3</t>
  </si>
  <si>
    <t>Region Comment 4</t>
  </si>
  <si>
    <t>Region Comment 5</t>
  </si>
  <si>
    <t>Region Comment 6</t>
  </si>
  <si>
    <t>Q4</t>
  </si>
  <si>
    <t>1/10/2024</t>
  </si>
  <si>
    <t>Day Street</t>
  </si>
  <si>
    <t>192 Day St</t>
  </si>
  <si>
    <t>Sydney</t>
  </si>
  <si>
    <t>NS</t>
  </si>
  <si>
    <t>PAC - Sydney City</t>
  </si>
  <si>
    <t>Central Metropolitan</t>
  </si>
  <si>
    <t>I was connected on my first attempt</t>
  </si>
  <si>
    <t>Less than 30 seconds</t>
  </si>
  <si>
    <t>No</t>
  </si>
  <si>
    <t>N/A</t>
  </si>
  <si>
    <t>Yes – asked limited question</t>
  </si>
  <si>
    <t>Yes – Only one</t>
  </si>
  <si>
    <t>Yes</t>
  </si>
  <si>
    <t>The Rocks</t>
  </si>
  <si>
    <t>132 George St</t>
  </si>
  <si>
    <t>Surry Hills</t>
  </si>
  <si>
    <t>Lvl 3 151-241 Goulburn St</t>
  </si>
  <si>
    <t>PAC - Surry Hills</t>
  </si>
  <si>
    <t>I easily navigated the system and was connected to the correct department</t>
  </si>
  <si>
    <t>No, did not ask any questions</t>
  </si>
  <si>
    <t>Yes – Two or more</t>
  </si>
  <si>
    <t>Kings Cross</t>
  </si>
  <si>
    <t>1-7 Elizabeth Bay Rd</t>
  </si>
  <si>
    <t>PAC - Kings Cross</t>
  </si>
  <si>
    <t>Redfern</t>
  </si>
  <si>
    <t>Tower 1B 1 Lawson Square</t>
  </si>
  <si>
    <t>PAC - South Sydney</t>
  </si>
  <si>
    <t>Between 30 seconds and 2 minutes</t>
  </si>
  <si>
    <t>Mascot</t>
  </si>
  <si>
    <t>965 Botany Rd</t>
  </si>
  <si>
    <t>Waverley</t>
  </si>
  <si>
    <t>153 Bronte Rd</t>
  </si>
  <si>
    <t>PAC - Eastern Suburbs</t>
  </si>
  <si>
    <t>Yes – asked detailed questions</t>
  </si>
  <si>
    <t>Bondi</t>
  </si>
  <si>
    <t>91-93 Roscoe St</t>
  </si>
  <si>
    <t>I was connected on my second attempt</t>
  </si>
  <si>
    <t>Glebe</t>
  </si>
  <si>
    <t>1-3 Talfourd St</t>
  </si>
  <si>
    <t>PAC - Leichhardt</t>
  </si>
  <si>
    <t>Balmain</t>
  </si>
  <si>
    <t>368 Darling St</t>
  </si>
  <si>
    <t>Newtown</t>
  </si>
  <si>
    <t>222-223 Australia St</t>
  </si>
  <si>
    <t>PAC - Inner West</t>
  </si>
  <si>
    <t>I was connected but it took more than two attempts.</t>
  </si>
  <si>
    <t>Marrickville</t>
  </si>
  <si>
    <t>89-101 Despointes St</t>
  </si>
  <si>
    <t>Kogarah</t>
  </si>
  <si>
    <t>13-15 Montgomery St</t>
  </si>
  <si>
    <t>PAC - St George</t>
  </si>
  <si>
    <t>Riverwood</t>
  </si>
  <si>
    <t>193-197 Belmore Rd</t>
  </si>
  <si>
    <t>Miranda</t>
  </si>
  <si>
    <t>7 Willock Ave</t>
  </si>
  <si>
    <t>PAC - Sutherland Shire</t>
  </si>
  <si>
    <t>Cronulla</t>
  </si>
  <si>
    <t>34 The Kingsway</t>
  </si>
  <si>
    <t>North Sydney</t>
  </si>
  <si>
    <t>Cnr Pacific Hwy &amp; West St 6 West St</t>
  </si>
  <si>
    <t>PAC - North Shore</t>
  </si>
  <si>
    <t>North West Metropolitan</t>
  </si>
  <si>
    <t>Mosman</t>
  </si>
  <si>
    <t>96 Bradleys Head Rd</t>
  </si>
  <si>
    <t>Gordon</t>
  </si>
  <si>
    <t>Ground Level 2 Park Ave</t>
  </si>
  <si>
    <t>PAC - Kuring-gai</t>
  </si>
  <si>
    <t>Hornsby</t>
  </si>
  <si>
    <t>292 Peats Ferry Rd</t>
  </si>
  <si>
    <t>Between 5 minutes and 12 minutes</t>
  </si>
  <si>
    <t>Frenchs Forest</t>
  </si>
  <si>
    <t>137-139 Frenchs Forest Rd W</t>
  </si>
  <si>
    <t>PAC - Northern Beaches</t>
  </si>
  <si>
    <t>Mona Vale</t>
  </si>
  <si>
    <t>1705-1717 Pittwater Rd</t>
  </si>
  <si>
    <t>Gladesville</t>
  </si>
  <si>
    <t>Cnr Punt Rd 8 Victoria Rd</t>
  </si>
  <si>
    <t>PAC - Ryde</t>
  </si>
  <si>
    <t>Eastwood</t>
  </si>
  <si>
    <t>3 Ethel St</t>
  </si>
  <si>
    <t>Blacktown</t>
  </si>
  <si>
    <t>7-9 Kildare Rd</t>
  </si>
  <si>
    <t>PAC - Blacktown</t>
  </si>
  <si>
    <t>Parramatta</t>
  </si>
  <si>
    <t>95 Marsden St</t>
  </si>
  <si>
    <t>PAC - Parramatta</t>
  </si>
  <si>
    <t>Castle Hill</t>
  </si>
  <si>
    <t>16-22 Castle St</t>
  </si>
  <si>
    <t>PAC - The Hills</t>
  </si>
  <si>
    <t>Between 2 minutes and 5 minutes</t>
  </si>
  <si>
    <t>Gosford</t>
  </si>
  <si>
    <t>9-11 Mann St</t>
  </si>
  <si>
    <t>PD - Brisbane Water</t>
  </si>
  <si>
    <t>Northern</t>
  </si>
  <si>
    <t>Woy Woy</t>
  </si>
  <si>
    <t>49 Blackwall Rd</t>
  </si>
  <si>
    <t>Belmont</t>
  </si>
  <si>
    <t>2-6 Herbert St</t>
  </si>
  <si>
    <t>PD - Lake Macquarie</t>
  </si>
  <si>
    <t>Toronto</t>
  </si>
  <si>
    <t>N 137 Cary St</t>
  </si>
  <si>
    <t>Singleton</t>
  </si>
  <si>
    <t>22 Hunter St</t>
  </si>
  <si>
    <t>PD - Hunter Valley</t>
  </si>
  <si>
    <t>Muswellbrook</t>
  </si>
  <si>
    <t>26 William St</t>
  </si>
  <si>
    <t>Forster</t>
  </si>
  <si>
    <t>2 Lake St</t>
  </si>
  <si>
    <t>PD - Manning Great Lakes</t>
  </si>
  <si>
    <t>Taree</t>
  </si>
  <si>
    <t>83 Albert St</t>
  </si>
  <si>
    <t>Kempsey</t>
  </si>
  <si>
    <t>5 Elbow St</t>
  </si>
  <si>
    <t>PD - Mid North Coast</t>
  </si>
  <si>
    <t>Port Macquarie</t>
  </si>
  <si>
    <t>2 Hay St</t>
  </si>
  <si>
    <t>The system was difficult to navigate, but I was connected to the correct department</t>
  </si>
  <si>
    <t>More than 12 minutes</t>
  </si>
  <si>
    <t>Coffs Harbour</t>
  </si>
  <si>
    <t>2-16 Beryl St</t>
  </si>
  <si>
    <t>PD - Coffs/Clarence</t>
  </si>
  <si>
    <t>Penrith</t>
  </si>
  <si>
    <t>317 High St</t>
  </si>
  <si>
    <t>PAC - Nepean</t>
  </si>
  <si>
    <t>Windsor</t>
  </si>
  <si>
    <t>13 Mileham St</t>
  </si>
  <si>
    <t>PAC - Hawkesbury</t>
  </si>
  <si>
    <t>St Marys</t>
  </si>
  <si>
    <t>38-42 King St</t>
  </si>
  <si>
    <t>Riverstone</t>
  </si>
  <si>
    <t>4 Elizabeth St</t>
  </si>
  <si>
    <t>PAC - Riverstone</t>
  </si>
  <si>
    <t>Mount Druitt</t>
  </si>
  <si>
    <t>27 Luxford Rd</t>
  </si>
  <si>
    <t>PAC - Mount Druitt</t>
  </si>
  <si>
    <t>Springwood</t>
  </si>
  <si>
    <t>4 Jerseywold Ave</t>
  </si>
  <si>
    <t>PAC - Blue Mountains</t>
  </si>
  <si>
    <t>Katoomba</t>
  </si>
  <si>
    <t>217 Katoomba St</t>
  </si>
  <si>
    <t>Ashfield</t>
  </si>
  <si>
    <t>14 Victoria St</t>
  </si>
  <si>
    <t>PAC - Burwood</t>
  </si>
  <si>
    <t>South West Metropolitan</t>
  </si>
  <si>
    <t>Burwood</t>
  </si>
  <si>
    <t>9 Belmore St</t>
  </si>
  <si>
    <t>Granville</t>
  </si>
  <si>
    <t>2-6 Carlton St</t>
  </si>
  <si>
    <t>PAC - Cumberland</t>
  </si>
  <si>
    <t>Auburn</t>
  </si>
  <si>
    <t>Susan &amp; Queen St</t>
  </si>
  <si>
    <t>PAC - Auburn</t>
  </si>
  <si>
    <t>Merrylands</t>
  </si>
  <si>
    <t>15-17 Memorial Ave</t>
  </si>
  <si>
    <t>Prairiewood</t>
  </si>
  <si>
    <t>332 Prairie Vale Rd</t>
  </si>
  <si>
    <t>PAC - Fairfield City</t>
  </si>
  <si>
    <t>Cabramatta</t>
  </si>
  <si>
    <t>243-249 Cabramatta Rd</t>
  </si>
  <si>
    <t>Green Valley</t>
  </si>
  <si>
    <t>195 Wilson Rd</t>
  </si>
  <si>
    <t>PAC - Liverpool City</t>
  </si>
  <si>
    <t>Liverpool</t>
  </si>
  <si>
    <t>150-168 George St</t>
  </si>
  <si>
    <t>Campsie</t>
  </si>
  <si>
    <t>58-60 Campsie St</t>
  </si>
  <si>
    <t>PAC - Campsie</t>
  </si>
  <si>
    <t>Bankstown</t>
  </si>
  <si>
    <t>2-14 Meredith St</t>
  </si>
  <si>
    <t>PAC - Bankstown</t>
  </si>
  <si>
    <t>Bass Hill</t>
  </si>
  <si>
    <t>73 Marks St</t>
  </si>
  <si>
    <t>Wyong</t>
  </si>
  <si>
    <t>22 Hely St</t>
  </si>
  <si>
    <t>PD - Tuggerah Lakes</t>
  </si>
  <si>
    <t>Toukley</t>
  </si>
  <si>
    <t>273 Main Rd</t>
  </si>
  <si>
    <t>Waratah</t>
  </si>
  <si>
    <t>Cnr of Harriet St &amp; Coolamin Rd 30 Harriet St</t>
  </si>
  <si>
    <t>PD - Newcastle City</t>
  </si>
  <si>
    <t>Newcastle</t>
  </si>
  <si>
    <t>1 Church St</t>
  </si>
  <si>
    <t>Maitland</t>
  </si>
  <si>
    <t>Cnr Church St &amp; Caroline Pl</t>
  </si>
  <si>
    <t>PD - Port Stephens/Hunter</t>
  </si>
  <si>
    <t>Raymond Terrace</t>
  </si>
  <si>
    <t>57 William St</t>
  </si>
  <si>
    <t>Tamworth</t>
  </si>
  <si>
    <t>Cnr Marius St 40 Fitzroy St</t>
  </si>
  <si>
    <t>PD - Oxley</t>
  </si>
  <si>
    <t>Western</t>
  </si>
  <si>
    <t>I ended up connected to the wrong department</t>
  </si>
  <si>
    <t>Armidale</t>
  </si>
  <si>
    <t>96-98 Faulkner St</t>
  </si>
  <si>
    <t>PD - New England</t>
  </si>
  <si>
    <t>Inverell</t>
  </si>
  <si>
    <t>109 Otho St</t>
  </si>
  <si>
    <t>Ballina</t>
  </si>
  <si>
    <t>18 River St</t>
  </si>
  <si>
    <t>PD - Richmond</t>
  </si>
  <si>
    <t>Casino</t>
  </si>
  <si>
    <t>70 Walker St</t>
  </si>
  <si>
    <t>Tweed Heads</t>
  </si>
  <si>
    <t>83 Wharf St</t>
  </si>
  <si>
    <t>PD - Tweed/Byron</t>
  </si>
  <si>
    <t>Byron Bay</t>
  </si>
  <si>
    <t>2 Shirley St</t>
  </si>
  <si>
    <t>Wollongong</t>
  </si>
  <si>
    <t>45-47 Market St</t>
  </si>
  <si>
    <t>PD - Wollongong</t>
  </si>
  <si>
    <t>Southern</t>
  </si>
  <si>
    <t>Oak Flats</t>
  </si>
  <si>
    <t>6 Pioneer Dr</t>
  </si>
  <si>
    <t>PD - Lake Illawarra</t>
  </si>
  <si>
    <t>Bemboka</t>
  </si>
  <si>
    <t>35-39 Loftus St</t>
  </si>
  <si>
    <t>PD - South Coast</t>
  </si>
  <si>
    <t>Cobargo</t>
  </si>
  <si>
    <t>24-26 Bermagui Rd</t>
  </si>
  <si>
    <t>Campbelltown</t>
  </si>
  <si>
    <t>65 Queen St</t>
  </si>
  <si>
    <t>PAC - Campbelltown City</t>
  </si>
  <si>
    <t>Macquarie Fields</t>
  </si>
  <si>
    <t>10 Brooks St</t>
  </si>
  <si>
    <t>Narellan</t>
  </si>
  <si>
    <t>Cnr Camden Valley Way &amp; Wilson Cres</t>
  </si>
  <si>
    <t>PAC - Camden</t>
  </si>
  <si>
    <t>Moss Vale</t>
  </si>
  <si>
    <t>67 Elizabeth St</t>
  </si>
  <si>
    <t>PD - The Hume</t>
  </si>
  <si>
    <t>Queanbeyan</t>
  </si>
  <si>
    <t>8 Farrer Pl</t>
  </si>
  <si>
    <t>PD - Monaro</t>
  </si>
  <si>
    <t>Wagga Wagga</t>
  </si>
  <si>
    <t>217-219 Tarcutta St</t>
  </si>
  <si>
    <t>PD - Riverina</t>
  </si>
  <si>
    <t>Griffith</t>
  </si>
  <si>
    <t>41-47 Railway St</t>
  </si>
  <si>
    <t>PD - Murrumbidgee</t>
  </si>
  <si>
    <t>Lithgow</t>
  </si>
  <si>
    <t>244-270 Mort St</t>
  </si>
  <si>
    <t>PD - Chifley</t>
  </si>
  <si>
    <t>Bathurst</t>
  </si>
  <si>
    <t>139 Rankin St</t>
  </si>
  <si>
    <t>Orange</t>
  </si>
  <si>
    <t>115-117 Byng St</t>
  </si>
  <si>
    <t>PD - Central West</t>
  </si>
  <si>
    <t>Dubbo</t>
  </si>
  <si>
    <t>143 Brisbane St</t>
  </si>
  <si>
    <t>PD - Orana Mid-Western</t>
  </si>
  <si>
    <t>Walgett</t>
  </si>
  <si>
    <t>57 Wee Waa St</t>
  </si>
  <si>
    <t>PD - Central North</t>
  </si>
  <si>
    <t>Parkes</t>
  </si>
  <si>
    <t>3 Ct St</t>
  </si>
  <si>
    <t>Broken Hill</t>
  </si>
  <si>
    <t>80 Blende St</t>
  </si>
  <si>
    <t>PD - Barrier</t>
  </si>
  <si>
    <t>Grafton</t>
  </si>
  <si>
    <t>5 Duke St</t>
  </si>
  <si>
    <t>Albury</t>
  </si>
  <si>
    <t>539-543 Olive St</t>
  </si>
  <si>
    <t>PD - Murray River</t>
  </si>
  <si>
    <t>Maroubra</t>
  </si>
  <si>
    <t>136 Maroubra Rd</t>
  </si>
  <si>
    <t>PAC - Eastern Beaches</t>
  </si>
  <si>
    <t>Randwick</t>
  </si>
  <si>
    <t>196 Alison Rd</t>
  </si>
  <si>
    <t>Fairfield</t>
  </si>
  <si>
    <t>40-42 Smart St</t>
  </si>
  <si>
    <t>Paddington</t>
  </si>
  <si>
    <t>16 Jersey Rd</t>
  </si>
  <si>
    <t>Revesby</t>
  </si>
  <si>
    <t>(Cnr Sphinx Ave) 139 The River Rd</t>
  </si>
  <si>
    <t>Chatswood</t>
  </si>
  <si>
    <t>63 Archer St</t>
  </si>
  <si>
    <t>Dee Why</t>
  </si>
  <si>
    <t>1 St David Ave St David Ave &amp; Fisher Rd</t>
  </si>
  <si>
    <t>Hurstville</t>
  </si>
  <si>
    <t>36-38 Ormonde Pde</t>
  </si>
  <si>
    <t>Ryde</t>
  </si>
  <si>
    <t>808-810 Victoria Rd</t>
  </si>
  <si>
    <t>Sutherland</t>
  </si>
  <si>
    <t>113-121 Flora St</t>
  </si>
  <si>
    <t>Kingscliff</t>
  </si>
  <si>
    <t>154 Marine Pde</t>
  </si>
  <si>
    <t>Lismore</t>
  </si>
  <si>
    <t>5 Zadoc St</t>
  </si>
  <si>
    <t>Moree</t>
  </si>
  <si>
    <t>58-62 Frome St</t>
  </si>
  <si>
    <t>Nelson Bay</t>
  </si>
  <si>
    <t>14-18 Government Rd</t>
  </si>
  <si>
    <t>Nowra</t>
  </si>
  <si>
    <t>Cnr Kinghorne St 88 Plunkett St</t>
  </si>
  <si>
    <t>Bourke</t>
  </si>
  <si>
    <t>46 Oxley St</t>
  </si>
  <si>
    <t>Q1</t>
  </si>
  <si>
    <t>1/1/2025</t>
  </si>
  <si>
    <t>Rose Bay</t>
  </si>
  <si>
    <t>1 Wunulla Rd</t>
  </si>
  <si>
    <t>Manly</t>
  </si>
  <si>
    <t>3 Belgrave St</t>
  </si>
  <si>
    <t>Batemans Bay</t>
  </si>
  <si>
    <t>26 Orient St</t>
  </si>
  <si>
    <t>Q2</t>
  </si>
  <si>
    <t>1/4/2025</t>
  </si>
  <si>
    <t>Areas PAC Cleaned</t>
  </si>
  <si>
    <t>Areas PAC Cleaned.1</t>
  </si>
  <si>
    <t>Region</t>
  </si>
  <si>
    <t>Region Cleaned</t>
  </si>
  <si>
    <t>Greeting Avg</t>
  </si>
  <si>
    <t>Manner Avg</t>
  </si>
  <si>
    <t>Resolution Avg</t>
  </si>
  <si>
    <t>Communication Avg</t>
  </si>
  <si>
    <t>Total Avg</t>
  </si>
  <si>
    <t>Greeting Total Rank</t>
  </si>
  <si>
    <t>Manner Total Rank</t>
  </si>
  <si>
    <t>Resolution Total Rank</t>
  </si>
  <si>
    <t>Communication Total Rank</t>
  </si>
  <si>
    <t>Total Rank</t>
  </si>
  <si>
    <t>Lowest rank</t>
  </si>
  <si>
    <t>Count of lowest rank</t>
  </si>
  <si>
    <t>Lowest rank area</t>
  </si>
  <si>
    <t>Comment 1</t>
  </si>
  <si>
    <t>Comment 2</t>
  </si>
  <si>
    <t>Comment 3</t>
  </si>
  <si>
    <t>Comment 4</t>
  </si>
  <si>
    <t>Comment 5</t>
  </si>
  <si>
    <t>Comment 6</t>
  </si>
  <si>
    <t>Attribute</t>
  </si>
  <si>
    <t>Value</t>
  </si>
  <si>
    <t>Identified their name</t>
  </si>
  <si>
    <t>Identified their business unit</t>
  </si>
  <si>
    <t>Offered a greeting</t>
  </si>
  <si>
    <t>None of the above</t>
  </si>
  <si>
    <t>The NSWPF Employee  communicated in a courteous and professional manner.</t>
  </si>
  <si>
    <t>The NSWPF Employee  asked how they could help you</t>
  </si>
  <si>
    <t>Made it simple for me to understand</t>
  </si>
  <si>
    <t>Was helpful</t>
  </si>
  <si>
    <t>Reached an outcome</t>
  </si>
  <si>
    <t>Told me what I need to know</t>
  </si>
  <si>
    <t>Treated me with fairness and respect</t>
  </si>
  <si>
    <t>Was empathetic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</si>
</sst>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Aptos Narrow"/>
    </font>
    <font>
      <sz val="11"/>
      <color theme="1"/>
      <name val="Aptos Narrow"/>
    </font>
  </fonts>
  <fills count="3">
    <fill>
      <patternFill patternType="none"/>
    </fill>
    <fill>
      <patternFill patternType="gray125"/>
    </fill>
    <fill>
      <patternFill patternType="solid">
        <fgColor rgb="FFFFFF99"/>
        <bgColor rgb="FFFFFF99"/>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2" fillId="0" borderId="1" xfId="0" applyFont="1" applyBorder="1" applyAlignment="1">
      <alignment wrapText="1"/>
    </xf>
    <xf numFmtId="14" fontId="2" fillId="0" borderId="1" xfId="0" applyNumberFormat="1" applyFont="1" applyBorder="1" applyAlignment="1">
      <alignment wrapText="1"/>
    </xf>
    <xf numFmtId="9" fontId="2" fillId="0" borderId="1" xfId="0" applyNumberFormat="1" applyFont="1" applyBorder="1" applyAlignment="1">
      <alignment wrapText="1"/>
    </xf>
    <xf numFmtId="0" fontId="3" fillId="0" borderId="0" xfId="0" applyFont="1"/>
    <xf numFmtId="14" fontId="3" fillId="0" borderId="0" xfId="0" applyNumberFormat="1" applyFont="1" applyAlignment="1">
      <alignment wrapText="1"/>
    </xf>
    <xf numFmtId="0" fontId="3" fillId="0" borderId="0" xfId="0" applyFont="1" applyAlignment="1">
      <alignment wrapText="1"/>
    </xf>
    <xf numFmtId="0" fontId="2" fillId="0" borderId="0" xfId="0" applyFont="1" applyAlignment="1">
      <alignment wrapText="1"/>
    </xf>
    <xf numFmtId="9" fontId="3" fillId="0" borderId="0" xfId="0" applyNumberFormat="1" applyFont="1"/>
    <xf numFmtId="14" fontId="3" fillId="0" borderId="0" xfId="0" applyNumberFormat="1" applyFont="1"/>
    <xf numFmtId="0" fontId="1" fillId="2" borderId="0" xfId="0" applyFont="1" applyFill="1"/>
    <xf numFmtId="14" fontId="1" fillId="2" borderId="0" xfId="0" applyNumberFormat="1" applyFont="1" applyFill="1"/>
    <xf numFmtId="9" fontId="1" fillId="2" borderId="0" xfId="0" applyNumberFormat="1" applyFont="1" applyFill="1"/>
    <xf numFmtId="0" fontId="2" fillId="0" borderId="1" xfId="0" applyFont="1" applyBorder="1"/>
    <xf numFmtId="0" fontId="3" fillId="0" borderId="1" xfId="0" applyFont="1" applyBorder="1"/>
    <xf numFmtId="14" fontId="3" fillId="0" borderId="1" xfId="0" applyNumberFormat="1"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O517"/>
  <sheetViews>
    <sheetView tabSelected="1" workbookViewId="0">
      <selection activeCell="E353" sqref="E353"/>
    </sheetView>
  </sheetViews>
  <sheetFormatPr defaultRowHeight="15" x14ac:dyDescent="0.25"/>
  <cols>
    <col min="5" max="5" width="24.140625" customWidth="1"/>
    <col min="6" max="6" width="21.140625" customWidth="1"/>
    <col min="7" max="7" width="28.85546875" customWidth="1"/>
    <col min="11" max="11" width="66.140625" customWidth="1"/>
    <col min="12" max="12" width="79.85546875" customWidth="1"/>
    <col min="13" max="13" width="83.5703125" customWidth="1"/>
    <col min="19" max="19" width="35.7109375" customWidth="1"/>
    <col min="30" max="30" width="141.7109375" bestFit="1" customWidth="1"/>
  </cols>
  <sheetData>
    <row r="1" spans="1:41" ht="300" x14ac:dyDescent="0.25">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3" t="s">
        <v>24</v>
      </c>
      <c r="Z1" s="3" t="s">
        <v>25</v>
      </c>
      <c r="AA1" s="3" t="s">
        <v>26</v>
      </c>
      <c r="AB1" s="3" t="s">
        <v>27</v>
      </c>
      <c r="AC1" s="3" t="s">
        <v>28</v>
      </c>
      <c r="AD1" s="1" t="s">
        <v>29</v>
      </c>
      <c r="AE1" s="1" t="s">
        <v>30</v>
      </c>
      <c r="AF1" s="1" t="s">
        <v>31</v>
      </c>
      <c r="AG1" s="1" t="s">
        <v>32</v>
      </c>
      <c r="AH1" s="1" t="s">
        <v>33</v>
      </c>
      <c r="AI1" s="1" t="s">
        <v>34</v>
      </c>
      <c r="AJ1" s="1" t="s">
        <v>35</v>
      </c>
      <c r="AK1" s="1" t="s">
        <v>36</v>
      </c>
      <c r="AL1" s="1" t="s">
        <v>37</v>
      </c>
      <c r="AM1" s="1" t="s">
        <v>38</v>
      </c>
      <c r="AN1" s="1" t="s">
        <v>39</v>
      </c>
      <c r="AO1" s="1" t="s">
        <v>40</v>
      </c>
    </row>
    <row r="2" spans="1:41" ht="30" hidden="1" x14ac:dyDescent="0.25">
      <c r="A2" s="4">
        <v>2024</v>
      </c>
      <c r="B2" s="4" t="s">
        <v>41</v>
      </c>
      <c r="C2" s="5" t="s">
        <v>42</v>
      </c>
      <c r="D2" s="6">
        <v>10425014</v>
      </c>
      <c r="E2" s="4" t="s">
        <v>43</v>
      </c>
      <c r="F2" s="4" t="s">
        <v>44</v>
      </c>
      <c r="G2" s="4" t="s">
        <v>45</v>
      </c>
      <c r="H2" s="4" t="s">
        <v>46</v>
      </c>
      <c r="I2" s="4">
        <v>2000</v>
      </c>
      <c r="J2" s="4" t="s">
        <v>47</v>
      </c>
      <c r="K2" s="4" t="s">
        <v>48</v>
      </c>
      <c r="L2" s="4" t="s">
        <v>49</v>
      </c>
      <c r="M2" s="4"/>
      <c r="N2" s="4" t="s">
        <v>50</v>
      </c>
      <c r="O2" s="4" t="s">
        <v>51</v>
      </c>
      <c r="P2" s="4">
        <v>4</v>
      </c>
      <c r="Q2" s="7">
        <v>5</v>
      </c>
      <c r="R2" s="4">
        <v>5</v>
      </c>
      <c r="S2" s="4" t="s">
        <v>52</v>
      </c>
      <c r="T2" s="4" t="s">
        <v>53</v>
      </c>
      <c r="U2" s="4">
        <v>5</v>
      </c>
      <c r="V2" s="4" t="s">
        <v>54</v>
      </c>
      <c r="W2" s="4" t="s">
        <v>51</v>
      </c>
      <c r="X2" s="4" t="s">
        <v>55</v>
      </c>
      <c r="Y2" s="8">
        <v>0.42857142857142849</v>
      </c>
      <c r="Z2" s="8">
        <v>0.8928571428571429</v>
      </c>
      <c r="AA2" s="8">
        <v>0.90476190476190477</v>
      </c>
      <c r="AB2" s="8">
        <v>0.5</v>
      </c>
      <c r="AC2" s="8">
        <v>0.81609195402298851</v>
      </c>
      <c r="AD2" s="4" t="str">
        <f>VLOOKUP(J2,'Areas Ranking'!$D$2:$Z$58,18,0)</f>
        <v>Sydney City received an overall score of 89% which ranks them at position 2 of the 10 areas within the Central Metropolitan region called in Q4.</v>
      </c>
      <c r="AE2" s="4" t="str">
        <f>VLOOKUP(J2,'Areas Ranking'!$D$2:$Z$58,19,0)</f>
        <v>Sydney City received a 'greeting' score of 62% which ranks them at position 4 of the 10 areas within the Central Metropolitan region called in Q4.</v>
      </c>
      <c r="AF2" s="4" t="str">
        <f>VLOOKUP(J2,'Areas Ranking'!$D$2:$Z$58,20,0)</f>
        <v>Sydney City received an 'act with empathy' score of 96% which ranks them at position 3 of the 10 areas within the Central Metropolitan region called in Q4.</v>
      </c>
      <c r="AG2" s="4" t="str">
        <f>VLOOKUP(J2,'Areas Ranking'!$D$2:$Z$58,21,0)</f>
        <v>Sydney City received an 'explain expectations &amp; resolve situations' score of 94% which ranks them at position 2 of the 10 areas within the Central Metropolitan region called in Q4.</v>
      </c>
      <c r="AH2" s="4" t="str">
        <f>VLOOKUP(J2,'Areas Ranking'!$D$2:$Z$58,22,0)</f>
        <v>Sydney City received a 'communication' score of 67% which ranks them at position 2 of the 10 areas within the Central Metropolitan region called in Q4.</v>
      </c>
      <c r="AI2" s="4" t="str">
        <f>VLOOKUP(J2,'Areas Ranking'!$D$2:$Z$58,23,0)</f>
        <v>Sydney City's lowest rank was for 'greeting' in Q4, which should be examined for potential areas of improvement.</v>
      </c>
      <c r="AJ2" s="4" t="str">
        <f>VLOOKUP(K2,'Region Ranking'!$D$2:$X$7,16,0)</f>
        <v>Central Metropolitan received an overall score of 82% which ranks them at position 2 of the 6 regions called in Q4.</v>
      </c>
      <c r="AK2" s="4" t="str">
        <f>VLOOKUP(K2,'Region Ranking'!$D$2:$X$7,17,0)</f>
        <v>Central Metropolitan received a 'greeting' score of 60% which ranks them at position 1 of the 6 regions called in Q4.</v>
      </c>
      <c r="AL2" s="4" t="str">
        <f>VLOOKUP(K2,'Region Ranking'!$D$2:$X$7,18,0)</f>
        <v>Central Metropolitan received an 'act with empathy' score of 92% which ranks them at position 2 of the 6 regions called in Q4.</v>
      </c>
      <c r="AM2" s="4" t="str">
        <f>VLOOKUP(K2,'Region Ranking'!$D$2:$X$7,19,0)</f>
        <v>Central Metropolitan received an 'explain expectations &amp; resolve situations' score of 83% which ranks them at position 3 of the 6 regions called in Q4.</v>
      </c>
      <c r="AN2" s="4" t="str">
        <f>VLOOKUP(K2,'Region Ranking'!$D$2:$X$7,20,0)</f>
        <v>Central Metropolitan received a 'communication' score of 67% which ranks them at position 2 of the 6 regions called in Q4.</v>
      </c>
      <c r="AO2" s="4" t="str">
        <f>VLOOKUP(K2,'Region Ranking'!$D$2:$X$7,21,0)</f>
        <v>Central Metropolitan had multiple areas with lower ranks in Q4, which should be examined for potential areas of improvement.</v>
      </c>
    </row>
    <row r="3" spans="1:41" hidden="1" x14ac:dyDescent="0.25">
      <c r="A3" s="4">
        <v>2024</v>
      </c>
      <c r="B3" s="4" t="s">
        <v>41</v>
      </c>
      <c r="C3" s="9" t="s">
        <v>42</v>
      </c>
      <c r="D3" s="4">
        <v>10425015</v>
      </c>
      <c r="E3" s="4" t="s">
        <v>56</v>
      </c>
      <c r="F3" s="4" t="s">
        <v>57</v>
      </c>
      <c r="G3" s="4" t="s">
        <v>56</v>
      </c>
      <c r="H3" s="4" t="s">
        <v>46</v>
      </c>
      <c r="I3" s="4">
        <v>2000</v>
      </c>
      <c r="J3" s="4" t="s">
        <v>47</v>
      </c>
      <c r="K3" s="4" t="s">
        <v>48</v>
      </c>
      <c r="L3" s="4" t="s">
        <v>49</v>
      </c>
      <c r="M3" s="4"/>
      <c r="N3" s="4" t="s">
        <v>50</v>
      </c>
      <c r="O3" s="4" t="s">
        <v>51</v>
      </c>
      <c r="P3" s="4">
        <v>5</v>
      </c>
      <c r="Q3" s="4">
        <v>5</v>
      </c>
      <c r="R3" s="4">
        <v>5</v>
      </c>
      <c r="S3" s="4" t="s">
        <v>52</v>
      </c>
      <c r="T3" s="4" t="s">
        <v>53</v>
      </c>
      <c r="U3" s="4">
        <v>5</v>
      </c>
      <c r="V3" s="4" t="s">
        <v>54</v>
      </c>
      <c r="W3" s="4" t="s">
        <v>51</v>
      </c>
      <c r="X3" s="4" t="s">
        <v>55</v>
      </c>
      <c r="Y3" s="8">
        <v>0.5714285714285714</v>
      </c>
      <c r="Z3" s="8">
        <v>1</v>
      </c>
      <c r="AA3" s="8">
        <v>0.90476190476190477</v>
      </c>
      <c r="AB3" s="8">
        <v>0.5</v>
      </c>
      <c r="AC3" s="8">
        <v>0.86206896551724144</v>
      </c>
      <c r="AD3" s="4" t="str">
        <f>VLOOKUP(J3,'Areas Ranking'!$D$2:$Z$58,18,0)</f>
        <v>Sydney City received an overall score of 89% which ranks them at position 2 of the 10 areas within the Central Metropolitan region called in Q4.</v>
      </c>
      <c r="AE3" s="4" t="str">
        <f>VLOOKUP(J3,'Areas Ranking'!$D$2:$Z$58,19,0)</f>
        <v>Sydney City received a 'greeting' score of 62% which ranks them at position 4 of the 10 areas within the Central Metropolitan region called in Q4.</v>
      </c>
      <c r="AF3" s="4" t="str">
        <f>VLOOKUP(J3,'Areas Ranking'!$D$2:$Z$58,20,0)</f>
        <v>Sydney City received an 'act with empathy' score of 96% which ranks them at position 3 of the 10 areas within the Central Metropolitan region called in Q4.</v>
      </c>
      <c r="AG3" s="4" t="str">
        <f>VLOOKUP(J3,'Areas Ranking'!$D$2:$Z$58,21,0)</f>
        <v>Sydney City received an 'explain expectations &amp; resolve situations' score of 94% which ranks them at position 2 of the 10 areas within the Central Metropolitan region called in Q4.</v>
      </c>
      <c r="AH3" s="4" t="str">
        <f>VLOOKUP(J3,'Areas Ranking'!$D$2:$Z$58,22,0)</f>
        <v>Sydney City received a 'communication' score of 67% which ranks them at position 2 of the 10 areas within the Central Metropolitan region called in Q4.</v>
      </c>
      <c r="AI3" s="4" t="str">
        <f>VLOOKUP(J3,'Areas Ranking'!$D$2:$Z$58,23,0)</f>
        <v>Sydney City's lowest rank was for 'greeting' in Q4, which should be examined for potential areas of improvement.</v>
      </c>
      <c r="AJ3" s="4" t="str">
        <f>VLOOKUP(K3,'Region Ranking'!$D$2:$X$7,16,0)</f>
        <v>Central Metropolitan received an overall score of 82% which ranks them at position 2 of the 6 regions called in Q4.</v>
      </c>
      <c r="AK3" s="4" t="str">
        <f>VLOOKUP(K3,'Region Ranking'!$D$2:$X$7,17,0)</f>
        <v>Central Metropolitan received a 'greeting' score of 60% which ranks them at position 1 of the 6 regions called in Q4.</v>
      </c>
      <c r="AL3" s="4" t="str">
        <f>VLOOKUP(K3,'Region Ranking'!$D$2:$X$7,18,0)</f>
        <v>Central Metropolitan received an 'act with empathy' score of 92% which ranks them at position 2 of the 6 regions called in Q4.</v>
      </c>
      <c r="AM3" s="4" t="str">
        <f>VLOOKUP(K3,'Region Ranking'!$D$2:$X$7,19,0)</f>
        <v>Central Metropolitan received an 'explain expectations &amp; resolve situations' score of 83% which ranks them at position 3 of the 6 regions called in Q4.</v>
      </c>
      <c r="AN3" s="4" t="str">
        <f>VLOOKUP(K3,'Region Ranking'!$D$2:$X$7,20,0)</f>
        <v>Central Metropolitan received a 'communication' score of 67% which ranks them at position 2 of the 6 regions called in Q4.</v>
      </c>
      <c r="AO3" s="4" t="str">
        <f>VLOOKUP(K3,'Region Ranking'!$D$2:$X$7,21,0)</f>
        <v>Central Metropolitan had multiple areas with lower ranks in Q4, which should be examined for potential areas of improvement.</v>
      </c>
    </row>
    <row r="4" spans="1:41" hidden="1" x14ac:dyDescent="0.25">
      <c r="A4" s="4">
        <v>2024</v>
      </c>
      <c r="B4" s="4" t="s">
        <v>41</v>
      </c>
      <c r="C4" s="9" t="s">
        <v>42</v>
      </c>
      <c r="D4" s="4">
        <v>10425016</v>
      </c>
      <c r="E4" s="4" t="s">
        <v>58</v>
      </c>
      <c r="F4" s="4" t="s">
        <v>59</v>
      </c>
      <c r="G4" s="4" t="s">
        <v>58</v>
      </c>
      <c r="H4" s="4" t="s">
        <v>46</v>
      </c>
      <c r="I4" s="4">
        <v>2010</v>
      </c>
      <c r="J4" s="4" t="s">
        <v>60</v>
      </c>
      <c r="K4" s="4" t="s">
        <v>48</v>
      </c>
      <c r="L4" s="4" t="s">
        <v>49</v>
      </c>
      <c r="M4" s="4" t="s">
        <v>61</v>
      </c>
      <c r="N4" s="4" t="s">
        <v>50</v>
      </c>
      <c r="O4" s="4" t="s">
        <v>51</v>
      </c>
      <c r="P4" s="4">
        <v>5</v>
      </c>
      <c r="Q4" s="4">
        <v>5</v>
      </c>
      <c r="R4" s="4">
        <v>5</v>
      </c>
      <c r="S4" s="4" t="s">
        <v>52</v>
      </c>
      <c r="T4" s="4" t="s">
        <v>62</v>
      </c>
      <c r="U4" s="4">
        <v>5</v>
      </c>
      <c r="V4" s="4" t="s">
        <v>63</v>
      </c>
      <c r="W4" s="4" t="s">
        <v>51</v>
      </c>
      <c r="X4" s="4" t="s">
        <v>55</v>
      </c>
      <c r="Y4" s="8">
        <v>0.5714285714285714</v>
      </c>
      <c r="Z4" s="8">
        <v>1</v>
      </c>
      <c r="AA4" s="8">
        <v>0.7142857142857143</v>
      </c>
      <c r="AB4" s="8">
        <v>0.5</v>
      </c>
      <c r="AC4" s="8">
        <v>0.77011494252873558</v>
      </c>
      <c r="AD4" s="4" t="str">
        <f>VLOOKUP(J4,'Areas Ranking'!$D$2:$Z$58,18,0)</f>
        <v>Surry Hills received an overall score of 86% which ranks them at position 6 of the 10 areas within the Central Metropolitan region called in Q4.</v>
      </c>
      <c r="AE4" s="4" t="str">
        <f>VLOOKUP(J4,'Areas Ranking'!$D$2:$Z$58,19,0)</f>
        <v>Surry Hills received a 'greeting' score of 62% which ranks them at position 4 of the 10 areas within the Central Metropolitan region called in Q4.</v>
      </c>
      <c r="AF4" s="4" t="str">
        <f>VLOOKUP(J4,'Areas Ranking'!$D$2:$Z$58,20,0)</f>
        <v>Surry Hills received an 'act with empathy' score of 100% which ranks them at position 1 of the 10 areas within the Central Metropolitan region called in Q4.</v>
      </c>
      <c r="AG4" s="4" t="str">
        <f>VLOOKUP(J4,'Areas Ranking'!$D$2:$Z$58,21,0)</f>
        <v>Surry Hills received an 'explain expectations &amp; resolve situations' score of 81% which ranks them at position 6 of the 10 areas within the Central Metropolitan region called in Q4.</v>
      </c>
      <c r="AH4" s="4" t="str">
        <f>VLOOKUP(J4,'Areas Ranking'!$D$2:$Z$58,22,0)</f>
        <v>Surry Hills received a 'communication' score of 83% which ranks them at position 1 of the 10 areas within the Central Metropolitan region called in Q4.</v>
      </c>
      <c r="AI4" s="4" t="str">
        <f>VLOOKUP(J4,'Areas Ranking'!$D$2:$Z$58,23,0)</f>
        <v>Surry Hills' lowest rank was for 'explain expectations &amp; resolve situations' in Q4, which should be examined for potential areas of improvement.</v>
      </c>
      <c r="AJ4" s="4" t="str">
        <f>VLOOKUP(K4,'Region Ranking'!$D$2:$X$7,16,0)</f>
        <v>Central Metropolitan received an overall score of 82% which ranks them at position 2 of the 6 regions called in Q4.</v>
      </c>
      <c r="AK4" s="4" t="str">
        <f>VLOOKUP(K4,'Region Ranking'!$D$2:$X$7,17,0)</f>
        <v>Central Metropolitan received a 'greeting' score of 60% which ranks them at position 1 of the 6 regions called in Q4.</v>
      </c>
      <c r="AL4" s="4" t="str">
        <f>VLOOKUP(K4,'Region Ranking'!$D$2:$X$7,18,0)</f>
        <v>Central Metropolitan received an 'act with empathy' score of 92% which ranks them at position 2 of the 6 regions called in Q4.</v>
      </c>
      <c r="AM4" s="4" t="str">
        <f>VLOOKUP(K4,'Region Ranking'!$D$2:$X$7,19,0)</f>
        <v>Central Metropolitan received an 'explain expectations &amp; resolve situations' score of 83% which ranks them at position 3 of the 6 regions called in Q4.</v>
      </c>
      <c r="AN4" s="4" t="str">
        <f>VLOOKUP(K4,'Region Ranking'!$D$2:$X$7,20,0)</f>
        <v>Central Metropolitan received a 'communication' score of 67% which ranks them at position 2 of the 6 regions called in Q4.</v>
      </c>
      <c r="AO4" s="4" t="str">
        <f>VLOOKUP(K4,'Region Ranking'!$D$2:$X$7,21,0)</f>
        <v>Central Metropolitan had multiple areas with lower ranks in Q4, which should be examined for potential areas of improvement.</v>
      </c>
    </row>
    <row r="5" spans="1:41" hidden="1" x14ac:dyDescent="0.25">
      <c r="A5" s="4">
        <v>2024</v>
      </c>
      <c r="B5" s="4" t="s">
        <v>41</v>
      </c>
      <c r="C5" s="9" t="s">
        <v>42</v>
      </c>
      <c r="D5" s="4">
        <v>10425017</v>
      </c>
      <c r="E5" s="4" t="s">
        <v>64</v>
      </c>
      <c r="F5" s="4" t="s">
        <v>65</v>
      </c>
      <c r="G5" s="4" t="s">
        <v>64</v>
      </c>
      <c r="H5" s="4" t="s">
        <v>46</v>
      </c>
      <c r="I5" s="4">
        <v>2011</v>
      </c>
      <c r="J5" s="4" t="s">
        <v>66</v>
      </c>
      <c r="K5" s="4" t="s">
        <v>48</v>
      </c>
      <c r="L5" s="4" t="s">
        <v>49</v>
      </c>
      <c r="M5" s="4"/>
      <c r="N5" s="4" t="s">
        <v>50</v>
      </c>
      <c r="O5" s="4" t="s">
        <v>51</v>
      </c>
      <c r="P5" s="4">
        <v>4</v>
      </c>
      <c r="Q5" s="4">
        <v>5</v>
      </c>
      <c r="R5" s="4">
        <v>5</v>
      </c>
      <c r="S5" s="4" t="s">
        <v>52</v>
      </c>
      <c r="T5" s="4" t="s">
        <v>53</v>
      </c>
      <c r="U5" s="4">
        <v>5</v>
      </c>
      <c r="V5" s="4" t="s">
        <v>54</v>
      </c>
      <c r="W5" s="4" t="s">
        <v>55</v>
      </c>
      <c r="X5" s="4" t="s">
        <v>55</v>
      </c>
      <c r="Y5" s="8">
        <v>0.2857142857142857</v>
      </c>
      <c r="Z5" s="8">
        <v>1</v>
      </c>
      <c r="AA5" s="8">
        <v>0.90476190476190477</v>
      </c>
      <c r="AB5" s="8">
        <v>1</v>
      </c>
      <c r="AC5" s="8">
        <v>0.89655172413793094</v>
      </c>
      <c r="AD5" s="4" t="str">
        <f>VLOOKUP(J5,'Areas Ranking'!$D$2:$Z$58,18,0)</f>
        <v>Kings Cross received an overall score of 77% which ranks them at position 8 of the 10 areas within the Central Metropolitan region called in Q4.</v>
      </c>
      <c r="AE5" s="4" t="str">
        <f>VLOOKUP(J5,'Areas Ranking'!$D$2:$Z$58,19,0)</f>
        <v>Kings Cross received a 'greeting' score of 29% which ranks them at position 10 of the 10 areas within the Central Metropolitan region called in Q4.</v>
      </c>
      <c r="AF5" s="4" t="str">
        <f>VLOOKUP(J5,'Areas Ranking'!$D$2:$Z$58,20,0)</f>
        <v>Kings Cross received an 'act with empathy' score of 90% which ranks them at position 7 of the 10 areas within the Central Metropolitan region called in Q4.</v>
      </c>
      <c r="AG5" s="4" t="str">
        <f>VLOOKUP(J5,'Areas Ranking'!$D$2:$Z$58,21,0)</f>
        <v>Kings Cross received an 'explain expectations &amp; resolve situations' score of 79% which ranks them at position 9 of the 10 areas within the Central Metropolitan region called in Q4.</v>
      </c>
      <c r="AH5" s="4" t="str">
        <f>VLOOKUP(J5,'Areas Ranking'!$D$2:$Z$58,22,0)</f>
        <v>Kings Cross received a 'communication' score of 67% which ranks them at position 2 of the 10 areas within the Central Metropolitan region called in Q4.</v>
      </c>
      <c r="AI5" s="4" t="str">
        <f>VLOOKUP(J5,'Areas Ranking'!$D$2:$Z$58,23,0)</f>
        <v>Kings Cross' lowest rank was for 'greeting' in Q4, which should be examined for potential areas of improvement.</v>
      </c>
      <c r="AJ5" s="4" t="str">
        <f>VLOOKUP(K5,'Region Ranking'!$D$2:$X$7,16,0)</f>
        <v>Central Metropolitan received an overall score of 82% which ranks them at position 2 of the 6 regions called in Q4.</v>
      </c>
      <c r="AK5" s="4" t="str">
        <f>VLOOKUP(K5,'Region Ranking'!$D$2:$X$7,17,0)</f>
        <v>Central Metropolitan received a 'greeting' score of 60% which ranks them at position 1 of the 6 regions called in Q4.</v>
      </c>
      <c r="AL5" s="4" t="str">
        <f>VLOOKUP(K5,'Region Ranking'!$D$2:$X$7,18,0)</f>
        <v>Central Metropolitan received an 'act with empathy' score of 92% which ranks them at position 2 of the 6 regions called in Q4.</v>
      </c>
      <c r="AM5" s="4" t="str">
        <f>VLOOKUP(K5,'Region Ranking'!$D$2:$X$7,19,0)</f>
        <v>Central Metropolitan received an 'explain expectations &amp; resolve situations' score of 83% which ranks them at position 3 of the 6 regions called in Q4.</v>
      </c>
      <c r="AN5" s="4" t="str">
        <f>VLOOKUP(K5,'Region Ranking'!$D$2:$X$7,20,0)</f>
        <v>Central Metropolitan received a 'communication' score of 67% which ranks them at position 2 of the 6 regions called in Q4.</v>
      </c>
      <c r="AO5" s="4" t="str">
        <f>VLOOKUP(K5,'Region Ranking'!$D$2:$X$7,21,0)</f>
        <v>Central Metropolitan had multiple areas with lower ranks in Q4, which should be examined for potential areas of improvement.</v>
      </c>
    </row>
    <row r="6" spans="1:41" hidden="1" x14ac:dyDescent="0.25">
      <c r="A6" s="4">
        <v>2024</v>
      </c>
      <c r="B6" s="4" t="s">
        <v>41</v>
      </c>
      <c r="C6" s="9" t="s">
        <v>42</v>
      </c>
      <c r="D6" s="4">
        <v>10425018</v>
      </c>
      <c r="E6" s="4" t="s">
        <v>67</v>
      </c>
      <c r="F6" s="4" t="s">
        <v>68</v>
      </c>
      <c r="G6" s="4" t="s">
        <v>67</v>
      </c>
      <c r="H6" s="4" t="s">
        <v>46</v>
      </c>
      <c r="I6" s="4">
        <v>2016</v>
      </c>
      <c r="J6" s="4" t="s">
        <v>69</v>
      </c>
      <c r="K6" s="4" t="s">
        <v>48</v>
      </c>
      <c r="L6" s="4" t="s">
        <v>49</v>
      </c>
      <c r="M6" s="4" t="s">
        <v>61</v>
      </c>
      <c r="N6" s="4" t="s">
        <v>70</v>
      </c>
      <c r="O6" s="4" t="s">
        <v>51</v>
      </c>
      <c r="P6" s="4">
        <v>4</v>
      </c>
      <c r="Q6" s="4">
        <v>5</v>
      </c>
      <c r="R6" s="4">
        <v>4</v>
      </c>
      <c r="S6" s="4" t="s">
        <v>52</v>
      </c>
      <c r="T6" s="4" t="s">
        <v>62</v>
      </c>
      <c r="U6" s="4">
        <v>4</v>
      </c>
      <c r="V6" s="4" t="s">
        <v>63</v>
      </c>
      <c r="W6" s="4" t="s">
        <v>51</v>
      </c>
      <c r="X6" s="4" t="s">
        <v>55</v>
      </c>
      <c r="Y6" s="8">
        <v>0.42857142857142849</v>
      </c>
      <c r="Z6" s="8">
        <v>0.8928571428571429</v>
      </c>
      <c r="AA6" s="8">
        <v>0.7142857142857143</v>
      </c>
      <c r="AB6" s="8">
        <v>0.5</v>
      </c>
      <c r="AC6" s="8">
        <v>0.72413793103448265</v>
      </c>
      <c r="AD6" s="4" t="str">
        <f>VLOOKUP(J6,'Areas Ranking'!$D$2:$Z$58,18,0)</f>
        <v>South Sydney received an overall score of 64% which ranks them at position 10 of the 10 areas within the Central Metropolitan region called in Q4.</v>
      </c>
      <c r="AE6" s="4" t="str">
        <f>VLOOKUP(J6,'Areas Ranking'!$D$2:$Z$58,19,0)</f>
        <v>South Sydney received a 'greeting' score of 57% which ranks them at position 8 of the 10 areas within the Central Metropolitan region called in Q4.</v>
      </c>
      <c r="AF6" s="4" t="str">
        <f>VLOOKUP(J6,'Areas Ranking'!$D$2:$Z$58,20,0)</f>
        <v>South Sydney received an 'act with empathy' score of 86% which ranks them at position 9 of the 10 areas within the Central Metropolitan region called in Q4.</v>
      </c>
      <c r="AG6" s="4" t="str">
        <f>VLOOKUP(J6,'Areas Ranking'!$D$2:$Z$58,21,0)</f>
        <v>South Sydney received an 'explain expectations &amp; resolve situations' score of 54% which ranks them at position 10 of the 10 areas within the Central Metropolitan region called in Q4.</v>
      </c>
      <c r="AH6" s="4" t="str">
        <f>VLOOKUP(J6,'Areas Ranking'!$D$2:$Z$58,22,0)</f>
        <v>South Sydney received a 'communication' score of 50% which ranks them at position 10 of the 10 areas within the Central Metropolitan region called in Q4.</v>
      </c>
      <c r="AI6" s="4" t="str">
        <f>VLOOKUP(J6,'Areas Ranking'!$D$2:$Z$58,23,0)</f>
        <v>South Sydney had multiple areas with lower ranks in Q4, which should be examined for potential areas of improvement.</v>
      </c>
      <c r="AJ6" s="4" t="str">
        <f>VLOOKUP(K6,'Region Ranking'!$D$2:$X$7,16,0)</f>
        <v>Central Metropolitan received an overall score of 82% which ranks them at position 2 of the 6 regions called in Q4.</v>
      </c>
      <c r="AK6" s="4" t="str">
        <f>VLOOKUP(K6,'Region Ranking'!$D$2:$X$7,17,0)</f>
        <v>Central Metropolitan received a 'greeting' score of 60% which ranks them at position 1 of the 6 regions called in Q4.</v>
      </c>
      <c r="AL6" s="4" t="str">
        <f>VLOOKUP(K6,'Region Ranking'!$D$2:$X$7,18,0)</f>
        <v>Central Metropolitan received an 'act with empathy' score of 92% which ranks them at position 2 of the 6 regions called in Q4.</v>
      </c>
      <c r="AM6" s="4" t="str">
        <f>VLOOKUP(K6,'Region Ranking'!$D$2:$X$7,19,0)</f>
        <v>Central Metropolitan received an 'explain expectations &amp; resolve situations' score of 83% which ranks them at position 3 of the 6 regions called in Q4.</v>
      </c>
      <c r="AN6" s="4" t="str">
        <f>VLOOKUP(K6,'Region Ranking'!$D$2:$X$7,20,0)</f>
        <v>Central Metropolitan received a 'communication' score of 67% which ranks them at position 2 of the 6 regions called in Q4.</v>
      </c>
      <c r="AO6" s="4" t="str">
        <f>VLOOKUP(K6,'Region Ranking'!$D$2:$X$7,21,0)</f>
        <v>Central Metropolitan had multiple areas with lower ranks in Q4, which should be examined for potential areas of improvement.</v>
      </c>
    </row>
    <row r="7" spans="1:41" hidden="1" x14ac:dyDescent="0.25">
      <c r="A7" s="4">
        <v>2024</v>
      </c>
      <c r="B7" s="4" t="s">
        <v>41</v>
      </c>
      <c r="C7" s="9" t="s">
        <v>42</v>
      </c>
      <c r="D7" s="4">
        <v>10425019</v>
      </c>
      <c r="E7" s="4" t="s">
        <v>71</v>
      </c>
      <c r="F7" s="4" t="s">
        <v>72</v>
      </c>
      <c r="G7" s="4" t="s">
        <v>71</v>
      </c>
      <c r="H7" s="4" t="s">
        <v>46</v>
      </c>
      <c r="I7" s="4">
        <v>2020</v>
      </c>
      <c r="J7" s="4" t="s">
        <v>69</v>
      </c>
      <c r="K7" s="4" t="s">
        <v>48</v>
      </c>
      <c r="L7" s="4" t="s">
        <v>49</v>
      </c>
      <c r="M7" s="4" t="s">
        <v>61</v>
      </c>
      <c r="N7" s="4" t="s">
        <v>70</v>
      </c>
      <c r="O7" s="4" t="s">
        <v>51</v>
      </c>
      <c r="P7" s="4">
        <v>5</v>
      </c>
      <c r="Q7" s="4">
        <v>5</v>
      </c>
      <c r="R7" s="4">
        <v>5</v>
      </c>
      <c r="S7" s="4" t="s">
        <v>52</v>
      </c>
      <c r="T7" s="4" t="s">
        <v>53</v>
      </c>
      <c r="U7" s="4">
        <v>5</v>
      </c>
      <c r="V7" s="4" t="s">
        <v>54</v>
      </c>
      <c r="W7" s="4" t="s">
        <v>55</v>
      </c>
      <c r="X7" s="4" t="s">
        <v>55</v>
      </c>
      <c r="Y7" s="8">
        <v>0.7142857142857143</v>
      </c>
      <c r="Z7" s="8">
        <v>1</v>
      </c>
      <c r="AA7" s="8">
        <v>0.90476190476190477</v>
      </c>
      <c r="AB7" s="8">
        <v>1</v>
      </c>
      <c r="AC7" s="8">
        <v>0.93103448275862066</v>
      </c>
      <c r="AD7" s="4" t="str">
        <f>VLOOKUP(J7,'Areas Ranking'!$D$2:$Z$58,18,0)</f>
        <v>South Sydney received an overall score of 64% which ranks them at position 10 of the 10 areas within the Central Metropolitan region called in Q4.</v>
      </c>
      <c r="AE7" s="4" t="str">
        <f>VLOOKUP(J7,'Areas Ranking'!$D$2:$Z$58,19,0)</f>
        <v>South Sydney received a 'greeting' score of 57% which ranks them at position 8 of the 10 areas within the Central Metropolitan region called in Q4.</v>
      </c>
      <c r="AF7" s="4" t="str">
        <f>VLOOKUP(J7,'Areas Ranking'!$D$2:$Z$58,20,0)</f>
        <v>South Sydney received an 'act with empathy' score of 86% which ranks them at position 9 of the 10 areas within the Central Metropolitan region called in Q4.</v>
      </c>
      <c r="AG7" s="4" t="str">
        <f>VLOOKUP(J7,'Areas Ranking'!$D$2:$Z$58,21,0)</f>
        <v>South Sydney received an 'explain expectations &amp; resolve situations' score of 54% which ranks them at position 10 of the 10 areas within the Central Metropolitan region called in Q4.</v>
      </c>
      <c r="AH7" s="4" t="str">
        <f>VLOOKUP(J7,'Areas Ranking'!$D$2:$Z$58,22,0)</f>
        <v>South Sydney received a 'communication' score of 50% which ranks them at position 10 of the 10 areas within the Central Metropolitan region called in Q4.</v>
      </c>
      <c r="AI7" s="4" t="str">
        <f>VLOOKUP(J7,'Areas Ranking'!$D$2:$Z$58,23,0)</f>
        <v>South Sydney had multiple areas with lower ranks in Q4, which should be examined for potential areas of improvement.</v>
      </c>
      <c r="AJ7" s="4" t="str">
        <f>VLOOKUP(K7,'Region Ranking'!$D$2:$X$7,16,0)</f>
        <v>Central Metropolitan received an overall score of 82% which ranks them at position 2 of the 6 regions called in Q4.</v>
      </c>
      <c r="AK7" s="4" t="str">
        <f>VLOOKUP(K7,'Region Ranking'!$D$2:$X$7,17,0)</f>
        <v>Central Metropolitan received a 'greeting' score of 60% which ranks them at position 1 of the 6 regions called in Q4.</v>
      </c>
      <c r="AL7" s="4" t="str">
        <f>VLOOKUP(K7,'Region Ranking'!$D$2:$X$7,18,0)</f>
        <v>Central Metropolitan received an 'act with empathy' score of 92% which ranks them at position 2 of the 6 regions called in Q4.</v>
      </c>
      <c r="AM7" s="4" t="str">
        <f>VLOOKUP(K7,'Region Ranking'!$D$2:$X$7,19,0)</f>
        <v>Central Metropolitan received an 'explain expectations &amp; resolve situations' score of 83% which ranks them at position 3 of the 6 regions called in Q4.</v>
      </c>
      <c r="AN7" s="4" t="str">
        <f>VLOOKUP(K7,'Region Ranking'!$D$2:$X$7,20,0)</f>
        <v>Central Metropolitan received a 'communication' score of 67% which ranks them at position 2 of the 6 regions called in Q4.</v>
      </c>
      <c r="AO7" s="4" t="str">
        <f>VLOOKUP(K7,'Region Ranking'!$D$2:$X$7,21,0)</f>
        <v>Central Metropolitan had multiple areas with lower ranks in Q4, which should be examined for potential areas of improvement.</v>
      </c>
    </row>
    <row r="8" spans="1:41" hidden="1" x14ac:dyDescent="0.25">
      <c r="A8" s="4">
        <v>2024</v>
      </c>
      <c r="B8" s="4" t="s">
        <v>41</v>
      </c>
      <c r="C8" s="9" t="s">
        <v>42</v>
      </c>
      <c r="D8" s="4">
        <v>10425020</v>
      </c>
      <c r="E8" s="4" t="s">
        <v>73</v>
      </c>
      <c r="F8" s="4" t="s">
        <v>74</v>
      </c>
      <c r="G8" s="4" t="s">
        <v>73</v>
      </c>
      <c r="H8" s="4" t="s">
        <v>46</v>
      </c>
      <c r="I8" s="4">
        <v>2024</v>
      </c>
      <c r="J8" s="4" t="s">
        <v>75</v>
      </c>
      <c r="K8" s="4" t="s">
        <v>48</v>
      </c>
      <c r="L8" s="4" t="s">
        <v>49</v>
      </c>
      <c r="M8" s="4" t="s">
        <v>61</v>
      </c>
      <c r="N8" s="4" t="s">
        <v>70</v>
      </c>
      <c r="O8" s="4" t="s">
        <v>55</v>
      </c>
      <c r="P8" s="4">
        <v>5</v>
      </c>
      <c r="Q8" s="4">
        <v>5</v>
      </c>
      <c r="R8" s="4">
        <v>5</v>
      </c>
      <c r="S8" s="4" t="s">
        <v>55</v>
      </c>
      <c r="T8" s="4" t="s">
        <v>76</v>
      </c>
      <c r="U8" s="4">
        <v>5</v>
      </c>
      <c r="V8" s="4" t="s">
        <v>54</v>
      </c>
      <c r="W8" s="4" t="s">
        <v>55</v>
      </c>
      <c r="X8" s="4" t="s">
        <v>55</v>
      </c>
      <c r="Y8" s="8">
        <v>1</v>
      </c>
      <c r="Z8" s="8">
        <v>1</v>
      </c>
      <c r="AA8" s="8">
        <v>1</v>
      </c>
      <c r="AB8" s="8">
        <v>1</v>
      </c>
      <c r="AC8" s="8">
        <v>1</v>
      </c>
      <c r="AD8" s="4" t="str">
        <f>VLOOKUP(J8,'Areas Ranking'!$D$2:$Z$58,18,0)</f>
        <v>Eastern Suburbs received an overall score of 87% which ranks them at position 4 of the 10 areas within the Central Metropolitan region called in Q4.</v>
      </c>
      <c r="AE8" s="4" t="str">
        <f>VLOOKUP(J8,'Areas Ranking'!$D$2:$Z$58,19,0)</f>
        <v>Eastern Suburbs received a 'greeting' score of 76% which ranks them at position 1 of the 10 areas within the Central Metropolitan region called in Q4.</v>
      </c>
      <c r="AF8" s="4" t="str">
        <f>VLOOKUP(J8,'Areas Ranking'!$D$2:$Z$58,20,0)</f>
        <v>Eastern Suburbs received an 'act with empathy' score of 96% which ranks them at position 3 of the 10 areas within the Central Metropolitan region called in Q4.</v>
      </c>
      <c r="AG8" s="4" t="str">
        <f>VLOOKUP(J8,'Areas Ranking'!$D$2:$Z$58,21,0)</f>
        <v>Eastern Suburbs received an 'explain expectations &amp; resolve situations' score of 87% which ranks them at position 5 of the 10 areas within the Central Metropolitan region called in Q4.</v>
      </c>
      <c r="AH8" s="4" t="str">
        <f>VLOOKUP(J8,'Areas Ranking'!$D$2:$Z$58,22,0)</f>
        <v>Eastern Suburbs received a 'communication' score of 67% which ranks them at position 2 of the 10 areas within the Central Metropolitan region called in Q4.</v>
      </c>
      <c r="AI8" s="4" t="str">
        <f>VLOOKUP(J8,'Areas Ranking'!$D$2:$Z$58,23,0)</f>
        <v>Eastern Suburbs' lowest rank was for 'explain expectations &amp; resolve situations' in Q4, which should be examined for potential areas of improvement.</v>
      </c>
      <c r="AJ8" s="4" t="str">
        <f>VLOOKUP(K8,'Region Ranking'!$D$2:$X$7,16,0)</f>
        <v>Central Metropolitan received an overall score of 82% which ranks them at position 2 of the 6 regions called in Q4.</v>
      </c>
      <c r="AK8" s="4" t="str">
        <f>VLOOKUP(K8,'Region Ranking'!$D$2:$X$7,17,0)</f>
        <v>Central Metropolitan received a 'greeting' score of 60% which ranks them at position 1 of the 6 regions called in Q4.</v>
      </c>
      <c r="AL8" s="4" t="str">
        <f>VLOOKUP(K8,'Region Ranking'!$D$2:$X$7,18,0)</f>
        <v>Central Metropolitan received an 'act with empathy' score of 92% which ranks them at position 2 of the 6 regions called in Q4.</v>
      </c>
      <c r="AM8" s="4" t="str">
        <f>VLOOKUP(K8,'Region Ranking'!$D$2:$X$7,19,0)</f>
        <v>Central Metropolitan received an 'explain expectations &amp; resolve situations' score of 83% which ranks them at position 3 of the 6 regions called in Q4.</v>
      </c>
      <c r="AN8" s="4" t="str">
        <f>VLOOKUP(K8,'Region Ranking'!$D$2:$X$7,20,0)</f>
        <v>Central Metropolitan received a 'communication' score of 67% which ranks them at position 2 of the 6 regions called in Q4.</v>
      </c>
      <c r="AO8" s="4" t="str">
        <f>VLOOKUP(K8,'Region Ranking'!$D$2:$X$7,21,0)</f>
        <v>Central Metropolitan had multiple areas with lower ranks in Q4, which should be examined for potential areas of improvement.</v>
      </c>
    </row>
    <row r="9" spans="1:41" hidden="1" x14ac:dyDescent="0.25">
      <c r="A9" s="4">
        <v>2024</v>
      </c>
      <c r="B9" s="4" t="s">
        <v>41</v>
      </c>
      <c r="C9" s="9" t="s">
        <v>42</v>
      </c>
      <c r="D9" s="4">
        <v>10425021</v>
      </c>
      <c r="E9" s="4" t="s">
        <v>77</v>
      </c>
      <c r="F9" s="4" t="s">
        <v>78</v>
      </c>
      <c r="G9" s="4" t="s">
        <v>77</v>
      </c>
      <c r="H9" s="4" t="s">
        <v>46</v>
      </c>
      <c r="I9" s="4">
        <v>2026</v>
      </c>
      <c r="J9" s="4" t="s">
        <v>75</v>
      </c>
      <c r="K9" s="4" t="s">
        <v>48</v>
      </c>
      <c r="L9" s="4" t="s">
        <v>79</v>
      </c>
      <c r="M9" s="4" t="s">
        <v>61</v>
      </c>
      <c r="N9" s="4" t="s">
        <v>70</v>
      </c>
      <c r="O9" s="4" t="s">
        <v>51</v>
      </c>
      <c r="P9" s="4">
        <v>5</v>
      </c>
      <c r="Q9" s="4">
        <v>5</v>
      </c>
      <c r="R9" s="4">
        <v>4</v>
      </c>
      <c r="S9" s="4" t="s">
        <v>52</v>
      </c>
      <c r="T9" s="4" t="s">
        <v>62</v>
      </c>
      <c r="U9" s="4">
        <v>5</v>
      </c>
      <c r="V9" s="4" t="s">
        <v>54</v>
      </c>
      <c r="W9" s="4" t="s">
        <v>51</v>
      </c>
      <c r="X9" s="4" t="s">
        <v>55</v>
      </c>
      <c r="Y9" s="8">
        <v>0.7142857142857143</v>
      </c>
      <c r="Z9" s="8">
        <v>0.8928571428571429</v>
      </c>
      <c r="AA9" s="8">
        <v>0.7142857142857143</v>
      </c>
      <c r="AB9" s="8">
        <v>0.5</v>
      </c>
      <c r="AC9" s="8">
        <v>0.74712643678160917</v>
      </c>
      <c r="AD9" s="4" t="str">
        <f>VLOOKUP(J9,'Areas Ranking'!$D$2:$Z$58,18,0)</f>
        <v>Eastern Suburbs received an overall score of 87% which ranks them at position 4 of the 10 areas within the Central Metropolitan region called in Q4.</v>
      </c>
      <c r="AE9" s="4" t="str">
        <f>VLOOKUP(J9,'Areas Ranking'!$D$2:$Z$58,19,0)</f>
        <v>Eastern Suburbs received a 'greeting' score of 76% which ranks them at position 1 of the 10 areas within the Central Metropolitan region called in Q4.</v>
      </c>
      <c r="AF9" s="4" t="str">
        <f>VLOOKUP(J9,'Areas Ranking'!$D$2:$Z$58,20,0)</f>
        <v>Eastern Suburbs received an 'act with empathy' score of 96% which ranks them at position 3 of the 10 areas within the Central Metropolitan region called in Q4.</v>
      </c>
      <c r="AG9" s="4" t="str">
        <f>VLOOKUP(J9,'Areas Ranking'!$D$2:$Z$58,21,0)</f>
        <v>Eastern Suburbs received an 'explain expectations &amp; resolve situations' score of 87% which ranks them at position 5 of the 10 areas within the Central Metropolitan region called in Q4.</v>
      </c>
      <c r="AH9" s="4" t="str">
        <f>VLOOKUP(J9,'Areas Ranking'!$D$2:$Z$58,22,0)</f>
        <v>Eastern Suburbs received a 'communication' score of 67% which ranks them at position 2 of the 10 areas within the Central Metropolitan region called in Q4.</v>
      </c>
      <c r="AI9" s="4" t="str">
        <f>VLOOKUP(J9,'Areas Ranking'!$D$2:$Z$58,23,0)</f>
        <v>Eastern Suburbs' lowest rank was for 'explain expectations &amp; resolve situations' in Q4, which should be examined for potential areas of improvement.</v>
      </c>
      <c r="AJ9" s="4" t="str">
        <f>VLOOKUP(K9,'Region Ranking'!$D$2:$X$7,16,0)</f>
        <v>Central Metropolitan received an overall score of 82% which ranks them at position 2 of the 6 regions called in Q4.</v>
      </c>
      <c r="AK9" s="4" t="str">
        <f>VLOOKUP(K9,'Region Ranking'!$D$2:$X$7,17,0)</f>
        <v>Central Metropolitan received a 'greeting' score of 60% which ranks them at position 1 of the 6 regions called in Q4.</v>
      </c>
      <c r="AL9" s="4" t="str">
        <f>VLOOKUP(K9,'Region Ranking'!$D$2:$X$7,18,0)</f>
        <v>Central Metropolitan received an 'act with empathy' score of 92% which ranks them at position 2 of the 6 regions called in Q4.</v>
      </c>
      <c r="AM9" s="4" t="str">
        <f>VLOOKUP(K9,'Region Ranking'!$D$2:$X$7,19,0)</f>
        <v>Central Metropolitan received an 'explain expectations &amp; resolve situations' score of 83% which ranks them at position 3 of the 6 regions called in Q4.</v>
      </c>
      <c r="AN9" s="4" t="str">
        <f>VLOOKUP(K9,'Region Ranking'!$D$2:$X$7,20,0)</f>
        <v>Central Metropolitan received a 'communication' score of 67% which ranks them at position 2 of the 6 regions called in Q4.</v>
      </c>
      <c r="AO9" s="4" t="str">
        <f>VLOOKUP(K9,'Region Ranking'!$D$2:$X$7,21,0)</f>
        <v>Central Metropolitan had multiple areas with lower ranks in Q4, which should be examined for potential areas of improvement.</v>
      </c>
    </row>
    <row r="10" spans="1:41" hidden="1" x14ac:dyDescent="0.25">
      <c r="A10" s="4">
        <v>2024</v>
      </c>
      <c r="B10" s="4" t="s">
        <v>41</v>
      </c>
      <c r="C10" s="9" t="s">
        <v>42</v>
      </c>
      <c r="D10" s="4">
        <v>10425022</v>
      </c>
      <c r="E10" s="4" t="s">
        <v>80</v>
      </c>
      <c r="F10" s="4" t="s">
        <v>81</v>
      </c>
      <c r="G10" s="4" t="s">
        <v>80</v>
      </c>
      <c r="H10" s="4" t="s">
        <v>46</v>
      </c>
      <c r="I10" s="4">
        <v>2037</v>
      </c>
      <c r="J10" s="4" t="s">
        <v>82</v>
      </c>
      <c r="K10" s="4" t="s">
        <v>48</v>
      </c>
      <c r="L10" s="4" t="s">
        <v>79</v>
      </c>
      <c r="M10" s="4"/>
      <c r="N10" s="4" t="s">
        <v>50</v>
      </c>
      <c r="O10" s="4" t="s">
        <v>51</v>
      </c>
      <c r="P10" s="4">
        <v>5</v>
      </c>
      <c r="Q10" s="4">
        <v>5</v>
      </c>
      <c r="R10" s="4">
        <v>5</v>
      </c>
      <c r="S10" s="4" t="s">
        <v>52</v>
      </c>
      <c r="T10" s="4" t="s">
        <v>53</v>
      </c>
      <c r="U10" s="4">
        <v>5</v>
      </c>
      <c r="V10" s="4" t="s">
        <v>63</v>
      </c>
      <c r="W10" s="4" t="s">
        <v>51</v>
      </c>
      <c r="X10" s="4" t="s">
        <v>55</v>
      </c>
      <c r="Y10" s="8">
        <v>0.7142857142857143</v>
      </c>
      <c r="Z10" s="8">
        <v>1</v>
      </c>
      <c r="AA10" s="8">
        <v>0.90476190476190477</v>
      </c>
      <c r="AB10" s="8">
        <v>0.5</v>
      </c>
      <c r="AC10" s="8">
        <v>0.87356321839080464</v>
      </c>
      <c r="AD10" s="4" t="str">
        <f>VLOOKUP(J10,'Areas Ranking'!$D$2:$Z$58,18,0)</f>
        <v>Leichhardt received an overall score of 80% which ranks them at position 7 of the 10 areas within the Central Metropolitan region called in Q4.</v>
      </c>
      <c r="AE10" s="4" t="str">
        <f>VLOOKUP(J10,'Areas Ranking'!$D$2:$Z$58,19,0)</f>
        <v>Leichhardt received a 'greeting' score of 62% which ranks them at position 4 of the 10 areas within the Central Metropolitan region called in Q4.</v>
      </c>
      <c r="AF10" s="4" t="str">
        <f>VLOOKUP(J10,'Areas Ranking'!$D$2:$Z$58,20,0)</f>
        <v>Leichhardt received an 'act with empathy' score of 89% which ranks them at position 8 of the 10 areas within the Central Metropolitan region called in Q4.</v>
      </c>
      <c r="AG10" s="4" t="str">
        <f>VLOOKUP(J10,'Areas Ranking'!$D$2:$Z$58,21,0)</f>
        <v>Leichhardt received an 'explain expectations &amp; resolve situations' score of 81% which ranks them at position 8 of the 10 areas within the Central Metropolitan region called in Q4.</v>
      </c>
      <c r="AH10" s="4" t="str">
        <f>VLOOKUP(J10,'Areas Ranking'!$D$2:$Z$58,22,0)</f>
        <v>Leichhardt received a 'communication' score of 67% which ranks them at position 2 of the 10 areas within the Central Metropolitan region called in Q4.</v>
      </c>
      <c r="AI10" s="4" t="str">
        <f>VLOOKUP(J10,'Areas Ranking'!$D$2:$Z$58,23,0)</f>
        <v>Leichhardt had multiple areas with lower ranks in Q4, which should be examined for potential areas of improvement.</v>
      </c>
      <c r="AJ10" s="4" t="str">
        <f>VLOOKUP(K10,'Region Ranking'!$D$2:$X$7,16,0)</f>
        <v>Central Metropolitan received an overall score of 82% which ranks them at position 2 of the 6 regions called in Q4.</v>
      </c>
      <c r="AK10" s="4" t="str">
        <f>VLOOKUP(K10,'Region Ranking'!$D$2:$X$7,17,0)</f>
        <v>Central Metropolitan received a 'greeting' score of 60% which ranks them at position 1 of the 6 regions called in Q4.</v>
      </c>
      <c r="AL10" s="4" t="str">
        <f>VLOOKUP(K10,'Region Ranking'!$D$2:$X$7,18,0)</f>
        <v>Central Metropolitan received an 'act with empathy' score of 92% which ranks them at position 2 of the 6 regions called in Q4.</v>
      </c>
      <c r="AM10" s="4" t="str">
        <f>VLOOKUP(K10,'Region Ranking'!$D$2:$X$7,19,0)</f>
        <v>Central Metropolitan received an 'explain expectations &amp; resolve situations' score of 83% which ranks them at position 3 of the 6 regions called in Q4.</v>
      </c>
      <c r="AN10" s="4" t="str">
        <f>VLOOKUP(K10,'Region Ranking'!$D$2:$X$7,20,0)</f>
        <v>Central Metropolitan received a 'communication' score of 67% which ranks them at position 2 of the 6 regions called in Q4.</v>
      </c>
      <c r="AO10" s="4" t="str">
        <f>VLOOKUP(K10,'Region Ranking'!$D$2:$X$7,21,0)</f>
        <v>Central Metropolitan had multiple areas with lower ranks in Q4, which should be examined for potential areas of improvement.</v>
      </c>
    </row>
    <row r="11" spans="1:41" hidden="1" x14ac:dyDescent="0.25">
      <c r="A11" s="4">
        <v>2024</v>
      </c>
      <c r="B11" s="4" t="s">
        <v>41</v>
      </c>
      <c r="C11" s="9" t="s">
        <v>42</v>
      </c>
      <c r="D11" s="4">
        <v>10425023</v>
      </c>
      <c r="E11" s="4" t="s">
        <v>83</v>
      </c>
      <c r="F11" s="4" t="s">
        <v>84</v>
      </c>
      <c r="G11" s="4" t="s">
        <v>83</v>
      </c>
      <c r="H11" s="4" t="s">
        <v>46</v>
      </c>
      <c r="I11" s="4">
        <v>2041</v>
      </c>
      <c r="J11" s="4" t="s">
        <v>82</v>
      </c>
      <c r="K11" s="4" t="s">
        <v>48</v>
      </c>
      <c r="L11" s="4" t="s">
        <v>49</v>
      </c>
      <c r="M11" s="4"/>
      <c r="N11" s="4" t="s">
        <v>50</v>
      </c>
      <c r="O11" s="4" t="s">
        <v>51</v>
      </c>
      <c r="P11" s="4">
        <v>5</v>
      </c>
      <c r="Q11" s="4">
        <v>5</v>
      </c>
      <c r="R11" s="4">
        <v>3</v>
      </c>
      <c r="S11" s="4" t="s">
        <v>52</v>
      </c>
      <c r="T11" s="4" t="s">
        <v>53</v>
      </c>
      <c r="U11" s="4">
        <v>3</v>
      </c>
      <c r="V11" s="4" t="s">
        <v>51</v>
      </c>
      <c r="W11" s="4" t="s">
        <v>51</v>
      </c>
      <c r="X11" s="4" t="s">
        <v>55</v>
      </c>
      <c r="Y11" s="8">
        <v>0.5714285714285714</v>
      </c>
      <c r="Z11" s="8">
        <v>0.7857142857142857</v>
      </c>
      <c r="AA11" s="8">
        <v>0.61904761904761907</v>
      </c>
      <c r="AB11" s="8">
        <v>0.5</v>
      </c>
      <c r="AC11" s="8">
        <v>0.65517241379310354</v>
      </c>
      <c r="AD11" s="4" t="str">
        <f>VLOOKUP(J11,'Areas Ranking'!$D$2:$Z$58,18,0)</f>
        <v>Leichhardt received an overall score of 80% which ranks them at position 7 of the 10 areas within the Central Metropolitan region called in Q4.</v>
      </c>
      <c r="AE11" s="4" t="str">
        <f>VLOOKUP(J11,'Areas Ranking'!$D$2:$Z$58,19,0)</f>
        <v>Leichhardt received a 'greeting' score of 62% which ranks them at position 4 of the 10 areas within the Central Metropolitan region called in Q4.</v>
      </c>
      <c r="AF11" s="4" t="str">
        <f>VLOOKUP(J11,'Areas Ranking'!$D$2:$Z$58,20,0)</f>
        <v>Leichhardt received an 'act with empathy' score of 89% which ranks them at position 8 of the 10 areas within the Central Metropolitan region called in Q4.</v>
      </c>
      <c r="AG11" s="4" t="str">
        <f>VLOOKUP(J11,'Areas Ranking'!$D$2:$Z$58,21,0)</f>
        <v>Leichhardt received an 'explain expectations &amp; resolve situations' score of 81% which ranks them at position 8 of the 10 areas within the Central Metropolitan region called in Q4.</v>
      </c>
      <c r="AH11" s="4" t="str">
        <f>VLOOKUP(J11,'Areas Ranking'!$D$2:$Z$58,22,0)</f>
        <v>Leichhardt received a 'communication' score of 67% which ranks them at position 2 of the 10 areas within the Central Metropolitan region called in Q4.</v>
      </c>
      <c r="AI11" s="4" t="str">
        <f>VLOOKUP(J11,'Areas Ranking'!$D$2:$Z$58,23,0)</f>
        <v>Leichhardt had multiple areas with lower ranks in Q4, which should be examined for potential areas of improvement.</v>
      </c>
      <c r="AJ11" s="4" t="str">
        <f>VLOOKUP(K11,'Region Ranking'!$D$2:$X$7,16,0)</f>
        <v>Central Metropolitan received an overall score of 82% which ranks them at position 2 of the 6 regions called in Q4.</v>
      </c>
      <c r="AK11" s="4" t="str">
        <f>VLOOKUP(K11,'Region Ranking'!$D$2:$X$7,17,0)</f>
        <v>Central Metropolitan received a 'greeting' score of 60% which ranks them at position 1 of the 6 regions called in Q4.</v>
      </c>
      <c r="AL11" s="4" t="str">
        <f>VLOOKUP(K11,'Region Ranking'!$D$2:$X$7,18,0)</f>
        <v>Central Metropolitan received an 'act with empathy' score of 92% which ranks them at position 2 of the 6 regions called in Q4.</v>
      </c>
      <c r="AM11" s="4" t="str">
        <f>VLOOKUP(K11,'Region Ranking'!$D$2:$X$7,19,0)</f>
        <v>Central Metropolitan received an 'explain expectations &amp; resolve situations' score of 83% which ranks them at position 3 of the 6 regions called in Q4.</v>
      </c>
      <c r="AN11" s="4" t="str">
        <f>VLOOKUP(K11,'Region Ranking'!$D$2:$X$7,20,0)</f>
        <v>Central Metropolitan received a 'communication' score of 67% which ranks them at position 2 of the 6 regions called in Q4.</v>
      </c>
      <c r="AO11" s="4" t="str">
        <f>VLOOKUP(K11,'Region Ranking'!$D$2:$X$7,21,0)</f>
        <v>Central Metropolitan had multiple areas with lower ranks in Q4, which should be examined for potential areas of improvement.</v>
      </c>
    </row>
    <row r="12" spans="1:41" hidden="1" x14ac:dyDescent="0.25">
      <c r="A12" s="4">
        <v>2024</v>
      </c>
      <c r="B12" s="4" t="s">
        <v>41</v>
      </c>
      <c r="C12" s="9" t="s">
        <v>42</v>
      </c>
      <c r="D12" s="4">
        <v>10425024</v>
      </c>
      <c r="E12" s="4" t="s">
        <v>85</v>
      </c>
      <c r="F12" s="4" t="s">
        <v>86</v>
      </c>
      <c r="G12" s="4" t="s">
        <v>85</v>
      </c>
      <c r="H12" s="4" t="s">
        <v>46</v>
      </c>
      <c r="I12" s="4">
        <v>2042</v>
      </c>
      <c r="J12" s="4" t="s">
        <v>87</v>
      </c>
      <c r="K12" s="4" t="s">
        <v>48</v>
      </c>
      <c r="L12" s="4" t="s">
        <v>88</v>
      </c>
      <c r="M12" s="4"/>
      <c r="N12" s="4" t="s">
        <v>70</v>
      </c>
      <c r="O12" s="4" t="s">
        <v>51</v>
      </c>
      <c r="P12" s="4">
        <v>5</v>
      </c>
      <c r="Q12" s="4">
        <v>5</v>
      </c>
      <c r="R12" s="4">
        <v>5</v>
      </c>
      <c r="S12" s="4" t="s">
        <v>55</v>
      </c>
      <c r="T12" s="4" t="s">
        <v>53</v>
      </c>
      <c r="U12" s="4">
        <v>5</v>
      </c>
      <c r="V12" s="4" t="s">
        <v>51</v>
      </c>
      <c r="W12" s="4" t="s">
        <v>51</v>
      </c>
      <c r="X12" s="4" t="s">
        <v>55</v>
      </c>
      <c r="Y12" s="8">
        <v>0.5714285714285714</v>
      </c>
      <c r="Z12" s="8">
        <v>1</v>
      </c>
      <c r="AA12" s="8">
        <v>0.92592592592592593</v>
      </c>
      <c r="AB12" s="8">
        <v>0.5</v>
      </c>
      <c r="AC12" s="8">
        <v>0.87878787878787878</v>
      </c>
      <c r="AD12" s="4" t="str">
        <f>VLOOKUP(J12,'Areas Ranking'!$D$2:$Z$58,18,0)</f>
        <v>Inner West received an overall score of 90% which ranks them at position 1 of the 10 areas within the Central Metropolitan region called in Q4.</v>
      </c>
      <c r="AE12" s="4" t="str">
        <f>VLOOKUP(J12,'Areas Ranking'!$D$2:$Z$58,19,0)</f>
        <v>Inner West received a 'greeting' score of 67% which ranks them at position 3 of the 10 areas within the Central Metropolitan region called in Q4.</v>
      </c>
      <c r="AF12" s="4" t="str">
        <f>VLOOKUP(J12,'Areas Ranking'!$D$2:$Z$58,20,0)</f>
        <v>Inner West received an 'act with empathy' score of 96% which ranks them at position 3 of the 10 areas within the Central Metropolitan region called in Q4.</v>
      </c>
      <c r="AG12" s="4" t="str">
        <f>VLOOKUP(J12,'Areas Ranking'!$D$2:$Z$58,21,0)</f>
        <v>Inner West received an 'explain expectations &amp; resolve situations' score of 94% which ranks them at position 1 of the 10 areas within the Central Metropolitan region called in Q4.</v>
      </c>
      <c r="AH12" s="4" t="str">
        <f>VLOOKUP(J12,'Areas Ranking'!$D$2:$Z$58,22,0)</f>
        <v>Inner West received a 'communication' score of 67% which ranks them at position 2 of the 10 areas within the Central Metropolitan region called in Q4.</v>
      </c>
      <c r="AI12" s="4" t="str">
        <f>VLOOKUP(J12,'Areas Ranking'!$D$2:$Z$58,23,0)</f>
        <v>Inner West had multiple areas with lower ranks in Q4, which should be examined for potential areas of improvement.</v>
      </c>
      <c r="AJ12" s="4" t="str">
        <f>VLOOKUP(K12,'Region Ranking'!$D$2:$X$7,16,0)</f>
        <v>Central Metropolitan received an overall score of 82% which ranks them at position 2 of the 6 regions called in Q4.</v>
      </c>
      <c r="AK12" s="4" t="str">
        <f>VLOOKUP(K12,'Region Ranking'!$D$2:$X$7,17,0)</f>
        <v>Central Metropolitan received a 'greeting' score of 60% which ranks them at position 1 of the 6 regions called in Q4.</v>
      </c>
      <c r="AL12" s="4" t="str">
        <f>VLOOKUP(K12,'Region Ranking'!$D$2:$X$7,18,0)</f>
        <v>Central Metropolitan received an 'act with empathy' score of 92% which ranks them at position 2 of the 6 regions called in Q4.</v>
      </c>
      <c r="AM12" s="4" t="str">
        <f>VLOOKUP(K12,'Region Ranking'!$D$2:$X$7,19,0)</f>
        <v>Central Metropolitan received an 'explain expectations &amp; resolve situations' score of 83% which ranks them at position 3 of the 6 regions called in Q4.</v>
      </c>
      <c r="AN12" s="4" t="str">
        <f>VLOOKUP(K12,'Region Ranking'!$D$2:$X$7,20,0)</f>
        <v>Central Metropolitan received a 'communication' score of 67% which ranks them at position 2 of the 6 regions called in Q4.</v>
      </c>
      <c r="AO12" s="4" t="str">
        <f>VLOOKUP(K12,'Region Ranking'!$D$2:$X$7,21,0)</f>
        <v>Central Metropolitan had multiple areas with lower ranks in Q4, which should be examined for potential areas of improvement.</v>
      </c>
    </row>
    <row r="13" spans="1:41" hidden="1" x14ac:dyDescent="0.25">
      <c r="A13" s="4">
        <v>2024</v>
      </c>
      <c r="B13" s="4" t="s">
        <v>41</v>
      </c>
      <c r="C13" s="9" t="s">
        <v>42</v>
      </c>
      <c r="D13" s="4">
        <v>10425025</v>
      </c>
      <c r="E13" s="4" t="s">
        <v>89</v>
      </c>
      <c r="F13" s="4" t="s">
        <v>90</v>
      </c>
      <c r="G13" s="4" t="s">
        <v>89</v>
      </c>
      <c r="H13" s="4" t="s">
        <v>46</v>
      </c>
      <c r="I13" s="4">
        <v>2204</v>
      </c>
      <c r="J13" s="4" t="s">
        <v>87</v>
      </c>
      <c r="K13" s="4" t="s">
        <v>48</v>
      </c>
      <c r="L13" s="4" t="s">
        <v>49</v>
      </c>
      <c r="M13" s="4" t="s">
        <v>61</v>
      </c>
      <c r="N13" s="4" t="s">
        <v>50</v>
      </c>
      <c r="O13" s="4" t="s">
        <v>51</v>
      </c>
      <c r="P13" s="4">
        <v>5</v>
      </c>
      <c r="Q13" s="4">
        <v>5</v>
      </c>
      <c r="R13" s="4">
        <v>5</v>
      </c>
      <c r="S13" s="4" t="s">
        <v>52</v>
      </c>
      <c r="T13" s="4" t="s">
        <v>76</v>
      </c>
      <c r="U13" s="4">
        <v>5</v>
      </c>
      <c r="V13" s="4" t="s">
        <v>63</v>
      </c>
      <c r="W13" s="4" t="s">
        <v>55</v>
      </c>
      <c r="X13" s="4" t="s">
        <v>55</v>
      </c>
      <c r="Y13" s="8">
        <v>0.7142857142857143</v>
      </c>
      <c r="Z13" s="8">
        <v>1</v>
      </c>
      <c r="AA13" s="8">
        <v>1</v>
      </c>
      <c r="AB13" s="8">
        <v>1</v>
      </c>
      <c r="AC13" s="8">
        <v>0.97701149425287359</v>
      </c>
      <c r="AD13" s="4" t="str">
        <f>VLOOKUP(J13,'Areas Ranking'!$D$2:$Z$58,18,0)</f>
        <v>Inner West received an overall score of 90% which ranks them at position 1 of the 10 areas within the Central Metropolitan region called in Q4.</v>
      </c>
      <c r="AE13" s="4" t="str">
        <f>VLOOKUP(J13,'Areas Ranking'!$D$2:$Z$58,19,0)</f>
        <v>Inner West received a 'greeting' score of 67% which ranks them at position 3 of the 10 areas within the Central Metropolitan region called in Q4.</v>
      </c>
      <c r="AF13" s="4" t="str">
        <f>VLOOKUP(J13,'Areas Ranking'!$D$2:$Z$58,20,0)</f>
        <v>Inner West received an 'act with empathy' score of 96% which ranks them at position 3 of the 10 areas within the Central Metropolitan region called in Q4.</v>
      </c>
      <c r="AG13" s="4" t="str">
        <f>VLOOKUP(J13,'Areas Ranking'!$D$2:$Z$58,21,0)</f>
        <v>Inner West received an 'explain expectations &amp; resolve situations' score of 94% which ranks them at position 1 of the 10 areas within the Central Metropolitan region called in Q4.</v>
      </c>
      <c r="AH13" s="4" t="str">
        <f>VLOOKUP(J13,'Areas Ranking'!$D$2:$Z$58,22,0)</f>
        <v>Inner West received a 'communication' score of 67% which ranks them at position 2 of the 10 areas within the Central Metropolitan region called in Q4.</v>
      </c>
      <c r="AI13" s="4" t="str">
        <f>VLOOKUP(J13,'Areas Ranking'!$D$2:$Z$58,23,0)</f>
        <v>Inner West had multiple areas with lower ranks in Q4, which should be examined for potential areas of improvement.</v>
      </c>
      <c r="AJ13" s="4" t="str">
        <f>VLOOKUP(K13,'Region Ranking'!$D$2:$X$7,16,0)</f>
        <v>Central Metropolitan received an overall score of 82% which ranks them at position 2 of the 6 regions called in Q4.</v>
      </c>
      <c r="AK13" s="4" t="str">
        <f>VLOOKUP(K13,'Region Ranking'!$D$2:$X$7,17,0)</f>
        <v>Central Metropolitan received a 'greeting' score of 60% which ranks them at position 1 of the 6 regions called in Q4.</v>
      </c>
      <c r="AL13" s="4" t="str">
        <f>VLOOKUP(K13,'Region Ranking'!$D$2:$X$7,18,0)</f>
        <v>Central Metropolitan received an 'act with empathy' score of 92% which ranks them at position 2 of the 6 regions called in Q4.</v>
      </c>
      <c r="AM13" s="4" t="str">
        <f>VLOOKUP(K13,'Region Ranking'!$D$2:$X$7,19,0)</f>
        <v>Central Metropolitan received an 'explain expectations &amp; resolve situations' score of 83% which ranks them at position 3 of the 6 regions called in Q4.</v>
      </c>
      <c r="AN13" s="4" t="str">
        <f>VLOOKUP(K13,'Region Ranking'!$D$2:$X$7,20,0)</f>
        <v>Central Metropolitan received a 'communication' score of 67% which ranks them at position 2 of the 6 regions called in Q4.</v>
      </c>
      <c r="AO13" s="4" t="str">
        <f>VLOOKUP(K13,'Region Ranking'!$D$2:$X$7,21,0)</f>
        <v>Central Metropolitan had multiple areas with lower ranks in Q4, which should be examined for potential areas of improvement.</v>
      </c>
    </row>
    <row r="14" spans="1:41" hidden="1" x14ac:dyDescent="0.25">
      <c r="A14" s="4">
        <v>2024</v>
      </c>
      <c r="B14" s="4" t="s">
        <v>41</v>
      </c>
      <c r="C14" s="9" t="s">
        <v>42</v>
      </c>
      <c r="D14" s="4">
        <v>10425026</v>
      </c>
      <c r="E14" s="4" t="s">
        <v>91</v>
      </c>
      <c r="F14" s="4" t="s">
        <v>92</v>
      </c>
      <c r="G14" s="4" t="s">
        <v>91</v>
      </c>
      <c r="H14" s="4" t="s">
        <v>46</v>
      </c>
      <c r="I14" s="4">
        <v>2217</v>
      </c>
      <c r="J14" s="4" t="s">
        <v>93</v>
      </c>
      <c r="K14" s="4" t="s">
        <v>48</v>
      </c>
      <c r="L14" s="4" t="s">
        <v>79</v>
      </c>
      <c r="M14" s="4"/>
      <c r="N14" s="4" t="s">
        <v>50</v>
      </c>
      <c r="O14" s="4" t="s">
        <v>55</v>
      </c>
      <c r="P14" s="4">
        <v>5</v>
      </c>
      <c r="Q14" s="4">
        <v>5</v>
      </c>
      <c r="R14" s="4">
        <v>5</v>
      </c>
      <c r="S14" s="4" t="s">
        <v>52</v>
      </c>
      <c r="T14" s="4" t="s">
        <v>76</v>
      </c>
      <c r="U14" s="4">
        <v>5</v>
      </c>
      <c r="V14" s="4" t="s">
        <v>63</v>
      </c>
      <c r="W14" s="4" t="s">
        <v>51</v>
      </c>
      <c r="X14" s="4" t="s">
        <v>55</v>
      </c>
      <c r="Y14" s="8">
        <v>1</v>
      </c>
      <c r="Z14" s="8">
        <v>1</v>
      </c>
      <c r="AA14" s="8">
        <v>1</v>
      </c>
      <c r="AB14" s="8">
        <v>0.5</v>
      </c>
      <c r="AC14" s="8">
        <v>0.94252873563218387</v>
      </c>
      <c r="AD14" s="4" t="str">
        <f>VLOOKUP(J14,'Areas Ranking'!$D$2:$Z$58,18,0)</f>
        <v>St George received an overall score of 87% which ranks them at position 3 of the 10 areas within the Central Metropolitan region called in Q4.</v>
      </c>
      <c r="AE14" s="4" t="str">
        <f>VLOOKUP(J14,'Areas Ranking'!$D$2:$Z$58,19,0)</f>
        <v>St George received a 'greeting' score of 76% which ranks them at position 1 of the 10 areas within the Central Metropolitan region called in Q4.</v>
      </c>
      <c r="AF14" s="4" t="str">
        <f>VLOOKUP(J14,'Areas Ranking'!$D$2:$Z$58,20,0)</f>
        <v>St George received an 'act with empathy' score of 93% which ranks them at position 6 of the 10 areas within the Central Metropolitan region called in Q4.</v>
      </c>
      <c r="AG14" s="4" t="str">
        <f>VLOOKUP(J14,'Areas Ranking'!$D$2:$Z$58,21,0)</f>
        <v>St George received an 'explain expectations &amp; resolve situations' score of 90% which ranks them at position 3 of the 10 areas within the Central Metropolitan region called in Q4.</v>
      </c>
      <c r="AH14" s="4" t="str">
        <f>VLOOKUP(J14,'Areas Ranking'!$D$2:$Z$58,22,0)</f>
        <v>St George received a 'communication' score of 67% which ranks them at position 2 of the 10 areas within the Central Metropolitan region called in Q4.</v>
      </c>
      <c r="AI14" s="4" t="str">
        <f>VLOOKUP(J14,'Areas Ranking'!$D$2:$Z$58,23,0)</f>
        <v>St George's lowest rank was for 'act with empathy' in Q4, which should be examined for potential areas of improvement.</v>
      </c>
      <c r="AJ14" s="4" t="str">
        <f>VLOOKUP(K14,'Region Ranking'!$D$2:$X$7,16,0)</f>
        <v>Central Metropolitan received an overall score of 82% which ranks them at position 2 of the 6 regions called in Q4.</v>
      </c>
      <c r="AK14" s="4" t="str">
        <f>VLOOKUP(K14,'Region Ranking'!$D$2:$X$7,17,0)</f>
        <v>Central Metropolitan received a 'greeting' score of 60% which ranks them at position 1 of the 6 regions called in Q4.</v>
      </c>
      <c r="AL14" s="4" t="str">
        <f>VLOOKUP(K14,'Region Ranking'!$D$2:$X$7,18,0)</f>
        <v>Central Metropolitan received an 'act with empathy' score of 92% which ranks them at position 2 of the 6 regions called in Q4.</v>
      </c>
      <c r="AM14" s="4" t="str">
        <f>VLOOKUP(K14,'Region Ranking'!$D$2:$X$7,19,0)</f>
        <v>Central Metropolitan received an 'explain expectations &amp; resolve situations' score of 83% which ranks them at position 3 of the 6 regions called in Q4.</v>
      </c>
      <c r="AN14" s="4" t="str">
        <f>VLOOKUP(K14,'Region Ranking'!$D$2:$X$7,20,0)</f>
        <v>Central Metropolitan received a 'communication' score of 67% which ranks them at position 2 of the 6 regions called in Q4.</v>
      </c>
      <c r="AO14" s="4" t="str">
        <f>VLOOKUP(K14,'Region Ranking'!$D$2:$X$7,21,0)</f>
        <v>Central Metropolitan had multiple areas with lower ranks in Q4, which should be examined for potential areas of improvement.</v>
      </c>
    </row>
    <row r="15" spans="1:41" hidden="1" x14ac:dyDescent="0.25">
      <c r="A15" s="4">
        <v>2024</v>
      </c>
      <c r="B15" s="4" t="s">
        <v>41</v>
      </c>
      <c r="C15" s="9" t="s">
        <v>42</v>
      </c>
      <c r="D15" s="4">
        <v>10425027</v>
      </c>
      <c r="E15" s="4" t="s">
        <v>94</v>
      </c>
      <c r="F15" s="4" t="s">
        <v>95</v>
      </c>
      <c r="G15" s="4" t="s">
        <v>94</v>
      </c>
      <c r="H15" s="4" t="s">
        <v>46</v>
      </c>
      <c r="I15" s="4">
        <v>2210</v>
      </c>
      <c r="J15" s="4" t="s">
        <v>93</v>
      </c>
      <c r="K15" s="4" t="s">
        <v>48</v>
      </c>
      <c r="L15" s="4" t="s">
        <v>79</v>
      </c>
      <c r="M15" s="4"/>
      <c r="N15" s="4" t="s">
        <v>50</v>
      </c>
      <c r="O15" s="4" t="s">
        <v>51</v>
      </c>
      <c r="P15" s="4">
        <v>5</v>
      </c>
      <c r="Q15" s="4">
        <v>5</v>
      </c>
      <c r="R15" s="4">
        <v>5</v>
      </c>
      <c r="S15" s="4" t="s">
        <v>52</v>
      </c>
      <c r="T15" s="4" t="s">
        <v>76</v>
      </c>
      <c r="U15" s="4">
        <v>5</v>
      </c>
      <c r="V15" s="4" t="s">
        <v>54</v>
      </c>
      <c r="W15" s="4" t="s">
        <v>51</v>
      </c>
      <c r="X15" s="4" t="s">
        <v>55</v>
      </c>
      <c r="Y15" s="8">
        <v>0.5714285714285714</v>
      </c>
      <c r="Z15" s="8">
        <v>0.7857142857142857</v>
      </c>
      <c r="AA15" s="8">
        <v>1</v>
      </c>
      <c r="AB15" s="8">
        <v>0.5</v>
      </c>
      <c r="AC15" s="8">
        <v>0.83908045977011492</v>
      </c>
      <c r="AD15" s="4" t="str">
        <f>VLOOKUP(J15,'Areas Ranking'!$D$2:$Z$58,18,0)</f>
        <v>St George received an overall score of 87% which ranks them at position 3 of the 10 areas within the Central Metropolitan region called in Q4.</v>
      </c>
      <c r="AE15" s="4" t="str">
        <f>VLOOKUP(J15,'Areas Ranking'!$D$2:$Z$58,19,0)</f>
        <v>St George received a 'greeting' score of 76% which ranks them at position 1 of the 10 areas within the Central Metropolitan region called in Q4.</v>
      </c>
      <c r="AF15" s="4" t="str">
        <f>VLOOKUP(J15,'Areas Ranking'!$D$2:$Z$58,20,0)</f>
        <v>St George received an 'act with empathy' score of 93% which ranks them at position 6 of the 10 areas within the Central Metropolitan region called in Q4.</v>
      </c>
      <c r="AG15" s="4" t="str">
        <f>VLOOKUP(J15,'Areas Ranking'!$D$2:$Z$58,21,0)</f>
        <v>St George received an 'explain expectations &amp; resolve situations' score of 90% which ranks them at position 3 of the 10 areas within the Central Metropolitan region called in Q4.</v>
      </c>
      <c r="AH15" s="4" t="str">
        <f>VLOOKUP(J15,'Areas Ranking'!$D$2:$Z$58,22,0)</f>
        <v>St George received a 'communication' score of 67% which ranks them at position 2 of the 10 areas within the Central Metropolitan region called in Q4.</v>
      </c>
      <c r="AI15" s="4" t="str">
        <f>VLOOKUP(J15,'Areas Ranking'!$D$2:$Z$58,23,0)</f>
        <v>St George's lowest rank was for 'act with empathy' in Q4, which should be examined for potential areas of improvement.</v>
      </c>
      <c r="AJ15" s="4" t="str">
        <f>VLOOKUP(K15,'Region Ranking'!$D$2:$X$7,16,0)</f>
        <v>Central Metropolitan received an overall score of 82% which ranks them at position 2 of the 6 regions called in Q4.</v>
      </c>
      <c r="AK15" s="4" t="str">
        <f>VLOOKUP(K15,'Region Ranking'!$D$2:$X$7,17,0)</f>
        <v>Central Metropolitan received a 'greeting' score of 60% which ranks them at position 1 of the 6 regions called in Q4.</v>
      </c>
      <c r="AL15" s="4" t="str">
        <f>VLOOKUP(K15,'Region Ranking'!$D$2:$X$7,18,0)</f>
        <v>Central Metropolitan received an 'act with empathy' score of 92% which ranks them at position 2 of the 6 regions called in Q4.</v>
      </c>
      <c r="AM15" s="4" t="str">
        <f>VLOOKUP(K15,'Region Ranking'!$D$2:$X$7,19,0)</f>
        <v>Central Metropolitan received an 'explain expectations &amp; resolve situations' score of 83% which ranks them at position 3 of the 6 regions called in Q4.</v>
      </c>
      <c r="AN15" s="4" t="str">
        <f>VLOOKUP(K15,'Region Ranking'!$D$2:$X$7,20,0)</f>
        <v>Central Metropolitan received a 'communication' score of 67% which ranks them at position 2 of the 6 regions called in Q4.</v>
      </c>
      <c r="AO15" s="4" t="str">
        <f>VLOOKUP(K15,'Region Ranking'!$D$2:$X$7,21,0)</f>
        <v>Central Metropolitan had multiple areas with lower ranks in Q4, which should be examined for potential areas of improvement.</v>
      </c>
    </row>
    <row r="16" spans="1:41" hidden="1" x14ac:dyDescent="0.25">
      <c r="A16" s="4">
        <v>2024</v>
      </c>
      <c r="B16" s="4" t="s">
        <v>41</v>
      </c>
      <c r="C16" s="9" t="s">
        <v>42</v>
      </c>
      <c r="D16" s="4">
        <v>10425028</v>
      </c>
      <c r="E16" s="4" t="s">
        <v>96</v>
      </c>
      <c r="F16" s="4" t="s">
        <v>97</v>
      </c>
      <c r="G16" s="4" t="s">
        <v>96</v>
      </c>
      <c r="H16" s="4" t="s">
        <v>46</v>
      </c>
      <c r="I16" s="4">
        <v>2228</v>
      </c>
      <c r="J16" s="4" t="s">
        <v>98</v>
      </c>
      <c r="K16" s="4" t="s">
        <v>48</v>
      </c>
      <c r="L16" s="4" t="s">
        <v>49</v>
      </c>
      <c r="M16" s="4" t="s">
        <v>61</v>
      </c>
      <c r="N16" s="4" t="s">
        <v>50</v>
      </c>
      <c r="O16" s="4" t="s">
        <v>51</v>
      </c>
      <c r="P16" s="4">
        <v>3</v>
      </c>
      <c r="Q16" s="4">
        <v>5</v>
      </c>
      <c r="R16" s="4">
        <v>4</v>
      </c>
      <c r="S16" s="4" t="s">
        <v>52</v>
      </c>
      <c r="T16" s="4" t="s">
        <v>62</v>
      </c>
      <c r="U16" s="4">
        <v>5</v>
      </c>
      <c r="V16" s="4" t="s">
        <v>51</v>
      </c>
      <c r="W16" s="4" t="s">
        <v>51</v>
      </c>
      <c r="X16" s="4" t="s">
        <v>55</v>
      </c>
      <c r="Y16" s="8">
        <v>0.42857142857142849</v>
      </c>
      <c r="Z16" s="8">
        <v>0.9285714285714286</v>
      </c>
      <c r="AA16" s="8">
        <v>0.7142857142857143</v>
      </c>
      <c r="AB16" s="8">
        <v>0.5</v>
      </c>
      <c r="AC16" s="8">
        <v>0.73563218390804597</v>
      </c>
      <c r="AD16" s="4" t="str">
        <f>VLOOKUP(J16,'Areas Ranking'!$D$2:$Z$58,18,0)</f>
        <v>Sutherland Shire received an overall score of 86% which ranks them at position 5 of the 10 areas within the Central Metropolitan region called in Q4.</v>
      </c>
      <c r="AE16" s="4" t="str">
        <f>VLOOKUP(J16,'Areas Ranking'!$D$2:$Z$58,19,0)</f>
        <v>Sutherland Shire received a 'greeting' score of 62% which ranks them at position 4 of the 10 areas within the Central Metropolitan region called in Q4.</v>
      </c>
      <c r="AF16" s="4" t="str">
        <f>VLOOKUP(J16,'Areas Ranking'!$D$2:$Z$58,20,0)</f>
        <v>Sutherland Shire received an 'act with empathy' score of 98% which ranks them at position 2 of the 10 areas within the Central Metropolitan region called in Q4.</v>
      </c>
      <c r="AG16" s="4" t="str">
        <f>VLOOKUP(J16,'Areas Ranking'!$D$2:$Z$58,21,0)</f>
        <v>Sutherland Shire received an 'explain expectations &amp; resolve situations' score of 88% which ranks them at position 4 of the 10 areas within the Central Metropolitan region called in Q4.</v>
      </c>
      <c r="AH16" s="4" t="str">
        <f>VLOOKUP(J16,'Areas Ranking'!$D$2:$Z$58,22,0)</f>
        <v>Sutherland Shire received a 'communication' score of 67% which ranks them at position 2 of the 10 areas within the Central Metropolitan region called in Q4.</v>
      </c>
      <c r="AI16" s="4" t="str">
        <f>VLOOKUP(J16,'Areas Ranking'!$D$2:$Z$58,23,0)</f>
        <v>Sutherland Shire had multiple areas with lower ranks in Q4, which should be examined for potential areas of improvement.</v>
      </c>
      <c r="AJ16" s="4" t="str">
        <f>VLOOKUP(K16,'Region Ranking'!$D$2:$X$7,16,0)</f>
        <v>Central Metropolitan received an overall score of 82% which ranks them at position 2 of the 6 regions called in Q4.</v>
      </c>
      <c r="AK16" s="4" t="str">
        <f>VLOOKUP(K16,'Region Ranking'!$D$2:$X$7,17,0)</f>
        <v>Central Metropolitan received a 'greeting' score of 60% which ranks them at position 1 of the 6 regions called in Q4.</v>
      </c>
      <c r="AL16" s="4" t="str">
        <f>VLOOKUP(K16,'Region Ranking'!$D$2:$X$7,18,0)</f>
        <v>Central Metropolitan received an 'act with empathy' score of 92% which ranks them at position 2 of the 6 regions called in Q4.</v>
      </c>
      <c r="AM16" s="4" t="str">
        <f>VLOOKUP(K16,'Region Ranking'!$D$2:$X$7,19,0)</f>
        <v>Central Metropolitan received an 'explain expectations &amp; resolve situations' score of 83% which ranks them at position 3 of the 6 regions called in Q4.</v>
      </c>
      <c r="AN16" s="4" t="str">
        <f>VLOOKUP(K16,'Region Ranking'!$D$2:$X$7,20,0)</f>
        <v>Central Metropolitan received a 'communication' score of 67% which ranks them at position 2 of the 6 regions called in Q4.</v>
      </c>
      <c r="AO16" s="4" t="str">
        <f>VLOOKUP(K16,'Region Ranking'!$D$2:$X$7,21,0)</f>
        <v>Central Metropolitan had multiple areas with lower ranks in Q4, which should be examined for potential areas of improvement.</v>
      </c>
    </row>
    <row r="17" spans="1:41" hidden="1" x14ac:dyDescent="0.25">
      <c r="A17" s="4">
        <v>2024</v>
      </c>
      <c r="B17" s="4" t="s">
        <v>41</v>
      </c>
      <c r="C17" s="9" t="s">
        <v>42</v>
      </c>
      <c r="D17" s="4">
        <v>10425029</v>
      </c>
      <c r="E17" s="4" t="s">
        <v>99</v>
      </c>
      <c r="F17" s="4" t="s">
        <v>100</v>
      </c>
      <c r="G17" s="4" t="s">
        <v>99</v>
      </c>
      <c r="H17" s="4" t="s">
        <v>46</v>
      </c>
      <c r="I17" s="4">
        <v>2230</v>
      </c>
      <c r="J17" s="4" t="s">
        <v>98</v>
      </c>
      <c r="K17" s="4" t="s">
        <v>48</v>
      </c>
      <c r="L17" s="4" t="s">
        <v>49</v>
      </c>
      <c r="M17" s="4" t="s">
        <v>61</v>
      </c>
      <c r="N17" s="4" t="s">
        <v>50</v>
      </c>
      <c r="O17" s="4" t="s">
        <v>51</v>
      </c>
      <c r="P17" s="4">
        <v>5</v>
      </c>
      <c r="Q17" s="4">
        <v>5</v>
      </c>
      <c r="R17" s="4">
        <v>5</v>
      </c>
      <c r="S17" s="4" t="s">
        <v>55</v>
      </c>
      <c r="T17" s="4" t="s">
        <v>53</v>
      </c>
      <c r="U17" s="4">
        <v>4</v>
      </c>
      <c r="V17" s="4" t="s">
        <v>51</v>
      </c>
      <c r="W17" s="4" t="s">
        <v>55</v>
      </c>
      <c r="X17" s="4" t="s">
        <v>55</v>
      </c>
      <c r="Y17" s="8">
        <v>0.7142857142857143</v>
      </c>
      <c r="Z17" s="8">
        <v>1</v>
      </c>
      <c r="AA17" s="8">
        <v>0.92592592592592593</v>
      </c>
      <c r="AB17" s="8">
        <v>1</v>
      </c>
      <c r="AC17" s="8">
        <v>0.93939393939393934</v>
      </c>
      <c r="AD17" s="4" t="str">
        <f>VLOOKUP(J17,'Areas Ranking'!$D$2:$Z$58,18,0)</f>
        <v>Sutherland Shire received an overall score of 86% which ranks them at position 5 of the 10 areas within the Central Metropolitan region called in Q4.</v>
      </c>
      <c r="AE17" s="4" t="str">
        <f>VLOOKUP(J17,'Areas Ranking'!$D$2:$Z$58,19,0)</f>
        <v>Sutherland Shire received a 'greeting' score of 62% which ranks them at position 4 of the 10 areas within the Central Metropolitan region called in Q4.</v>
      </c>
      <c r="AF17" s="4" t="str">
        <f>VLOOKUP(J17,'Areas Ranking'!$D$2:$Z$58,20,0)</f>
        <v>Sutherland Shire received an 'act with empathy' score of 98% which ranks them at position 2 of the 10 areas within the Central Metropolitan region called in Q4.</v>
      </c>
      <c r="AG17" s="4" t="str">
        <f>VLOOKUP(J17,'Areas Ranking'!$D$2:$Z$58,21,0)</f>
        <v>Sutherland Shire received an 'explain expectations &amp; resolve situations' score of 88% which ranks them at position 4 of the 10 areas within the Central Metropolitan region called in Q4.</v>
      </c>
      <c r="AH17" s="4" t="str">
        <f>VLOOKUP(J17,'Areas Ranking'!$D$2:$Z$58,22,0)</f>
        <v>Sutherland Shire received a 'communication' score of 67% which ranks them at position 2 of the 10 areas within the Central Metropolitan region called in Q4.</v>
      </c>
      <c r="AI17" s="4" t="str">
        <f>VLOOKUP(J17,'Areas Ranking'!$D$2:$Z$58,23,0)</f>
        <v>Sutherland Shire had multiple areas with lower ranks in Q4, which should be examined for potential areas of improvement.</v>
      </c>
      <c r="AJ17" s="4" t="str">
        <f>VLOOKUP(K17,'Region Ranking'!$D$2:$X$7,16,0)</f>
        <v>Central Metropolitan received an overall score of 82% which ranks them at position 2 of the 6 regions called in Q4.</v>
      </c>
      <c r="AK17" s="4" t="str">
        <f>VLOOKUP(K17,'Region Ranking'!$D$2:$X$7,17,0)</f>
        <v>Central Metropolitan received a 'greeting' score of 60% which ranks them at position 1 of the 6 regions called in Q4.</v>
      </c>
      <c r="AL17" s="4" t="str">
        <f>VLOOKUP(K17,'Region Ranking'!$D$2:$X$7,18,0)</f>
        <v>Central Metropolitan received an 'act with empathy' score of 92% which ranks them at position 2 of the 6 regions called in Q4.</v>
      </c>
      <c r="AM17" s="4" t="str">
        <f>VLOOKUP(K17,'Region Ranking'!$D$2:$X$7,19,0)</f>
        <v>Central Metropolitan received an 'explain expectations &amp; resolve situations' score of 83% which ranks them at position 3 of the 6 regions called in Q4.</v>
      </c>
      <c r="AN17" s="4" t="str">
        <f>VLOOKUP(K17,'Region Ranking'!$D$2:$X$7,20,0)</f>
        <v>Central Metropolitan received a 'communication' score of 67% which ranks them at position 2 of the 6 regions called in Q4.</v>
      </c>
      <c r="AO17" s="4" t="str">
        <f>VLOOKUP(K17,'Region Ranking'!$D$2:$X$7,21,0)</f>
        <v>Central Metropolitan had multiple areas with lower ranks in Q4, which should be examined for potential areas of improvement.</v>
      </c>
    </row>
    <row r="18" spans="1:41" hidden="1" x14ac:dyDescent="0.25">
      <c r="A18" s="4">
        <v>2024</v>
      </c>
      <c r="B18" s="4" t="s">
        <v>41</v>
      </c>
      <c r="C18" s="9" t="s">
        <v>42</v>
      </c>
      <c r="D18" s="4">
        <v>10425030</v>
      </c>
      <c r="E18" s="4" t="s">
        <v>101</v>
      </c>
      <c r="F18" s="4" t="s">
        <v>102</v>
      </c>
      <c r="G18" s="4" t="s">
        <v>101</v>
      </c>
      <c r="H18" s="4" t="s">
        <v>46</v>
      </c>
      <c r="I18" s="4">
        <v>2060</v>
      </c>
      <c r="J18" s="4" t="s">
        <v>103</v>
      </c>
      <c r="K18" s="4" t="s">
        <v>104</v>
      </c>
      <c r="L18" s="4" t="s">
        <v>79</v>
      </c>
      <c r="M18" s="4"/>
      <c r="N18" s="4" t="s">
        <v>50</v>
      </c>
      <c r="O18" s="4" t="s">
        <v>51</v>
      </c>
      <c r="P18" s="4">
        <v>4</v>
      </c>
      <c r="Q18" s="4">
        <v>5</v>
      </c>
      <c r="R18" s="4">
        <v>5</v>
      </c>
      <c r="S18" s="4" t="s">
        <v>52</v>
      </c>
      <c r="T18" s="4" t="s">
        <v>76</v>
      </c>
      <c r="U18" s="4">
        <v>5</v>
      </c>
      <c r="V18" s="4" t="s">
        <v>63</v>
      </c>
      <c r="W18" s="4" t="s">
        <v>51</v>
      </c>
      <c r="X18" s="4" t="s">
        <v>55</v>
      </c>
      <c r="Y18" s="8">
        <v>0.5714285714285714</v>
      </c>
      <c r="Z18" s="8">
        <v>1</v>
      </c>
      <c r="AA18" s="8">
        <v>1</v>
      </c>
      <c r="AB18" s="8">
        <v>0.5</v>
      </c>
      <c r="AC18" s="8">
        <v>0.90804597701149414</v>
      </c>
      <c r="AD18" s="4" t="str">
        <f>VLOOKUP(J18,'Areas Ranking'!$D$2:$Z$58,18,0)</f>
        <v>North Shore received an overall score of 90% which ranks them at position 2 of the 12 areas within the North West Metropolitan region called in Q4.</v>
      </c>
      <c r="AE18" s="4" t="str">
        <f>VLOOKUP(J18,'Areas Ranking'!$D$2:$Z$58,19,0)</f>
        <v>North Shore received a 'greeting' score of 62% which ranks them at position 3 of the 12 areas within the North West Metropolitan region called in Q4.</v>
      </c>
      <c r="AF18" s="4" t="str">
        <f>VLOOKUP(J18,'Areas Ranking'!$D$2:$Z$58,20,0)</f>
        <v>North Shore received an 'act with empathy' score of 100% which ranks them at position 1 of the 12 areas within the North West Metropolitan region called in Q4.</v>
      </c>
      <c r="AG18" s="4" t="str">
        <f>VLOOKUP(J18,'Areas Ranking'!$D$2:$Z$58,21,0)</f>
        <v>North Shore received an 'explain expectations &amp; resolve situations' score of 97% which ranks them at position 1 of the 12 areas within the North West Metropolitan region called in Q4.</v>
      </c>
      <c r="AH18" s="4" t="str">
        <f>VLOOKUP(J18,'Areas Ranking'!$D$2:$Z$58,22,0)</f>
        <v>North Shore received a 'communication' score of 50% which ranks them at position 8 of the 12 areas within the North West Metropolitan region called in Q4.</v>
      </c>
      <c r="AI18" s="4" t="str">
        <f>VLOOKUP(J18,'Areas Ranking'!$D$2:$Z$58,23,0)</f>
        <v>North Shore's lowest rank was for 'communication' in Q4, which should be examined for potential areas of improvement.</v>
      </c>
      <c r="AJ18" s="4" t="str">
        <f>VLOOKUP(K18,'Region Ranking'!$D$2:$X$7,16,0)</f>
        <v>North West Metropolitan received an overall score of 81% which ranks them at position 3 of the 6 regions called in Q4.</v>
      </c>
      <c r="AK18" s="4" t="str">
        <f>VLOOKUP(K18,'Region Ranking'!$D$2:$X$7,17,0)</f>
        <v>North West Metropolitan received a 'greeting' score of 57% which ranks them at position 3 of the 6 regions called in Q4.</v>
      </c>
      <c r="AL18" s="4" t="str">
        <f>VLOOKUP(K18,'Region Ranking'!$D$2:$X$7,18,0)</f>
        <v>North West Metropolitan received an 'act with empathy' score of 91% which ranks them at position 3 of the 6 regions called in Q4.</v>
      </c>
      <c r="AM18" s="4" t="str">
        <f>VLOOKUP(K18,'Region Ranking'!$D$2:$X$7,19,0)</f>
        <v>North West Metropolitan received an 'explain expectations &amp; resolve situations' score of 83% which ranks them at position 4 of the 6 regions called in Q4.</v>
      </c>
      <c r="AN18" s="4" t="str">
        <f>VLOOKUP(K18,'Region Ranking'!$D$2:$X$7,20,0)</f>
        <v>North West Metropolitan received a 'communication' score of 61% which ranks them at position 4 of the 6 regions called in Q4.</v>
      </c>
      <c r="AO18" s="4" t="str">
        <f>VLOOKUP(K18,'Region Ranking'!$D$2:$X$7,21,0)</f>
        <v>North West Metropolitan had multiple areas with lower ranks in Q4, which should be examined for potential areas of improvement.</v>
      </c>
    </row>
    <row r="19" spans="1:41" hidden="1" x14ac:dyDescent="0.25">
      <c r="A19" s="4">
        <v>2024</v>
      </c>
      <c r="B19" s="4" t="s">
        <v>41</v>
      </c>
      <c r="C19" s="9" t="s">
        <v>42</v>
      </c>
      <c r="D19" s="4">
        <v>10425031</v>
      </c>
      <c r="E19" s="4" t="s">
        <v>105</v>
      </c>
      <c r="F19" s="4" t="s">
        <v>106</v>
      </c>
      <c r="G19" s="4" t="s">
        <v>105</v>
      </c>
      <c r="H19" s="4" t="s">
        <v>46</v>
      </c>
      <c r="I19" s="4">
        <v>2088</v>
      </c>
      <c r="J19" s="4" t="s">
        <v>103</v>
      </c>
      <c r="K19" s="4" t="s">
        <v>104</v>
      </c>
      <c r="L19" s="4" t="s">
        <v>49</v>
      </c>
      <c r="M19" s="4" t="s">
        <v>61</v>
      </c>
      <c r="N19" s="4" t="s">
        <v>50</v>
      </c>
      <c r="O19" s="4" t="s">
        <v>51</v>
      </c>
      <c r="P19" s="4">
        <v>5</v>
      </c>
      <c r="Q19" s="4">
        <v>5</v>
      </c>
      <c r="R19" s="4">
        <v>5</v>
      </c>
      <c r="S19" s="4" t="s">
        <v>55</v>
      </c>
      <c r="T19" s="4" t="s">
        <v>76</v>
      </c>
      <c r="U19" s="4">
        <v>5</v>
      </c>
      <c r="V19" s="4" t="s">
        <v>51</v>
      </c>
      <c r="W19" s="4" t="s">
        <v>51</v>
      </c>
      <c r="X19" s="4" t="s">
        <v>55</v>
      </c>
      <c r="Y19" s="8">
        <v>0.7142857142857143</v>
      </c>
      <c r="Z19" s="8">
        <v>1</v>
      </c>
      <c r="AA19" s="8">
        <v>1</v>
      </c>
      <c r="AB19" s="8">
        <v>0.5</v>
      </c>
      <c r="AC19" s="8">
        <v>0.92929292929292928</v>
      </c>
      <c r="AD19" s="4" t="str">
        <f>VLOOKUP(J19,'Areas Ranking'!$D$2:$Z$58,18,0)</f>
        <v>North Shore received an overall score of 90% which ranks them at position 2 of the 12 areas within the North West Metropolitan region called in Q4.</v>
      </c>
      <c r="AE19" s="4" t="str">
        <f>VLOOKUP(J19,'Areas Ranking'!$D$2:$Z$58,19,0)</f>
        <v>North Shore received a 'greeting' score of 62% which ranks them at position 3 of the 12 areas within the North West Metropolitan region called in Q4.</v>
      </c>
      <c r="AF19" s="4" t="str">
        <f>VLOOKUP(J19,'Areas Ranking'!$D$2:$Z$58,20,0)</f>
        <v>North Shore received an 'act with empathy' score of 100% which ranks them at position 1 of the 12 areas within the North West Metropolitan region called in Q4.</v>
      </c>
      <c r="AG19" s="4" t="str">
        <f>VLOOKUP(J19,'Areas Ranking'!$D$2:$Z$58,21,0)</f>
        <v>North Shore received an 'explain expectations &amp; resolve situations' score of 97% which ranks them at position 1 of the 12 areas within the North West Metropolitan region called in Q4.</v>
      </c>
      <c r="AH19" s="4" t="str">
        <f>VLOOKUP(J19,'Areas Ranking'!$D$2:$Z$58,22,0)</f>
        <v>North Shore received a 'communication' score of 50% which ranks them at position 8 of the 12 areas within the North West Metropolitan region called in Q4.</v>
      </c>
      <c r="AI19" s="4" t="str">
        <f>VLOOKUP(J19,'Areas Ranking'!$D$2:$Z$58,23,0)</f>
        <v>North Shore's lowest rank was for 'communication' in Q4, which should be examined for potential areas of improvement.</v>
      </c>
      <c r="AJ19" s="4" t="str">
        <f>VLOOKUP(K19,'Region Ranking'!$D$2:$X$7,16,0)</f>
        <v>North West Metropolitan received an overall score of 81% which ranks them at position 3 of the 6 regions called in Q4.</v>
      </c>
      <c r="AK19" s="4" t="str">
        <f>VLOOKUP(K19,'Region Ranking'!$D$2:$X$7,17,0)</f>
        <v>North West Metropolitan received a 'greeting' score of 57% which ranks them at position 3 of the 6 regions called in Q4.</v>
      </c>
      <c r="AL19" s="4" t="str">
        <f>VLOOKUP(K19,'Region Ranking'!$D$2:$X$7,18,0)</f>
        <v>North West Metropolitan received an 'act with empathy' score of 91% which ranks them at position 3 of the 6 regions called in Q4.</v>
      </c>
      <c r="AM19" s="4" t="str">
        <f>VLOOKUP(K19,'Region Ranking'!$D$2:$X$7,19,0)</f>
        <v>North West Metropolitan received an 'explain expectations &amp; resolve situations' score of 83% which ranks them at position 4 of the 6 regions called in Q4.</v>
      </c>
      <c r="AN19" s="4" t="str">
        <f>VLOOKUP(K19,'Region Ranking'!$D$2:$X$7,20,0)</f>
        <v>North West Metropolitan received a 'communication' score of 61% which ranks them at position 4 of the 6 regions called in Q4.</v>
      </c>
      <c r="AO19" s="4" t="str">
        <f>VLOOKUP(K19,'Region Ranking'!$D$2:$X$7,21,0)</f>
        <v>North West Metropolitan had multiple areas with lower ranks in Q4, which should be examined for potential areas of improvement.</v>
      </c>
    </row>
    <row r="20" spans="1:41" hidden="1" x14ac:dyDescent="0.25">
      <c r="A20" s="4">
        <v>2024</v>
      </c>
      <c r="B20" s="4" t="s">
        <v>41</v>
      </c>
      <c r="C20" s="9" t="s">
        <v>42</v>
      </c>
      <c r="D20" s="4">
        <v>10425032</v>
      </c>
      <c r="E20" s="4" t="s">
        <v>107</v>
      </c>
      <c r="F20" s="4" t="s">
        <v>108</v>
      </c>
      <c r="G20" s="4" t="s">
        <v>107</v>
      </c>
      <c r="H20" s="4" t="s">
        <v>46</v>
      </c>
      <c r="I20" s="4">
        <v>2072</v>
      </c>
      <c r="J20" s="4" t="s">
        <v>109</v>
      </c>
      <c r="K20" s="4" t="s">
        <v>104</v>
      </c>
      <c r="L20" s="4" t="s">
        <v>49</v>
      </c>
      <c r="M20" s="4"/>
      <c r="N20" s="4" t="s">
        <v>70</v>
      </c>
      <c r="O20" s="4" t="s">
        <v>51</v>
      </c>
      <c r="P20" s="4">
        <v>5</v>
      </c>
      <c r="Q20" s="4">
        <v>5</v>
      </c>
      <c r="R20" s="4">
        <v>5</v>
      </c>
      <c r="S20" s="4" t="s">
        <v>52</v>
      </c>
      <c r="T20" s="4" t="s">
        <v>76</v>
      </c>
      <c r="U20" s="4">
        <v>5</v>
      </c>
      <c r="V20" s="4" t="s">
        <v>54</v>
      </c>
      <c r="W20" s="4" t="s">
        <v>51</v>
      </c>
      <c r="X20" s="4" t="s">
        <v>55</v>
      </c>
      <c r="Y20" s="8">
        <v>0.7142857142857143</v>
      </c>
      <c r="Z20" s="8">
        <v>0.8928571428571429</v>
      </c>
      <c r="AA20" s="8">
        <v>1</v>
      </c>
      <c r="AB20" s="8">
        <v>0.5</v>
      </c>
      <c r="AC20" s="8">
        <v>0.88505747126436785</v>
      </c>
      <c r="AD20" s="4" t="str">
        <f>VLOOKUP(J20,'Areas Ranking'!$D$2:$Z$58,18,0)</f>
        <v>Kuring-gai received an overall score of 89% which ranks them at position 4 of the 12 areas within the North West Metropolitan region called in Q4.</v>
      </c>
      <c r="AE20" s="4" t="str">
        <f>VLOOKUP(J20,'Areas Ranking'!$D$2:$Z$58,19,0)</f>
        <v>Kuring-gai received a 'greeting' score of 62% which ranks them at position 3 of the 12 areas within the North West Metropolitan region called in Q4.</v>
      </c>
      <c r="AF20" s="4" t="str">
        <f>VLOOKUP(J20,'Areas Ranking'!$D$2:$Z$58,20,0)</f>
        <v>Kuring-gai received an 'act with empathy' score of 96% which ranks them at position 5 of the 12 areas within the North West Metropolitan region called in Q4.</v>
      </c>
      <c r="AG20" s="4" t="str">
        <f>VLOOKUP(J20,'Areas Ranking'!$D$2:$Z$58,21,0)</f>
        <v>Kuring-gai received an 'explain expectations &amp; resolve situations' score of 94% which ranks them at position 2 of the 12 areas within the North West Metropolitan region called in Q4.</v>
      </c>
      <c r="AH20" s="4" t="str">
        <f>VLOOKUP(J20,'Areas Ranking'!$D$2:$Z$58,22,0)</f>
        <v>Kuring-gai received a 'communication' score of 67% which ranks them at position 3 of the 12 areas within the North West Metropolitan region called in Q4.</v>
      </c>
      <c r="AI20" s="4" t="str">
        <f>VLOOKUP(J20,'Areas Ranking'!$D$2:$Z$58,23,0)</f>
        <v>Kuring-gai's lowest rank was for 'act with empathy' in Q4, which should be examined for potential areas of improvement.</v>
      </c>
      <c r="AJ20" s="4" t="str">
        <f>VLOOKUP(K20,'Region Ranking'!$D$2:$X$7,16,0)</f>
        <v>North West Metropolitan received an overall score of 81% which ranks them at position 3 of the 6 regions called in Q4.</v>
      </c>
      <c r="AK20" s="4" t="str">
        <f>VLOOKUP(K20,'Region Ranking'!$D$2:$X$7,17,0)</f>
        <v>North West Metropolitan received a 'greeting' score of 57% which ranks them at position 3 of the 6 regions called in Q4.</v>
      </c>
      <c r="AL20" s="4" t="str">
        <f>VLOOKUP(K20,'Region Ranking'!$D$2:$X$7,18,0)</f>
        <v>North West Metropolitan received an 'act with empathy' score of 91% which ranks them at position 3 of the 6 regions called in Q4.</v>
      </c>
      <c r="AM20" s="4" t="str">
        <f>VLOOKUP(K20,'Region Ranking'!$D$2:$X$7,19,0)</f>
        <v>North West Metropolitan received an 'explain expectations &amp; resolve situations' score of 83% which ranks them at position 4 of the 6 regions called in Q4.</v>
      </c>
      <c r="AN20" s="4" t="str">
        <f>VLOOKUP(K20,'Region Ranking'!$D$2:$X$7,20,0)</f>
        <v>North West Metropolitan received a 'communication' score of 61% which ranks them at position 4 of the 6 regions called in Q4.</v>
      </c>
      <c r="AO20" s="4" t="str">
        <f>VLOOKUP(K20,'Region Ranking'!$D$2:$X$7,21,0)</f>
        <v>North West Metropolitan had multiple areas with lower ranks in Q4, which should be examined for potential areas of improvement.</v>
      </c>
    </row>
    <row r="21" spans="1:41" hidden="1" x14ac:dyDescent="0.25">
      <c r="A21" s="4">
        <v>2024</v>
      </c>
      <c r="B21" s="4" t="s">
        <v>41</v>
      </c>
      <c r="C21" s="9" t="s">
        <v>42</v>
      </c>
      <c r="D21" s="4">
        <v>10425033</v>
      </c>
      <c r="E21" s="4" t="s">
        <v>110</v>
      </c>
      <c r="F21" s="4" t="s">
        <v>111</v>
      </c>
      <c r="G21" s="4" t="s">
        <v>110</v>
      </c>
      <c r="H21" s="4" t="s">
        <v>46</v>
      </c>
      <c r="I21" s="4">
        <v>2077</v>
      </c>
      <c r="J21" s="4" t="s">
        <v>109</v>
      </c>
      <c r="K21" s="4" t="s">
        <v>104</v>
      </c>
      <c r="L21" s="4" t="s">
        <v>88</v>
      </c>
      <c r="M21" s="4"/>
      <c r="N21" s="4" t="s">
        <v>112</v>
      </c>
      <c r="O21" s="4" t="s">
        <v>51</v>
      </c>
      <c r="P21" s="4">
        <v>5</v>
      </c>
      <c r="Q21" s="4">
        <v>5</v>
      </c>
      <c r="R21" s="4">
        <v>5</v>
      </c>
      <c r="S21" s="4" t="s">
        <v>52</v>
      </c>
      <c r="T21" s="4" t="s">
        <v>53</v>
      </c>
      <c r="U21" s="4">
        <v>5</v>
      </c>
      <c r="V21" s="4" t="s">
        <v>54</v>
      </c>
      <c r="W21" s="4" t="s">
        <v>55</v>
      </c>
      <c r="X21" s="4" t="s">
        <v>55</v>
      </c>
      <c r="Y21" s="8">
        <v>0.5714285714285714</v>
      </c>
      <c r="Z21" s="8">
        <v>1</v>
      </c>
      <c r="AA21" s="8">
        <v>0.90476190476190477</v>
      </c>
      <c r="AB21" s="8">
        <v>1</v>
      </c>
      <c r="AC21" s="8">
        <v>0.91954022988505746</v>
      </c>
      <c r="AD21" s="4" t="str">
        <f>VLOOKUP(J21,'Areas Ranking'!$D$2:$Z$58,18,0)</f>
        <v>Kuring-gai received an overall score of 89% which ranks them at position 4 of the 12 areas within the North West Metropolitan region called in Q4.</v>
      </c>
      <c r="AE21" s="4" t="str">
        <f>VLOOKUP(J21,'Areas Ranking'!$D$2:$Z$58,19,0)</f>
        <v>Kuring-gai received a 'greeting' score of 62% which ranks them at position 3 of the 12 areas within the North West Metropolitan region called in Q4.</v>
      </c>
      <c r="AF21" s="4" t="str">
        <f>VLOOKUP(J21,'Areas Ranking'!$D$2:$Z$58,20,0)</f>
        <v>Kuring-gai received an 'act with empathy' score of 96% which ranks them at position 5 of the 12 areas within the North West Metropolitan region called in Q4.</v>
      </c>
      <c r="AG21" s="4" t="str">
        <f>VLOOKUP(J21,'Areas Ranking'!$D$2:$Z$58,21,0)</f>
        <v>Kuring-gai received an 'explain expectations &amp; resolve situations' score of 94% which ranks them at position 2 of the 12 areas within the North West Metropolitan region called in Q4.</v>
      </c>
      <c r="AH21" s="4" t="str">
        <f>VLOOKUP(J21,'Areas Ranking'!$D$2:$Z$58,22,0)</f>
        <v>Kuring-gai received a 'communication' score of 67% which ranks them at position 3 of the 12 areas within the North West Metropolitan region called in Q4.</v>
      </c>
      <c r="AI21" s="4" t="str">
        <f>VLOOKUP(J21,'Areas Ranking'!$D$2:$Z$58,23,0)</f>
        <v>Kuring-gai's lowest rank was for 'act with empathy' in Q4, which should be examined for potential areas of improvement.</v>
      </c>
      <c r="AJ21" s="4" t="str">
        <f>VLOOKUP(K21,'Region Ranking'!$D$2:$X$7,16,0)</f>
        <v>North West Metropolitan received an overall score of 81% which ranks them at position 3 of the 6 regions called in Q4.</v>
      </c>
      <c r="AK21" s="4" t="str">
        <f>VLOOKUP(K21,'Region Ranking'!$D$2:$X$7,17,0)</f>
        <v>North West Metropolitan received a 'greeting' score of 57% which ranks them at position 3 of the 6 regions called in Q4.</v>
      </c>
      <c r="AL21" s="4" t="str">
        <f>VLOOKUP(K21,'Region Ranking'!$D$2:$X$7,18,0)</f>
        <v>North West Metropolitan received an 'act with empathy' score of 91% which ranks them at position 3 of the 6 regions called in Q4.</v>
      </c>
      <c r="AM21" s="4" t="str">
        <f>VLOOKUP(K21,'Region Ranking'!$D$2:$X$7,19,0)</f>
        <v>North West Metropolitan received an 'explain expectations &amp; resolve situations' score of 83% which ranks them at position 4 of the 6 regions called in Q4.</v>
      </c>
      <c r="AN21" s="4" t="str">
        <f>VLOOKUP(K21,'Region Ranking'!$D$2:$X$7,20,0)</f>
        <v>North West Metropolitan received a 'communication' score of 61% which ranks them at position 4 of the 6 regions called in Q4.</v>
      </c>
      <c r="AO21" s="4" t="str">
        <f>VLOOKUP(K21,'Region Ranking'!$D$2:$X$7,21,0)</f>
        <v>North West Metropolitan had multiple areas with lower ranks in Q4, which should be examined for potential areas of improvement.</v>
      </c>
    </row>
    <row r="22" spans="1:41" hidden="1" x14ac:dyDescent="0.25">
      <c r="A22" s="4">
        <v>2024</v>
      </c>
      <c r="B22" s="4" t="s">
        <v>41</v>
      </c>
      <c r="C22" s="9" t="s">
        <v>42</v>
      </c>
      <c r="D22" s="4">
        <v>10425034</v>
      </c>
      <c r="E22" s="4" t="s">
        <v>113</v>
      </c>
      <c r="F22" s="4" t="s">
        <v>114</v>
      </c>
      <c r="G22" s="4" t="s">
        <v>113</v>
      </c>
      <c r="H22" s="4" t="s">
        <v>46</v>
      </c>
      <c r="I22" s="4">
        <v>2086</v>
      </c>
      <c r="J22" s="4" t="s">
        <v>115</v>
      </c>
      <c r="K22" s="4" t="s">
        <v>104</v>
      </c>
      <c r="L22" s="4" t="s">
        <v>49</v>
      </c>
      <c r="M22" s="4" t="s">
        <v>61</v>
      </c>
      <c r="N22" s="4" t="s">
        <v>70</v>
      </c>
      <c r="O22" s="4" t="s">
        <v>51</v>
      </c>
      <c r="P22" s="4">
        <v>5</v>
      </c>
      <c r="Q22" s="4">
        <v>5</v>
      </c>
      <c r="R22" s="4">
        <v>5</v>
      </c>
      <c r="S22" s="4" t="s">
        <v>52</v>
      </c>
      <c r="T22" s="4" t="s">
        <v>53</v>
      </c>
      <c r="U22" s="4">
        <v>5</v>
      </c>
      <c r="V22" s="4" t="s">
        <v>54</v>
      </c>
      <c r="W22" s="4" t="s">
        <v>51</v>
      </c>
      <c r="X22" s="4" t="s">
        <v>55</v>
      </c>
      <c r="Y22" s="8">
        <v>0.7142857142857143</v>
      </c>
      <c r="Z22" s="8">
        <v>1</v>
      </c>
      <c r="AA22" s="8">
        <v>0.90476190476190477</v>
      </c>
      <c r="AB22" s="8">
        <v>0.5</v>
      </c>
      <c r="AC22" s="8">
        <v>0.87356321839080464</v>
      </c>
      <c r="AD22" s="4" t="str">
        <f>VLOOKUP(J22,'Areas Ranking'!$D$2:$Z$58,18,0)</f>
        <v>Northern Beaches received an overall score of 63% which ranks them at position 12 of the 12 areas within the North West Metropolitan region called in Q4.</v>
      </c>
      <c r="AE22" s="4" t="str">
        <f>VLOOKUP(J22,'Areas Ranking'!$D$2:$Z$58,19,0)</f>
        <v>Northern Beaches received a 'greeting' score of 62% which ranks them at position 3 of the 12 areas within the North West Metropolitan region called in Q4.</v>
      </c>
      <c r="AF22" s="4" t="str">
        <f>VLOOKUP(J22,'Areas Ranking'!$D$2:$Z$58,20,0)</f>
        <v>Northern Beaches received an 'act with empathy' score of 70% which ranks them at position 11 of the 12 areas within the North West Metropolitan region called in Q4.</v>
      </c>
      <c r="AG22" s="4" t="str">
        <f>VLOOKUP(J22,'Areas Ranking'!$D$2:$Z$58,21,0)</f>
        <v>Northern Beaches received an 'explain expectations &amp; resolve situations' score of 65% which ranks them at position 11 of the 12 areas within the North West Metropolitan region called in Q4.</v>
      </c>
      <c r="AH22" s="4" t="str">
        <f>VLOOKUP(J22,'Areas Ranking'!$D$2:$Z$58,22,0)</f>
        <v>Northern Beaches received a 'communication' score of 33% which ranks them at position 12 of the 12 areas within the North West Metropolitan region called in Q4.</v>
      </c>
      <c r="AI22" s="4" t="str">
        <f>VLOOKUP(J22,'Areas Ranking'!$D$2:$Z$58,23,0)</f>
        <v>Northern Beaches' lowest rank was for 'communication' in Q4, which should be examined for potential areas of improvement.</v>
      </c>
      <c r="AJ22" s="4" t="str">
        <f>VLOOKUP(K22,'Region Ranking'!$D$2:$X$7,16,0)</f>
        <v>North West Metropolitan received an overall score of 81% which ranks them at position 3 of the 6 regions called in Q4.</v>
      </c>
      <c r="AK22" s="4" t="str">
        <f>VLOOKUP(K22,'Region Ranking'!$D$2:$X$7,17,0)</f>
        <v>North West Metropolitan received a 'greeting' score of 57% which ranks them at position 3 of the 6 regions called in Q4.</v>
      </c>
      <c r="AL22" s="4" t="str">
        <f>VLOOKUP(K22,'Region Ranking'!$D$2:$X$7,18,0)</f>
        <v>North West Metropolitan received an 'act with empathy' score of 91% which ranks them at position 3 of the 6 regions called in Q4.</v>
      </c>
      <c r="AM22" s="4" t="str">
        <f>VLOOKUP(K22,'Region Ranking'!$D$2:$X$7,19,0)</f>
        <v>North West Metropolitan received an 'explain expectations &amp; resolve situations' score of 83% which ranks them at position 4 of the 6 regions called in Q4.</v>
      </c>
      <c r="AN22" s="4" t="str">
        <f>VLOOKUP(K22,'Region Ranking'!$D$2:$X$7,20,0)</f>
        <v>North West Metropolitan received a 'communication' score of 61% which ranks them at position 4 of the 6 regions called in Q4.</v>
      </c>
      <c r="AO22" s="4" t="str">
        <f>VLOOKUP(K22,'Region Ranking'!$D$2:$X$7,21,0)</f>
        <v>North West Metropolitan had multiple areas with lower ranks in Q4, which should be examined for potential areas of improvement.</v>
      </c>
    </row>
    <row r="23" spans="1:41" hidden="1" x14ac:dyDescent="0.25">
      <c r="A23" s="4">
        <v>2024</v>
      </c>
      <c r="B23" s="4" t="s">
        <v>41</v>
      </c>
      <c r="C23" s="9" t="s">
        <v>42</v>
      </c>
      <c r="D23" s="4">
        <v>10425035</v>
      </c>
      <c r="E23" s="4" t="s">
        <v>116</v>
      </c>
      <c r="F23" s="4" t="s">
        <v>117</v>
      </c>
      <c r="G23" s="4" t="s">
        <v>116</v>
      </c>
      <c r="H23" s="4" t="s">
        <v>46</v>
      </c>
      <c r="I23" s="4">
        <v>2103</v>
      </c>
      <c r="J23" s="4" t="s">
        <v>115</v>
      </c>
      <c r="K23" s="4" t="s">
        <v>104</v>
      </c>
      <c r="L23" s="4" t="s">
        <v>49</v>
      </c>
      <c r="M23" s="4" t="s">
        <v>61</v>
      </c>
      <c r="N23" s="4" t="s">
        <v>50</v>
      </c>
      <c r="O23" s="4" t="s">
        <v>51</v>
      </c>
      <c r="P23" s="4">
        <v>5</v>
      </c>
      <c r="Q23" s="4">
        <v>5</v>
      </c>
      <c r="R23" s="4">
        <v>5</v>
      </c>
      <c r="S23" s="4" t="s">
        <v>52</v>
      </c>
      <c r="T23" s="4" t="s">
        <v>62</v>
      </c>
      <c r="U23" s="4">
        <v>5</v>
      </c>
      <c r="V23" s="4" t="s">
        <v>51</v>
      </c>
      <c r="W23" s="4" t="s">
        <v>51</v>
      </c>
      <c r="X23" s="4" t="s">
        <v>55</v>
      </c>
      <c r="Y23" s="8">
        <v>0.5714285714285714</v>
      </c>
      <c r="Z23" s="8">
        <v>1</v>
      </c>
      <c r="AA23" s="8">
        <v>0.7142857142857143</v>
      </c>
      <c r="AB23" s="8">
        <v>0.5</v>
      </c>
      <c r="AC23" s="8">
        <v>0.77011494252873558</v>
      </c>
      <c r="AD23" s="4" t="str">
        <f>VLOOKUP(J23,'Areas Ranking'!$D$2:$Z$58,18,0)</f>
        <v>Northern Beaches received an overall score of 63% which ranks them at position 12 of the 12 areas within the North West Metropolitan region called in Q4.</v>
      </c>
      <c r="AE23" s="4" t="str">
        <f>VLOOKUP(J23,'Areas Ranking'!$D$2:$Z$58,19,0)</f>
        <v>Northern Beaches received a 'greeting' score of 62% which ranks them at position 3 of the 12 areas within the North West Metropolitan region called in Q4.</v>
      </c>
      <c r="AF23" s="4" t="str">
        <f>VLOOKUP(J23,'Areas Ranking'!$D$2:$Z$58,20,0)</f>
        <v>Northern Beaches received an 'act with empathy' score of 70% which ranks them at position 11 of the 12 areas within the North West Metropolitan region called in Q4.</v>
      </c>
      <c r="AG23" s="4" t="str">
        <f>VLOOKUP(J23,'Areas Ranking'!$D$2:$Z$58,21,0)</f>
        <v>Northern Beaches received an 'explain expectations &amp; resolve situations' score of 65% which ranks them at position 11 of the 12 areas within the North West Metropolitan region called in Q4.</v>
      </c>
      <c r="AH23" s="4" t="str">
        <f>VLOOKUP(J23,'Areas Ranking'!$D$2:$Z$58,22,0)</f>
        <v>Northern Beaches received a 'communication' score of 33% which ranks them at position 12 of the 12 areas within the North West Metropolitan region called in Q4.</v>
      </c>
      <c r="AI23" s="4" t="str">
        <f>VLOOKUP(J23,'Areas Ranking'!$D$2:$Z$58,23,0)</f>
        <v>Northern Beaches' lowest rank was for 'communication' in Q4, which should be examined for potential areas of improvement.</v>
      </c>
      <c r="AJ23" s="4" t="str">
        <f>VLOOKUP(K23,'Region Ranking'!$D$2:$X$7,16,0)</f>
        <v>North West Metropolitan received an overall score of 81% which ranks them at position 3 of the 6 regions called in Q4.</v>
      </c>
      <c r="AK23" s="4" t="str">
        <f>VLOOKUP(K23,'Region Ranking'!$D$2:$X$7,17,0)</f>
        <v>North West Metropolitan received a 'greeting' score of 57% which ranks them at position 3 of the 6 regions called in Q4.</v>
      </c>
      <c r="AL23" s="4" t="str">
        <f>VLOOKUP(K23,'Region Ranking'!$D$2:$X$7,18,0)</f>
        <v>North West Metropolitan received an 'act with empathy' score of 91% which ranks them at position 3 of the 6 regions called in Q4.</v>
      </c>
      <c r="AM23" s="4" t="str">
        <f>VLOOKUP(K23,'Region Ranking'!$D$2:$X$7,19,0)</f>
        <v>North West Metropolitan received an 'explain expectations &amp; resolve situations' score of 83% which ranks them at position 4 of the 6 regions called in Q4.</v>
      </c>
      <c r="AN23" s="4" t="str">
        <f>VLOOKUP(K23,'Region Ranking'!$D$2:$X$7,20,0)</f>
        <v>North West Metropolitan received a 'communication' score of 61% which ranks them at position 4 of the 6 regions called in Q4.</v>
      </c>
      <c r="AO23" s="4" t="str">
        <f>VLOOKUP(K23,'Region Ranking'!$D$2:$X$7,21,0)</f>
        <v>North West Metropolitan had multiple areas with lower ranks in Q4, which should be examined for potential areas of improvement.</v>
      </c>
    </row>
    <row r="24" spans="1:41" hidden="1" x14ac:dyDescent="0.25">
      <c r="A24" s="4">
        <v>2024</v>
      </c>
      <c r="B24" s="4" t="s">
        <v>41</v>
      </c>
      <c r="C24" s="9" t="s">
        <v>42</v>
      </c>
      <c r="D24" s="4">
        <v>10425036</v>
      </c>
      <c r="E24" s="4" t="s">
        <v>118</v>
      </c>
      <c r="F24" s="4" t="s">
        <v>119</v>
      </c>
      <c r="G24" s="4" t="s">
        <v>118</v>
      </c>
      <c r="H24" s="4" t="s">
        <v>46</v>
      </c>
      <c r="I24" s="4">
        <v>2111</v>
      </c>
      <c r="J24" s="4" t="s">
        <v>120</v>
      </c>
      <c r="K24" s="4" t="s">
        <v>104</v>
      </c>
      <c r="L24" s="4" t="s">
        <v>49</v>
      </c>
      <c r="M24" s="4" t="s">
        <v>61</v>
      </c>
      <c r="N24" s="4" t="s">
        <v>70</v>
      </c>
      <c r="O24" s="4" t="s">
        <v>51</v>
      </c>
      <c r="P24" s="4">
        <v>4</v>
      </c>
      <c r="Q24" s="4">
        <v>4</v>
      </c>
      <c r="R24" s="4">
        <v>3</v>
      </c>
      <c r="S24" s="4" t="s">
        <v>55</v>
      </c>
      <c r="T24" s="4" t="s">
        <v>53</v>
      </c>
      <c r="U24" s="4">
        <v>0</v>
      </c>
      <c r="V24" s="4" t="s">
        <v>54</v>
      </c>
      <c r="W24" s="4" t="s">
        <v>51</v>
      </c>
      <c r="X24" s="4" t="s">
        <v>55</v>
      </c>
      <c r="Y24" s="8">
        <v>0.5714285714285714</v>
      </c>
      <c r="Z24" s="8">
        <v>1</v>
      </c>
      <c r="AA24" s="8">
        <v>0.59259259259259256</v>
      </c>
      <c r="AB24" s="8">
        <v>0.5</v>
      </c>
      <c r="AC24" s="8">
        <v>0.69696969696969702</v>
      </c>
      <c r="AD24" s="4" t="str">
        <f>VLOOKUP(J24,'Areas Ranking'!$D$2:$Z$58,18,0)</f>
        <v>Ryde received an overall score of 84% which ranks them at position 7 of the 12 areas within the North West Metropolitan region called in Q4.</v>
      </c>
      <c r="AE24" s="4" t="str">
        <f>VLOOKUP(J24,'Areas Ranking'!$D$2:$Z$58,19,0)</f>
        <v>Ryde received a 'greeting' score of 67% which ranks them at position 2 of the 12 areas within the North West Metropolitan region called in Q4.</v>
      </c>
      <c r="AF24" s="4" t="str">
        <f>VLOOKUP(J24,'Areas Ranking'!$D$2:$Z$58,20,0)</f>
        <v>Ryde received an 'act with empathy' score of 96% which ranks them at position 5 of the 12 areas within the North West Metropolitan region called in Q4.</v>
      </c>
      <c r="AG24" s="4" t="str">
        <f>VLOOKUP(J24,'Areas Ranking'!$D$2:$Z$58,21,0)</f>
        <v>Ryde received an 'explain expectations &amp; resolve situations' score of 83% which ranks them at position 7 of the 12 areas within the North West Metropolitan region called in Q4.</v>
      </c>
      <c r="AH24" s="4" t="str">
        <f>VLOOKUP(J24,'Areas Ranking'!$D$2:$Z$58,22,0)</f>
        <v>Ryde received a 'communication' score of 67% which ranks them at position 3 of the 12 areas within the North West Metropolitan region called in Q4.</v>
      </c>
      <c r="AI24" s="4" t="str">
        <f>VLOOKUP(J24,'Areas Ranking'!$D$2:$Z$58,23,0)</f>
        <v>Ryde's lowest rank was for 'explain expectations &amp; resolve situations' in Q4, which should be examined for potential areas of improvement.</v>
      </c>
      <c r="AJ24" s="4" t="str">
        <f>VLOOKUP(K24,'Region Ranking'!$D$2:$X$7,16,0)</f>
        <v>North West Metropolitan received an overall score of 81% which ranks them at position 3 of the 6 regions called in Q4.</v>
      </c>
      <c r="AK24" s="4" t="str">
        <f>VLOOKUP(K24,'Region Ranking'!$D$2:$X$7,17,0)</f>
        <v>North West Metropolitan received a 'greeting' score of 57% which ranks them at position 3 of the 6 regions called in Q4.</v>
      </c>
      <c r="AL24" s="4" t="str">
        <f>VLOOKUP(K24,'Region Ranking'!$D$2:$X$7,18,0)</f>
        <v>North West Metropolitan received an 'act with empathy' score of 91% which ranks them at position 3 of the 6 regions called in Q4.</v>
      </c>
      <c r="AM24" s="4" t="str">
        <f>VLOOKUP(K24,'Region Ranking'!$D$2:$X$7,19,0)</f>
        <v>North West Metropolitan received an 'explain expectations &amp; resolve situations' score of 83% which ranks them at position 4 of the 6 regions called in Q4.</v>
      </c>
      <c r="AN24" s="4" t="str">
        <f>VLOOKUP(K24,'Region Ranking'!$D$2:$X$7,20,0)</f>
        <v>North West Metropolitan received a 'communication' score of 61% which ranks them at position 4 of the 6 regions called in Q4.</v>
      </c>
      <c r="AO24" s="4" t="str">
        <f>VLOOKUP(K24,'Region Ranking'!$D$2:$X$7,21,0)</f>
        <v>North West Metropolitan had multiple areas with lower ranks in Q4, which should be examined for potential areas of improvement.</v>
      </c>
    </row>
    <row r="25" spans="1:41" hidden="1" x14ac:dyDescent="0.25">
      <c r="A25" s="4">
        <v>2024</v>
      </c>
      <c r="B25" s="4" t="s">
        <v>41</v>
      </c>
      <c r="C25" s="9" t="s">
        <v>42</v>
      </c>
      <c r="D25" s="4">
        <v>10425037</v>
      </c>
      <c r="E25" s="4" t="s">
        <v>121</v>
      </c>
      <c r="F25" s="4" t="s">
        <v>122</v>
      </c>
      <c r="G25" s="4" t="s">
        <v>121</v>
      </c>
      <c r="H25" s="4" t="s">
        <v>46</v>
      </c>
      <c r="I25" s="4">
        <v>2122</v>
      </c>
      <c r="J25" s="4" t="s">
        <v>120</v>
      </c>
      <c r="K25" s="4" t="s">
        <v>104</v>
      </c>
      <c r="L25" s="4" t="s">
        <v>49</v>
      </c>
      <c r="M25" s="4"/>
      <c r="N25" s="4" t="s">
        <v>112</v>
      </c>
      <c r="O25" s="4" t="s">
        <v>51</v>
      </c>
      <c r="P25" s="4">
        <v>5</v>
      </c>
      <c r="Q25" s="4">
        <v>5</v>
      </c>
      <c r="R25" s="4">
        <v>5</v>
      </c>
      <c r="S25" s="4" t="s">
        <v>52</v>
      </c>
      <c r="T25" s="4" t="s">
        <v>53</v>
      </c>
      <c r="U25" s="4">
        <v>5</v>
      </c>
      <c r="V25" s="4" t="s">
        <v>51</v>
      </c>
      <c r="W25" s="4" t="s">
        <v>51</v>
      </c>
      <c r="X25" s="4" t="s">
        <v>55</v>
      </c>
      <c r="Y25" s="8">
        <v>0.7142857142857143</v>
      </c>
      <c r="Z25" s="8">
        <v>0.8928571428571429</v>
      </c>
      <c r="AA25" s="8">
        <v>0.90476190476190477</v>
      </c>
      <c r="AB25" s="8">
        <v>0.5</v>
      </c>
      <c r="AC25" s="8">
        <v>0.83908045977011492</v>
      </c>
      <c r="AD25" s="4" t="str">
        <f>VLOOKUP(J25,'Areas Ranking'!$D$2:$Z$58,18,0)</f>
        <v>Ryde received an overall score of 84% which ranks them at position 7 of the 12 areas within the North West Metropolitan region called in Q4.</v>
      </c>
      <c r="AE25" s="4" t="str">
        <f>VLOOKUP(J25,'Areas Ranking'!$D$2:$Z$58,19,0)</f>
        <v>Ryde received a 'greeting' score of 67% which ranks them at position 2 of the 12 areas within the North West Metropolitan region called in Q4.</v>
      </c>
      <c r="AF25" s="4" t="str">
        <f>VLOOKUP(J25,'Areas Ranking'!$D$2:$Z$58,20,0)</f>
        <v>Ryde received an 'act with empathy' score of 96% which ranks them at position 5 of the 12 areas within the North West Metropolitan region called in Q4.</v>
      </c>
      <c r="AG25" s="4" t="str">
        <f>VLOOKUP(J25,'Areas Ranking'!$D$2:$Z$58,21,0)</f>
        <v>Ryde received an 'explain expectations &amp; resolve situations' score of 83% which ranks them at position 7 of the 12 areas within the North West Metropolitan region called in Q4.</v>
      </c>
      <c r="AH25" s="4" t="str">
        <f>VLOOKUP(J25,'Areas Ranking'!$D$2:$Z$58,22,0)</f>
        <v>Ryde received a 'communication' score of 67% which ranks them at position 3 of the 12 areas within the North West Metropolitan region called in Q4.</v>
      </c>
      <c r="AI25" s="4" t="str">
        <f>VLOOKUP(J25,'Areas Ranking'!$D$2:$Z$58,23,0)</f>
        <v>Ryde's lowest rank was for 'explain expectations &amp; resolve situations' in Q4, which should be examined for potential areas of improvement.</v>
      </c>
      <c r="AJ25" s="4" t="str">
        <f>VLOOKUP(K25,'Region Ranking'!$D$2:$X$7,16,0)</f>
        <v>North West Metropolitan received an overall score of 81% which ranks them at position 3 of the 6 regions called in Q4.</v>
      </c>
      <c r="AK25" s="4" t="str">
        <f>VLOOKUP(K25,'Region Ranking'!$D$2:$X$7,17,0)</f>
        <v>North West Metropolitan received a 'greeting' score of 57% which ranks them at position 3 of the 6 regions called in Q4.</v>
      </c>
      <c r="AL25" s="4" t="str">
        <f>VLOOKUP(K25,'Region Ranking'!$D$2:$X$7,18,0)</f>
        <v>North West Metropolitan received an 'act with empathy' score of 91% which ranks them at position 3 of the 6 regions called in Q4.</v>
      </c>
      <c r="AM25" s="4" t="str">
        <f>VLOOKUP(K25,'Region Ranking'!$D$2:$X$7,19,0)</f>
        <v>North West Metropolitan received an 'explain expectations &amp; resolve situations' score of 83% which ranks them at position 4 of the 6 regions called in Q4.</v>
      </c>
      <c r="AN25" s="4" t="str">
        <f>VLOOKUP(K25,'Region Ranking'!$D$2:$X$7,20,0)</f>
        <v>North West Metropolitan received a 'communication' score of 61% which ranks them at position 4 of the 6 regions called in Q4.</v>
      </c>
      <c r="AO25" s="4" t="str">
        <f>VLOOKUP(K25,'Region Ranking'!$D$2:$X$7,21,0)</f>
        <v>North West Metropolitan had multiple areas with lower ranks in Q4, which should be examined for potential areas of improvement.</v>
      </c>
    </row>
    <row r="26" spans="1:41" hidden="1" x14ac:dyDescent="0.25">
      <c r="A26" s="4">
        <v>2024</v>
      </c>
      <c r="B26" s="4" t="s">
        <v>41</v>
      </c>
      <c r="C26" s="9" t="s">
        <v>42</v>
      </c>
      <c r="D26" s="4">
        <v>10425038</v>
      </c>
      <c r="E26" s="4" t="s">
        <v>123</v>
      </c>
      <c r="F26" s="4" t="s">
        <v>124</v>
      </c>
      <c r="G26" s="4" t="s">
        <v>123</v>
      </c>
      <c r="H26" s="4" t="s">
        <v>46</v>
      </c>
      <c r="I26" s="4">
        <v>2148</v>
      </c>
      <c r="J26" s="4" t="s">
        <v>125</v>
      </c>
      <c r="K26" s="4" t="s">
        <v>104</v>
      </c>
      <c r="L26" s="4" t="s">
        <v>49</v>
      </c>
      <c r="M26" s="4" t="s">
        <v>61</v>
      </c>
      <c r="N26" s="4" t="s">
        <v>70</v>
      </c>
      <c r="O26" s="4" t="s">
        <v>51</v>
      </c>
      <c r="P26" s="4">
        <v>5</v>
      </c>
      <c r="Q26" s="4">
        <v>5</v>
      </c>
      <c r="R26" s="4">
        <v>5</v>
      </c>
      <c r="S26" s="4" t="s">
        <v>52</v>
      </c>
      <c r="T26" s="4" t="s">
        <v>62</v>
      </c>
      <c r="U26" s="4">
        <v>5</v>
      </c>
      <c r="V26" s="4" t="s">
        <v>54</v>
      </c>
      <c r="W26" s="4" t="s">
        <v>51</v>
      </c>
      <c r="X26" s="4" t="s">
        <v>55</v>
      </c>
      <c r="Y26" s="8">
        <v>0.42857142857142849</v>
      </c>
      <c r="Z26" s="8">
        <v>1</v>
      </c>
      <c r="AA26" s="8">
        <v>0.7142857142857143</v>
      </c>
      <c r="AB26" s="8">
        <v>0.5</v>
      </c>
      <c r="AC26" s="8">
        <v>0.75862068965517238</v>
      </c>
      <c r="AD26" s="4" t="str">
        <f>VLOOKUP(J26,'Areas Ranking'!$D$2:$Z$58,18,0)</f>
        <v>Blacktown received an overall score of 69% which ranks them at position 10 of the 12 areas within the North West Metropolitan region called in Q4.</v>
      </c>
      <c r="AE26" s="4" t="str">
        <f>VLOOKUP(J26,'Areas Ranking'!$D$2:$Z$58,19,0)</f>
        <v>Blacktown received a 'greeting' score of 38% which ranks them at position 12 of the 12 areas within the North West Metropolitan region called in Q4.</v>
      </c>
      <c r="AF26" s="4" t="str">
        <f>VLOOKUP(J26,'Areas Ranking'!$D$2:$Z$58,20,0)</f>
        <v>Blacktown received an 'act with empathy' score of 93% which ranks them at position 8 of the 12 areas within the North West Metropolitan region called in Q4.</v>
      </c>
      <c r="AG26" s="4" t="str">
        <f>VLOOKUP(J26,'Areas Ranking'!$D$2:$Z$58,21,0)</f>
        <v>Blacktown received an 'explain expectations &amp; resolve situations' score of 63% which ranks them at position 12 of the 12 areas within the North West Metropolitan region called in Q4.</v>
      </c>
      <c r="AH26" s="4" t="str">
        <f>VLOOKUP(J26,'Areas Ranking'!$D$2:$Z$58,22,0)</f>
        <v>Blacktown received a 'communication' score of 50% which ranks them at position 8 of the 12 areas within the North West Metropolitan region called in Q4.</v>
      </c>
      <c r="AI26" s="4" t="str">
        <f>VLOOKUP(J26,'Areas Ranking'!$D$2:$Z$58,23,0)</f>
        <v>Blacktown had multiple areas with lower ranks in Q4, which should be examined for potential areas of improvement.</v>
      </c>
      <c r="AJ26" s="4" t="str">
        <f>VLOOKUP(K26,'Region Ranking'!$D$2:$X$7,16,0)</f>
        <v>North West Metropolitan received an overall score of 81% which ranks them at position 3 of the 6 regions called in Q4.</v>
      </c>
      <c r="AK26" s="4" t="str">
        <f>VLOOKUP(K26,'Region Ranking'!$D$2:$X$7,17,0)</f>
        <v>North West Metropolitan received a 'greeting' score of 57% which ranks them at position 3 of the 6 regions called in Q4.</v>
      </c>
      <c r="AL26" s="4" t="str">
        <f>VLOOKUP(K26,'Region Ranking'!$D$2:$X$7,18,0)</f>
        <v>North West Metropolitan received an 'act with empathy' score of 91% which ranks them at position 3 of the 6 regions called in Q4.</v>
      </c>
      <c r="AM26" s="4" t="str">
        <f>VLOOKUP(K26,'Region Ranking'!$D$2:$X$7,19,0)</f>
        <v>North West Metropolitan received an 'explain expectations &amp; resolve situations' score of 83% which ranks them at position 4 of the 6 regions called in Q4.</v>
      </c>
      <c r="AN26" s="4" t="str">
        <f>VLOOKUP(K26,'Region Ranking'!$D$2:$X$7,20,0)</f>
        <v>North West Metropolitan received a 'communication' score of 61% which ranks them at position 4 of the 6 regions called in Q4.</v>
      </c>
      <c r="AO26" s="4" t="str">
        <f>VLOOKUP(K26,'Region Ranking'!$D$2:$X$7,21,0)</f>
        <v>North West Metropolitan had multiple areas with lower ranks in Q4, which should be examined for potential areas of improvement.</v>
      </c>
    </row>
    <row r="27" spans="1:41" hidden="1" x14ac:dyDescent="0.25">
      <c r="A27" s="4">
        <v>2024</v>
      </c>
      <c r="B27" s="4" t="s">
        <v>41</v>
      </c>
      <c r="C27" s="9" t="s">
        <v>42</v>
      </c>
      <c r="D27" s="4">
        <v>10425039</v>
      </c>
      <c r="E27" s="4" t="s">
        <v>126</v>
      </c>
      <c r="F27" s="4" t="s">
        <v>127</v>
      </c>
      <c r="G27" s="4" t="s">
        <v>126</v>
      </c>
      <c r="H27" s="4" t="s">
        <v>46</v>
      </c>
      <c r="I27" s="4">
        <v>2150</v>
      </c>
      <c r="J27" s="4" t="s">
        <v>128</v>
      </c>
      <c r="K27" s="4" t="s">
        <v>104</v>
      </c>
      <c r="L27" s="4" t="s">
        <v>49</v>
      </c>
      <c r="M27" s="4" t="s">
        <v>61</v>
      </c>
      <c r="N27" s="4" t="s">
        <v>70</v>
      </c>
      <c r="O27" s="4" t="s">
        <v>51</v>
      </c>
      <c r="P27" s="4">
        <v>4</v>
      </c>
      <c r="Q27" s="4">
        <v>5</v>
      </c>
      <c r="R27" s="4">
        <v>5</v>
      </c>
      <c r="S27" s="4" t="s">
        <v>52</v>
      </c>
      <c r="T27" s="4" t="s">
        <v>53</v>
      </c>
      <c r="U27" s="4">
        <v>5</v>
      </c>
      <c r="V27" s="4" t="s">
        <v>54</v>
      </c>
      <c r="W27" s="4" t="s">
        <v>51</v>
      </c>
      <c r="X27" s="4" t="s">
        <v>55</v>
      </c>
      <c r="Y27" s="8">
        <v>0.5714285714285714</v>
      </c>
      <c r="Z27" s="8">
        <v>1</v>
      </c>
      <c r="AA27" s="8">
        <v>0.90476190476190477</v>
      </c>
      <c r="AB27" s="8">
        <v>0.5</v>
      </c>
      <c r="AC27" s="8">
        <v>0.86206896551724144</v>
      </c>
      <c r="AD27" s="4" t="str">
        <f>VLOOKUP(J27,'Areas Ranking'!$D$2:$Z$58,18,0)</f>
        <v>Parramatta received an overall score of 82% which ranks them at position 8 of the 12 areas within the North West Metropolitan region called in Q4.</v>
      </c>
      <c r="AE27" s="4" t="str">
        <f>VLOOKUP(J27,'Areas Ranking'!$D$2:$Z$58,19,0)</f>
        <v>Parramatta received a 'greeting' score of 48% which ranks them at position 11 of the 12 areas within the North West Metropolitan region called in Q4.</v>
      </c>
      <c r="AF27" s="4" t="str">
        <f>VLOOKUP(J27,'Areas Ranking'!$D$2:$Z$58,20,0)</f>
        <v>Parramatta received an 'act with empathy' score of 96% which ranks them at position 5 of the 12 areas within the North West Metropolitan region called in Q4.</v>
      </c>
      <c r="AG27" s="4" t="str">
        <f>VLOOKUP(J27,'Areas Ranking'!$D$2:$Z$58,21,0)</f>
        <v>Parramatta received an 'explain expectations &amp; resolve situations' score of 81% which ranks them at position 8 of the 12 areas within the North West Metropolitan region called in Q4.</v>
      </c>
      <c r="AH27" s="4" t="str">
        <f>VLOOKUP(J27,'Areas Ranking'!$D$2:$Z$58,22,0)</f>
        <v>Parramatta received a 'communication' score of 67% which ranks them at position 3 of the 12 areas within the North West Metropolitan region called in Q4.</v>
      </c>
      <c r="AI27" s="4" t="str">
        <f>VLOOKUP(J27,'Areas Ranking'!$D$2:$Z$58,23,0)</f>
        <v>Parramatta's lowest rank was for 'greeting' in Q4, which should be examined for potential areas of improvement.</v>
      </c>
      <c r="AJ27" s="4" t="str">
        <f>VLOOKUP(K27,'Region Ranking'!$D$2:$X$7,16,0)</f>
        <v>North West Metropolitan received an overall score of 81% which ranks them at position 3 of the 6 regions called in Q4.</v>
      </c>
      <c r="AK27" s="4" t="str">
        <f>VLOOKUP(K27,'Region Ranking'!$D$2:$X$7,17,0)</f>
        <v>North West Metropolitan received a 'greeting' score of 57% which ranks them at position 3 of the 6 regions called in Q4.</v>
      </c>
      <c r="AL27" s="4" t="str">
        <f>VLOOKUP(K27,'Region Ranking'!$D$2:$X$7,18,0)</f>
        <v>North West Metropolitan received an 'act with empathy' score of 91% which ranks them at position 3 of the 6 regions called in Q4.</v>
      </c>
      <c r="AM27" s="4" t="str">
        <f>VLOOKUP(K27,'Region Ranking'!$D$2:$X$7,19,0)</f>
        <v>North West Metropolitan received an 'explain expectations &amp; resolve situations' score of 83% which ranks them at position 4 of the 6 regions called in Q4.</v>
      </c>
      <c r="AN27" s="4" t="str">
        <f>VLOOKUP(K27,'Region Ranking'!$D$2:$X$7,20,0)</f>
        <v>North West Metropolitan received a 'communication' score of 61% which ranks them at position 4 of the 6 regions called in Q4.</v>
      </c>
      <c r="AO27" s="4" t="str">
        <f>VLOOKUP(K27,'Region Ranking'!$D$2:$X$7,21,0)</f>
        <v>North West Metropolitan had multiple areas with lower ranks in Q4, which should be examined for potential areas of improvement.</v>
      </c>
    </row>
    <row r="28" spans="1:41" hidden="1" x14ac:dyDescent="0.25">
      <c r="A28" s="4">
        <v>2024</v>
      </c>
      <c r="B28" s="4" t="s">
        <v>41</v>
      </c>
      <c r="C28" s="9" t="s">
        <v>42</v>
      </c>
      <c r="D28" s="4">
        <v>10425040</v>
      </c>
      <c r="E28" s="4" t="s">
        <v>129</v>
      </c>
      <c r="F28" s="4" t="s">
        <v>130</v>
      </c>
      <c r="G28" s="4" t="s">
        <v>129</v>
      </c>
      <c r="H28" s="4" t="s">
        <v>46</v>
      </c>
      <c r="I28" s="4">
        <v>2154</v>
      </c>
      <c r="J28" s="4" t="s">
        <v>131</v>
      </c>
      <c r="K28" s="4" t="s">
        <v>104</v>
      </c>
      <c r="L28" s="4" t="s">
        <v>49</v>
      </c>
      <c r="M28" s="4" t="s">
        <v>61</v>
      </c>
      <c r="N28" s="4" t="s">
        <v>132</v>
      </c>
      <c r="O28" s="4" t="s">
        <v>51</v>
      </c>
      <c r="P28" s="4">
        <v>5</v>
      </c>
      <c r="Q28" s="4">
        <v>5</v>
      </c>
      <c r="R28" s="4">
        <v>5</v>
      </c>
      <c r="S28" s="4" t="s">
        <v>52</v>
      </c>
      <c r="T28" s="4" t="s">
        <v>53</v>
      </c>
      <c r="U28" s="4">
        <v>5</v>
      </c>
      <c r="V28" s="4" t="s">
        <v>54</v>
      </c>
      <c r="W28" s="4" t="s">
        <v>51</v>
      </c>
      <c r="X28" s="4" t="s">
        <v>55</v>
      </c>
      <c r="Y28" s="8">
        <v>0.42857142857142849</v>
      </c>
      <c r="Z28" s="8">
        <v>1</v>
      </c>
      <c r="AA28" s="8">
        <v>0.90476190476190477</v>
      </c>
      <c r="AB28" s="8">
        <v>0.5</v>
      </c>
      <c r="AC28" s="8">
        <v>0.85057471264367823</v>
      </c>
      <c r="AD28" s="4" t="str">
        <f>VLOOKUP(J28,'Areas Ranking'!$D$2:$Z$58,18,0)</f>
        <v>The Hills received an overall score of 92% which ranks them at position 1 of the 12 areas within the North West Metropolitan region called in Q4.</v>
      </c>
      <c r="AE28" s="4" t="str">
        <f>VLOOKUP(J28,'Areas Ranking'!$D$2:$Z$58,19,0)</f>
        <v>The Hills received a 'greeting' score of 57% which ranks them at position 6 of the 12 areas within the North West Metropolitan region called in Q4.</v>
      </c>
      <c r="AF28" s="4" t="str">
        <f>VLOOKUP(J28,'Areas Ranking'!$D$2:$Z$58,20,0)</f>
        <v>The Hills received an 'act with empathy' score of 100% which ranks them at position 1 of the 12 areas within the North West Metropolitan region called in Q4.</v>
      </c>
      <c r="AG28" s="4" t="str">
        <f>VLOOKUP(J28,'Areas Ranking'!$D$2:$Z$58,21,0)</f>
        <v>The Hills received an 'explain expectations &amp; resolve situations' score of 94% which ranks them at position 2 of the 12 areas within the North West Metropolitan region called in Q4.</v>
      </c>
      <c r="AH28" s="4" t="str">
        <f>VLOOKUP(J28,'Areas Ranking'!$D$2:$Z$58,22,0)</f>
        <v>The Hills received a 'communication' score of 83% which ranks them at position 1 of the 12 areas within the North West Metropolitan region called in Q4.</v>
      </c>
      <c r="AI28" s="4" t="str">
        <f>VLOOKUP(J28,'Areas Ranking'!$D$2:$Z$58,23,0)</f>
        <v>The Hills' lowest rank was for 'greeting' in Q4, which should be examined for potential areas of improvement.</v>
      </c>
      <c r="AJ28" s="4" t="str">
        <f>VLOOKUP(K28,'Region Ranking'!$D$2:$X$7,16,0)</f>
        <v>North West Metropolitan received an overall score of 81% which ranks them at position 3 of the 6 regions called in Q4.</v>
      </c>
      <c r="AK28" s="4" t="str">
        <f>VLOOKUP(K28,'Region Ranking'!$D$2:$X$7,17,0)</f>
        <v>North West Metropolitan received a 'greeting' score of 57% which ranks them at position 3 of the 6 regions called in Q4.</v>
      </c>
      <c r="AL28" s="4" t="str">
        <f>VLOOKUP(K28,'Region Ranking'!$D$2:$X$7,18,0)</f>
        <v>North West Metropolitan received an 'act with empathy' score of 91% which ranks them at position 3 of the 6 regions called in Q4.</v>
      </c>
      <c r="AM28" s="4" t="str">
        <f>VLOOKUP(K28,'Region Ranking'!$D$2:$X$7,19,0)</f>
        <v>North West Metropolitan received an 'explain expectations &amp; resolve situations' score of 83% which ranks them at position 4 of the 6 regions called in Q4.</v>
      </c>
      <c r="AN28" s="4" t="str">
        <f>VLOOKUP(K28,'Region Ranking'!$D$2:$X$7,20,0)</f>
        <v>North West Metropolitan received a 'communication' score of 61% which ranks them at position 4 of the 6 regions called in Q4.</v>
      </c>
      <c r="AO28" s="4" t="str">
        <f>VLOOKUP(K28,'Region Ranking'!$D$2:$X$7,21,0)</f>
        <v>North West Metropolitan had multiple areas with lower ranks in Q4, which should be examined for potential areas of improvement.</v>
      </c>
    </row>
    <row r="29" spans="1:41" hidden="1" x14ac:dyDescent="0.25">
      <c r="A29" s="4">
        <v>2024</v>
      </c>
      <c r="B29" s="4" t="s">
        <v>41</v>
      </c>
      <c r="C29" s="9" t="s">
        <v>42</v>
      </c>
      <c r="D29" s="4">
        <v>10425041</v>
      </c>
      <c r="E29" s="4" t="s">
        <v>133</v>
      </c>
      <c r="F29" s="4" t="s">
        <v>134</v>
      </c>
      <c r="G29" s="4" t="s">
        <v>133</v>
      </c>
      <c r="H29" s="4" t="s">
        <v>46</v>
      </c>
      <c r="I29" s="4">
        <v>2250</v>
      </c>
      <c r="J29" s="4" t="s">
        <v>135</v>
      </c>
      <c r="K29" s="4" t="s">
        <v>136</v>
      </c>
      <c r="L29" s="4" t="s">
        <v>88</v>
      </c>
      <c r="M29" s="4" t="s">
        <v>61</v>
      </c>
      <c r="N29" s="4" t="s">
        <v>112</v>
      </c>
      <c r="O29" s="4" t="s">
        <v>51</v>
      </c>
      <c r="P29" s="4">
        <v>4</v>
      </c>
      <c r="Q29" s="4">
        <v>5</v>
      </c>
      <c r="R29" s="4">
        <v>3</v>
      </c>
      <c r="S29" s="4" t="s">
        <v>52</v>
      </c>
      <c r="T29" s="4" t="s">
        <v>53</v>
      </c>
      <c r="U29" s="4">
        <v>5</v>
      </c>
      <c r="V29" s="4" t="s">
        <v>54</v>
      </c>
      <c r="W29" s="4" t="s">
        <v>51</v>
      </c>
      <c r="X29" s="4" t="s">
        <v>55</v>
      </c>
      <c r="Y29" s="8">
        <v>0.5714285714285714</v>
      </c>
      <c r="Z29" s="8">
        <v>0.8928571428571429</v>
      </c>
      <c r="AA29" s="8">
        <v>0.7142857142857143</v>
      </c>
      <c r="AB29" s="8">
        <v>0.5</v>
      </c>
      <c r="AC29" s="8">
        <v>0.73563218390804597</v>
      </c>
      <c r="AD29" s="4" t="str">
        <f>VLOOKUP(J29,'Areas Ranking'!$D$2:$Z$58,18,0)</f>
        <v>Brisbane Water received an overall score of 73% which ranks them at position 7 of the 11 areas within the Northern region called in Q4.</v>
      </c>
      <c r="AE29" s="4" t="str">
        <f>VLOOKUP(J29,'Areas Ranking'!$D$2:$Z$58,19,0)</f>
        <v>Brisbane Water received a 'greeting' score of 52% which ranks them at position 8 of the 11 areas within the Northern region called in Q4.</v>
      </c>
      <c r="AF29" s="4" t="str">
        <f>VLOOKUP(J29,'Areas Ranking'!$D$2:$Z$58,20,0)</f>
        <v>Brisbane Water received an 'act with empathy' score of 89% which ranks them at position 6 of the 11 areas within the Northern region called in Q4.</v>
      </c>
      <c r="AG29" s="4" t="str">
        <f>VLOOKUP(J29,'Areas Ranking'!$D$2:$Z$58,21,0)</f>
        <v>Brisbane Water received an 'explain expectations &amp; resolve situations' score of 70% which ranks them at position 7 of the 11 areas within the Northern region called in Q4.</v>
      </c>
      <c r="AH29" s="4" t="str">
        <f>VLOOKUP(J29,'Areas Ranking'!$D$2:$Z$58,22,0)</f>
        <v>Brisbane Water received a 'communication' score of 50% which ranks them at position 6 of the 11 areas within the Northern region called in Q4.</v>
      </c>
      <c r="AI29" s="4" t="str">
        <f>VLOOKUP(J29,'Areas Ranking'!$D$2:$Z$58,23,0)</f>
        <v>Brisbane Water's lowest rank was for 'greeting' in Q4, which should be examined for potential areas of improvement.</v>
      </c>
      <c r="AJ29" s="4" t="str">
        <f>VLOOKUP(K29,'Region Ranking'!$D$2:$X$7,16,0)</f>
        <v>Northern received an overall score of 74% which ranks them at position 6 of the 6 regions called in Q4.</v>
      </c>
      <c r="AK29" s="4" t="str">
        <f>VLOOKUP(K29,'Region Ranking'!$D$2:$X$7,17,0)</f>
        <v>Northern received a 'greeting' score of 56% which ranks them at position 5 of the 6 regions called in Q4.</v>
      </c>
      <c r="AL29" s="4" t="str">
        <f>VLOOKUP(K29,'Region Ranking'!$D$2:$X$7,18,0)</f>
        <v>Northern received an 'act with empathy' score of 86% which ranks them at position 5 of the 6 regions called in Q4.</v>
      </c>
      <c r="AM29" s="4" t="str">
        <f>VLOOKUP(K29,'Region Ranking'!$D$2:$X$7,19,0)</f>
        <v>Northern received an 'explain expectations &amp; resolve situations' score of 74% which ranks them at position 6 of the 6 regions called in Q4.</v>
      </c>
      <c r="AN29" s="4" t="str">
        <f>VLOOKUP(K29,'Region Ranking'!$D$2:$X$7,20,0)</f>
        <v>Northern received a 'communication' score of 56% which ranks them at position 6 of the 6 regions called in Q4.</v>
      </c>
      <c r="AO29" s="4" t="str">
        <f>VLOOKUP(K29,'Region Ranking'!$D$2:$X$7,21,0)</f>
        <v>Northern had multiple areas with lower ranks in Q4, which should be examined for potential areas of improvement.</v>
      </c>
    </row>
    <row r="30" spans="1:41" hidden="1" x14ac:dyDescent="0.25">
      <c r="A30" s="4">
        <v>2024</v>
      </c>
      <c r="B30" s="4" t="s">
        <v>41</v>
      </c>
      <c r="C30" s="9" t="s">
        <v>42</v>
      </c>
      <c r="D30" s="4">
        <v>10425042</v>
      </c>
      <c r="E30" s="4" t="s">
        <v>137</v>
      </c>
      <c r="F30" s="4" t="s">
        <v>138</v>
      </c>
      <c r="G30" s="4" t="s">
        <v>137</v>
      </c>
      <c r="H30" s="4" t="s">
        <v>46</v>
      </c>
      <c r="I30" s="4">
        <v>2256</v>
      </c>
      <c r="J30" s="4" t="s">
        <v>135</v>
      </c>
      <c r="K30" s="4" t="s">
        <v>136</v>
      </c>
      <c r="L30" s="4" t="s">
        <v>49</v>
      </c>
      <c r="M30" s="4" t="s">
        <v>61</v>
      </c>
      <c r="N30" s="4" t="s">
        <v>70</v>
      </c>
      <c r="O30" s="4" t="s">
        <v>51</v>
      </c>
      <c r="P30" s="4">
        <v>4</v>
      </c>
      <c r="Q30" s="4">
        <v>4</v>
      </c>
      <c r="R30" s="4">
        <v>4</v>
      </c>
      <c r="S30" s="4" t="s">
        <v>52</v>
      </c>
      <c r="T30" s="4" t="s">
        <v>62</v>
      </c>
      <c r="U30" s="4">
        <v>3</v>
      </c>
      <c r="V30" s="4" t="s">
        <v>51</v>
      </c>
      <c r="W30" s="4" t="s">
        <v>51</v>
      </c>
      <c r="X30" s="4" t="s">
        <v>55</v>
      </c>
      <c r="Y30" s="8">
        <v>0.42857142857142849</v>
      </c>
      <c r="Z30" s="8">
        <v>0.8928571428571429</v>
      </c>
      <c r="AA30" s="8">
        <v>0.61904761904761907</v>
      </c>
      <c r="AB30" s="8">
        <v>0.5</v>
      </c>
      <c r="AC30" s="8">
        <v>0.67816091954022995</v>
      </c>
      <c r="AD30" s="4" t="str">
        <f>VLOOKUP(J30,'Areas Ranking'!$D$2:$Z$58,18,0)</f>
        <v>Brisbane Water received an overall score of 73% which ranks them at position 7 of the 11 areas within the Northern region called in Q4.</v>
      </c>
      <c r="AE30" s="4" t="str">
        <f>VLOOKUP(J30,'Areas Ranking'!$D$2:$Z$58,19,0)</f>
        <v>Brisbane Water received a 'greeting' score of 52% which ranks them at position 8 of the 11 areas within the Northern region called in Q4.</v>
      </c>
      <c r="AF30" s="4" t="str">
        <f>VLOOKUP(J30,'Areas Ranking'!$D$2:$Z$58,20,0)</f>
        <v>Brisbane Water received an 'act with empathy' score of 89% which ranks them at position 6 of the 11 areas within the Northern region called in Q4.</v>
      </c>
      <c r="AG30" s="4" t="str">
        <f>VLOOKUP(J30,'Areas Ranking'!$D$2:$Z$58,21,0)</f>
        <v>Brisbane Water received an 'explain expectations &amp; resolve situations' score of 70% which ranks them at position 7 of the 11 areas within the Northern region called in Q4.</v>
      </c>
      <c r="AH30" s="4" t="str">
        <f>VLOOKUP(J30,'Areas Ranking'!$D$2:$Z$58,22,0)</f>
        <v>Brisbane Water received a 'communication' score of 50% which ranks them at position 6 of the 11 areas within the Northern region called in Q4.</v>
      </c>
      <c r="AI30" s="4" t="str">
        <f>VLOOKUP(J30,'Areas Ranking'!$D$2:$Z$58,23,0)</f>
        <v>Brisbane Water's lowest rank was for 'greeting' in Q4, which should be examined for potential areas of improvement.</v>
      </c>
      <c r="AJ30" s="4" t="str">
        <f>VLOOKUP(K30,'Region Ranking'!$D$2:$X$7,16,0)</f>
        <v>Northern received an overall score of 74% which ranks them at position 6 of the 6 regions called in Q4.</v>
      </c>
      <c r="AK30" s="4" t="str">
        <f>VLOOKUP(K30,'Region Ranking'!$D$2:$X$7,17,0)</f>
        <v>Northern received a 'greeting' score of 56% which ranks them at position 5 of the 6 regions called in Q4.</v>
      </c>
      <c r="AL30" s="4" t="str">
        <f>VLOOKUP(K30,'Region Ranking'!$D$2:$X$7,18,0)</f>
        <v>Northern received an 'act with empathy' score of 86% which ranks them at position 5 of the 6 regions called in Q4.</v>
      </c>
      <c r="AM30" s="4" t="str">
        <f>VLOOKUP(K30,'Region Ranking'!$D$2:$X$7,19,0)</f>
        <v>Northern received an 'explain expectations &amp; resolve situations' score of 74% which ranks them at position 6 of the 6 regions called in Q4.</v>
      </c>
      <c r="AN30" s="4" t="str">
        <f>VLOOKUP(K30,'Region Ranking'!$D$2:$X$7,20,0)</f>
        <v>Northern received a 'communication' score of 56% which ranks them at position 6 of the 6 regions called in Q4.</v>
      </c>
      <c r="AO30" s="4" t="str">
        <f>VLOOKUP(K30,'Region Ranking'!$D$2:$X$7,21,0)</f>
        <v>Northern had multiple areas with lower ranks in Q4, which should be examined for potential areas of improvement.</v>
      </c>
    </row>
    <row r="31" spans="1:41" hidden="1" x14ac:dyDescent="0.25">
      <c r="A31" s="4">
        <v>2024</v>
      </c>
      <c r="B31" s="4" t="s">
        <v>41</v>
      </c>
      <c r="C31" s="9" t="s">
        <v>42</v>
      </c>
      <c r="D31" s="4">
        <v>10425043</v>
      </c>
      <c r="E31" s="4" t="s">
        <v>139</v>
      </c>
      <c r="F31" s="4" t="s">
        <v>140</v>
      </c>
      <c r="G31" s="4" t="s">
        <v>139</v>
      </c>
      <c r="H31" s="4" t="s">
        <v>46</v>
      </c>
      <c r="I31" s="4">
        <v>2280</v>
      </c>
      <c r="J31" s="4" t="s">
        <v>141</v>
      </c>
      <c r="K31" s="4" t="s">
        <v>136</v>
      </c>
      <c r="L31" s="4" t="s">
        <v>49</v>
      </c>
      <c r="M31" s="4"/>
      <c r="N31" s="4" t="s">
        <v>50</v>
      </c>
      <c r="O31" s="4" t="s">
        <v>55</v>
      </c>
      <c r="P31" s="4">
        <v>5</v>
      </c>
      <c r="Q31" s="4">
        <v>5</v>
      </c>
      <c r="R31" s="4">
        <v>5</v>
      </c>
      <c r="S31" s="4" t="s">
        <v>55</v>
      </c>
      <c r="T31" s="4" t="s">
        <v>53</v>
      </c>
      <c r="U31" s="4">
        <v>5</v>
      </c>
      <c r="V31" s="4" t="s">
        <v>51</v>
      </c>
      <c r="W31" s="4" t="s">
        <v>55</v>
      </c>
      <c r="X31" s="4" t="s">
        <v>55</v>
      </c>
      <c r="Y31" s="8">
        <v>0.7142857142857143</v>
      </c>
      <c r="Z31" s="8">
        <v>1</v>
      </c>
      <c r="AA31" s="8">
        <v>0.92592592592592593</v>
      </c>
      <c r="AB31" s="8">
        <v>1</v>
      </c>
      <c r="AC31" s="8">
        <v>0.93939393939393934</v>
      </c>
      <c r="AD31" s="4" t="str">
        <f>VLOOKUP(J31,'Areas Ranking'!$D$2:$Z$58,18,0)</f>
        <v>Lake Macquarie received an overall score of 87% which ranks them at position 2 of the 11 areas within the Northern region called in Q4.</v>
      </c>
      <c r="AE31" s="4" t="str">
        <f>VLOOKUP(J31,'Areas Ranking'!$D$2:$Z$58,19,0)</f>
        <v>Lake Macquarie received a 'greeting' score of 62% which ranks them at position 1 of the 11 areas within the Northern region called in Q4.</v>
      </c>
      <c r="AF31" s="4" t="str">
        <f>VLOOKUP(J31,'Areas Ranking'!$D$2:$Z$58,20,0)</f>
        <v>Lake Macquarie received an 'act with empathy' score of 100% which ranks them at position 1 of the 11 areas within the Northern region called in Q4.</v>
      </c>
      <c r="AG31" s="4" t="str">
        <f>VLOOKUP(J31,'Areas Ranking'!$D$2:$Z$58,21,0)</f>
        <v>Lake Macquarie received an 'explain expectations &amp; resolve situations' score of 88% which ranks them at position 2 of the 11 areas within the Northern region called in Q4.</v>
      </c>
      <c r="AH31" s="4" t="str">
        <f>VLOOKUP(J31,'Areas Ranking'!$D$2:$Z$58,22,0)</f>
        <v>Lake Macquarie received a 'communication' score of 67% which ranks them at position 1 of the 11 areas within the Northern region called in Q4.</v>
      </c>
      <c r="AI31" s="4" t="str">
        <f>VLOOKUP(J31,'Areas Ranking'!$D$2:$Z$58,23,0)</f>
        <v>Lake Macquarie's lowest rank was for 'explain expectations &amp; resolve situations' in Q4, which should be examined for potential areas of improvement.</v>
      </c>
      <c r="AJ31" s="4" t="str">
        <f>VLOOKUP(K31,'Region Ranking'!$D$2:$X$7,16,0)</f>
        <v>Northern received an overall score of 74% which ranks them at position 6 of the 6 regions called in Q4.</v>
      </c>
      <c r="AK31" s="4" t="str">
        <f>VLOOKUP(K31,'Region Ranking'!$D$2:$X$7,17,0)</f>
        <v>Northern received a 'greeting' score of 56% which ranks them at position 5 of the 6 regions called in Q4.</v>
      </c>
      <c r="AL31" s="4" t="str">
        <f>VLOOKUP(K31,'Region Ranking'!$D$2:$X$7,18,0)</f>
        <v>Northern received an 'act with empathy' score of 86% which ranks them at position 5 of the 6 regions called in Q4.</v>
      </c>
      <c r="AM31" s="4" t="str">
        <f>VLOOKUP(K31,'Region Ranking'!$D$2:$X$7,19,0)</f>
        <v>Northern received an 'explain expectations &amp; resolve situations' score of 74% which ranks them at position 6 of the 6 regions called in Q4.</v>
      </c>
      <c r="AN31" s="4" t="str">
        <f>VLOOKUP(K31,'Region Ranking'!$D$2:$X$7,20,0)</f>
        <v>Northern received a 'communication' score of 56% which ranks them at position 6 of the 6 regions called in Q4.</v>
      </c>
      <c r="AO31" s="4" t="str">
        <f>VLOOKUP(K31,'Region Ranking'!$D$2:$X$7,21,0)</f>
        <v>Northern had multiple areas with lower ranks in Q4, which should be examined for potential areas of improvement.</v>
      </c>
    </row>
    <row r="32" spans="1:41" hidden="1" x14ac:dyDescent="0.25">
      <c r="A32" s="4">
        <v>2024</v>
      </c>
      <c r="B32" s="4" t="s">
        <v>41</v>
      </c>
      <c r="C32" s="9" t="s">
        <v>42</v>
      </c>
      <c r="D32" s="4">
        <v>10425044</v>
      </c>
      <c r="E32" s="4" t="s">
        <v>142</v>
      </c>
      <c r="F32" s="4" t="s">
        <v>143</v>
      </c>
      <c r="G32" s="4" t="s">
        <v>142</v>
      </c>
      <c r="H32" s="4" t="s">
        <v>46</v>
      </c>
      <c r="I32" s="4">
        <v>2283</v>
      </c>
      <c r="J32" s="4" t="s">
        <v>141</v>
      </c>
      <c r="K32" s="4" t="s">
        <v>136</v>
      </c>
      <c r="L32" s="4" t="s">
        <v>49</v>
      </c>
      <c r="M32" s="4" t="s">
        <v>61</v>
      </c>
      <c r="N32" s="4" t="s">
        <v>50</v>
      </c>
      <c r="O32" s="4" t="s">
        <v>51</v>
      </c>
      <c r="P32" s="4">
        <v>5</v>
      </c>
      <c r="Q32" s="4">
        <v>5</v>
      </c>
      <c r="R32" s="4">
        <v>5</v>
      </c>
      <c r="S32" s="4" t="s">
        <v>52</v>
      </c>
      <c r="T32" s="4" t="s">
        <v>62</v>
      </c>
      <c r="U32" s="4">
        <v>4</v>
      </c>
      <c r="V32" s="4" t="s">
        <v>51</v>
      </c>
      <c r="W32" s="4" t="s">
        <v>51</v>
      </c>
      <c r="X32" s="4" t="s">
        <v>55</v>
      </c>
      <c r="Y32" s="8">
        <v>0.5714285714285714</v>
      </c>
      <c r="Z32" s="8">
        <v>1</v>
      </c>
      <c r="AA32" s="8">
        <v>0.7142857142857143</v>
      </c>
      <c r="AB32" s="8">
        <v>0.5</v>
      </c>
      <c r="AC32" s="8">
        <v>0.77011494252873558</v>
      </c>
      <c r="AD32" s="4" t="str">
        <f>VLOOKUP(J32,'Areas Ranking'!$D$2:$Z$58,18,0)</f>
        <v>Lake Macquarie received an overall score of 87% which ranks them at position 2 of the 11 areas within the Northern region called in Q4.</v>
      </c>
      <c r="AE32" s="4" t="str">
        <f>VLOOKUP(J32,'Areas Ranking'!$D$2:$Z$58,19,0)</f>
        <v>Lake Macquarie received a 'greeting' score of 62% which ranks them at position 1 of the 11 areas within the Northern region called in Q4.</v>
      </c>
      <c r="AF32" s="4" t="str">
        <f>VLOOKUP(J32,'Areas Ranking'!$D$2:$Z$58,20,0)</f>
        <v>Lake Macquarie received an 'act with empathy' score of 100% which ranks them at position 1 of the 11 areas within the Northern region called in Q4.</v>
      </c>
      <c r="AG32" s="4" t="str">
        <f>VLOOKUP(J32,'Areas Ranking'!$D$2:$Z$58,21,0)</f>
        <v>Lake Macquarie received an 'explain expectations &amp; resolve situations' score of 88% which ranks them at position 2 of the 11 areas within the Northern region called in Q4.</v>
      </c>
      <c r="AH32" s="4" t="str">
        <f>VLOOKUP(J32,'Areas Ranking'!$D$2:$Z$58,22,0)</f>
        <v>Lake Macquarie received a 'communication' score of 67% which ranks them at position 1 of the 11 areas within the Northern region called in Q4.</v>
      </c>
      <c r="AI32" s="4" t="str">
        <f>VLOOKUP(J32,'Areas Ranking'!$D$2:$Z$58,23,0)</f>
        <v>Lake Macquarie's lowest rank was for 'explain expectations &amp; resolve situations' in Q4, which should be examined for potential areas of improvement.</v>
      </c>
      <c r="AJ32" s="4" t="str">
        <f>VLOOKUP(K32,'Region Ranking'!$D$2:$X$7,16,0)</f>
        <v>Northern received an overall score of 74% which ranks them at position 6 of the 6 regions called in Q4.</v>
      </c>
      <c r="AK32" s="4" t="str">
        <f>VLOOKUP(K32,'Region Ranking'!$D$2:$X$7,17,0)</f>
        <v>Northern received a 'greeting' score of 56% which ranks them at position 5 of the 6 regions called in Q4.</v>
      </c>
      <c r="AL32" s="4" t="str">
        <f>VLOOKUP(K32,'Region Ranking'!$D$2:$X$7,18,0)</f>
        <v>Northern received an 'act with empathy' score of 86% which ranks them at position 5 of the 6 regions called in Q4.</v>
      </c>
      <c r="AM32" s="4" t="str">
        <f>VLOOKUP(K32,'Region Ranking'!$D$2:$X$7,19,0)</f>
        <v>Northern received an 'explain expectations &amp; resolve situations' score of 74% which ranks them at position 6 of the 6 regions called in Q4.</v>
      </c>
      <c r="AN32" s="4" t="str">
        <f>VLOOKUP(K32,'Region Ranking'!$D$2:$X$7,20,0)</f>
        <v>Northern received a 'communication' score of 56% which ranks them at position 6 of the 6 regions called in Q4.</v>
      </c>
      <c r="AO32" s="4" t="str">
        <f>VLOOKUP(K32,'Region Ranking'!$D$2:$X$7,21,0)</f>
        <v>Northern had multiple areas with lower ranks in Q4, which should be examined for potential areas of improvement.</v>
      </c>
    </row>
    <row r="33" spans="1:41" hidden="1" x14ac:dyDescent="0.25">
      <c r="A33" s="4">
        <v>2024</v>
      </c>
      <c r="B33" s="4" t="s">
        <v>41</v>
      </c>
      <c r="C33" s="9" t="s">
        <v>42</v>
      </c>
      <c r="D33" s="4">
        <v>10425045</v>
      </c>
      <c r="E33" s="4" t="s">
        <v>144</v>
      </c>
      <c r="F33" s="4" t="s">
        <v>145</v>
      </c>
      <c r="G33" s="4" t="s">
        <v>144</v>
      </c>
      <c r="H33" s="4" t="s">
        <v>46</v>
      </c>
      <c r="I33" s="4">
        <v>2330</v>
      </c>
      <c r="J33" s="4" t="s">
        <v>146</v>
      </c>
      <c r="K33" s="4" t="s">
        <v>136</v>
      </c>
      <c r="L33" s="4" t="s">
        <v>49</v>
      </c>
      <c r="M33" s="4" t="s">
        <v>61</v>
      </c>
      <c r="N33" s="4" t="s">
        <v>50</v>
      </c>
      <c r="O33" s="4" t="s">
        <v>51</v>
      </c>
      <c r="P33" s="4">
        <v>5</v>
      </c>
      <c r="Q33" s="4">
        <v>5</v>
      </c>
      <c r="R33" s="4">
        <v>4</v>
      </c>
      <c r="S33" s="4" t="s">
        <v>52</v>
      </c>
      <c r="T33" s="4" t="s">
        <v>76</v>
      </c>
      <c r="U33" s="4">
        <v>5</v>
      </c>
      <c r="V33" s="4" t="s">
        <v>54</v>
      </c>
      <c r="W33" s="4" t="s">
        <v>55</v>
      </c>
      <c r="X33" s="4" t="s">
        <v>55</v>
      </c>
      <c r="Y33" s="8">
        <v>0.7142857142857143</v>
      </c>
      <c r="Z33" s="8">
        <v>1</v>
      </c>
      <c r="AA33" s="8">
        <v>1</v>
      </c>
      <c r="AB33" s="8">
        <v>1</v>
      </c>
      <c r="AC33" s="8">
        <v>0.97701149425287359</v>
      </c>
      <c r="AD33" s="4" t="str">
        <f>VLOOKUP(J33,'Areas Ranking'!$D$2:$Z$58,18,0)</f>
        <v>Hunter Valley received an overall score of 92% which ranks them at position 1 of the 11 areas within the Northern region called in Q4.</v>
      </c>
      <c r="AE33" s="4" t="str">
        <f>VLOOKUP(J33,'Areas Ranking'!$D$2:$Z$58,19,0)</f>
        <v>Hunter Valley received a 'greeting' score of 62% which ranks them at position 1 of the 11 areas within the Northern region called in Q4.</v>
      </c>
      <c r="AF33" s="4" t="str">
        <f>VLOOKUP(J33,'Areas Ranking'!$D$2:$Z$58,20,0)</f>
        <v>Hunter Valley received an 'act with empathy' score of 100% which ranks them at position 1 of the 11 areas within the Northern region called in Q4.</v>
      </c>
      <c r="AG33" s="4" t="str">
        <f>VLOOKUP(J33,'Areas Ranking'!$D$2:$Z$58,21,0)</f>
        <v>Hunter Valley received an 'explain expectations &amp; resolve situations' score of 97% which ranks them at position 1 of the 11 areas within the Northern region called in Q4.</v>
      </c>
      <c r="AH33" s="4" t="str">
        <f>VLOOKUP(J33,'Areas Ranking'!$D$2:$Z$58,22,0)</f>
        <v>Hunter Valley received a 'communication' score of 67% which ranks them at position 1 of the 11 areas within the Northern region called in Q4.</v>
      </c>
      <c r="AI33" s="4" t="str">
        <f>VLOOKUP(J33,'Areas Ranking'!$D$2:$Z$58,23,0)</f>
        <v>Hunter Valley ranked first across all key areas in Q4. Keep up the good work.</v>
      </c>
      <c r="AJ33" s="4" t="str">
        <f>VLOOKUP(K33,'Region Ranking'!$D$2:$X$7,16,0)</f>
        <v>Northern received an overall score of 74% which ranks them at position 6 of the 6 regions called in Q4.</v>
      </c>
      <c r="AK33" s="4" t="str">
        <f>VLOOKUP(K33,'Region Ranking'!$D$2:$X$7,17,0)</f>
        <v>Northern received a 'greeting' score of 56% which ranks them at position 5 of the 6 regions called in Q4.</v>
      </c>
      <c r="AL33" s="4" t="str">
        <f>VLOOKUP(K33,'Region Ranking'!$D$2:$X$7,18,0)</f>
        <v>Northern received an 'act with empathy' score of 86% which ranks them at position 5 of the 6 regions called in Q4.</v>
      </c>
      <c r="AM33" s="4" t="str">
        <f>VLOOKUP(K33,'Region Ranking'!$D$2:$X$7,19,0)</f>
        <v>Northern received an 'explain expectations &amp; resolve situations' score of 74% which ranks them at position 6 of the 6 regions called in Q4.</v>
      </c>
      <c r="AN33" s="4" t="str">
        <f>VLOOKUP(K33,'Region Ranking'!$D$2:$X$7,20,0)</f>
        <v>Northern received a 'communication' score of 56% which ranks them at position 6 of the 6 regions called in Q4.</v>
      </c>
      <c r="AO33" s="4" t="str">
        <f>VLOOKUP(K33,'Region Ranking'!$D$2:$X$7,21,0)</f>
        <v>Northern had multiple areas with lower ranks in Q4, which should be examined for potential areas of improvement.</v>
      </c>
    </row>
    <row r="34" spans="1:41" hidden="1" x14ac:dyDescent="0.25">
      <c r="A34" s="4">
        <v>2024</v>
      </c>
      <c r="B34" s="4" t="s">
        <v>41</v>
      </c>
      <c r="C34" s="9" t="s">
        <v>42</v>
      </c>
      <c r="D34" s="4">
        <v>10425046</v>
      </c>
      <c r="E34" s="4" t="s">
        <v>147</v>
      </c>
      <c r="F34" s="4" t="s">
        <v>148</v>
      </c>
      <c r="G34" s="4" t="s">
        <v>147</v>
      </c>
      <c r="H34" s="4" t="s">
        <v>46</v>
      </c>
      <c r="I34" s="4">
        <v>2333</v>
      </c>
      <c r="J34" s="4" t="s">
        <v>146</v>
      </c>
      <c r="K34" s="4" t="s">
        <v>136</v>
      </c>
      <c r="L34" s="4" t="s">
        <v>49</v>
      </c>
      <c r="M34" s="4" t="s">
        <v>61</v>
      </c>
      <c r="N34" s="4" t="s">
        <v>70</v>
      </c>
      <c r="O34" s="4" t="s">
        <v>51</v>
      </c>
      <c r="P34" s="4">
        <v>5</v>
      </c>
      <c r="Q34" s="4">
        <v>5</v>
      </c>
      <c r="R34" s="4">
        <v>5</v>
      </c>
      <c r="S34" s="4" t="s">
        <v>52</v>
      </c>
      <c r="T34" s="4" t="s">
        <v>53</v>
      </c>
      <c r="U34" s="4">
        <v>5</v>
      </c>
      <c r="V34" s="4" t="s">
        <v>51</v>
      </c>
      <c r="W34" s="4" t="s">
        <v>51</v>
      </c>
      <c r="X34" s="4" t="s">
        <v>55</v>
      </c>
      <c r="Y34" s="8">
        <v>0.5714285714285714</v>
      </c>
      <c r="Z34" s="8">
        <v>1</v>
      </c>
      <c r="AA34" s="8">
        <v>0.90476190476190477</v>
      </c>
      <c r="AB34" s="8">
        <v>0.5</v>
      </c>
      <c r="AC34" s="8">
        <v>0.86206896551724144</v>
      </c>
      <c r="AD34" s="4" t="str">
        <f>VLOOKUP(J34,'Areas Ranking'!$D$2:$Z$58,18,0)</f>
        <v>Hunter Valley received an overall score of 92% which ranks them at position 1 of the 11 areas within the Northern region called in Q4.</v>
      </c>
      <c r="AE34" s="4" t="str">
        <f>VLOOKUP(J34,'Areas Ranking'!$D$2:$Z$58,19,0)</f>
        <v>Hunter Valley received a 'greeting' score of 62% which ranks them at position 1 of the 11 areas within the Northern region called in Q4.</v>
      </c>
      <c r="AF34" s="4" t="str">
        <f>VLOOKUP(J34,'Areas Ranking'!$D$2:$Z$58,20,0)</f>
        <v>Hunter Valley received an 'act with empathy' score of 100% which ranks them at position 1 of the 11 areas within the Northern region called in Q4.</v>
      </c>
      <c r="AG34" s="4" t="str">
        <f>VLOOKUP(J34,'Areas Ranking'!$D$2:$Z$58,21,0)</f>
        <v>Hunter Valley received an 'explain expectations &amp; resolve situations' score of 97% which ranks them at position 1 of the 11 areas within the Northern region called in Q4.</v>
      </c>
      <c r="AH34" s="4" t="str">
        <f>VLOOKUP(J34,'Areas Ranking'!$D$2:$Z$58,22,0)</f>
        <v>Hunter Valley received a 'communication' score of 67% which ranks them at position 1 of the 11 areas within the Northern region called in Q4.</v>
      </c>
      <c r="AI34" s="4" t="str">
        <f>VLOOKUP(J34,'Areas Ranking'!$D$2:$Z$58,23,0)</f>
        <v>Hunter Valley ranked first across all key areas in Q4. Keep up the good work.</v>
      </c>
      <c r="AJ34" s="4" t="str">
        <f>VLOOKUP(K34,'Region Ranking'!$D$2:$X$7,16,0)</f>
        <v>Northern received an overall score of 74% which ranks them at position 6 of the 6 regions called in Q4.</v>
      </c>
      <c r="AK34" s="4" t="str">
        <f>VLOOKUP(K34,'Region Ranking'!$D$2:$X$7,17,0)</f>
        <v>Northern received a 'greeting' score of 56% which ranks them at position 5 of the 6 regions called in Q4.</v>
      </c>
      <c r="AL34" s="4" t="str">
        <f>VLOOKUP(K34,'Region Ranking'!$D$2:$X$7,18,0)</f>
        <v>Northern received an 'act with empathy' score of 86% which ranks them at position 5 of the 6 regions called in Q4.</v>
      </c>
      <c r="AM34" s="4" t="str">
        <f>VLOOKUP(K34,'Region Ranking'!$D$2:$X$7,19,0)</f>
        <v>Northern received an 'explain expectations &amp; resolve situations' score of 74% which ranks them at position 6 of the 6 regions called in Q4.</v>
      </c>
      <c r="AN34" s="4" t="str">
        <f>VLOOKUP(K34,'Region Ranking'!$D$2:$X$7,20,0)</f>
        <v>Northern received a 'communication' score of 56% which ranks them at position 6 of the 6 regions called in Q4.</v>
      </c>
      <c r="AO34" s="4" t="str">
        <f>VLOOKUP(K34,'Region Ranking'!$D$2:$X$7,21,0)</f>
        <v>Northern had multiple areas with lower ranks in Q4, which should be examined for potential areas of improvement.</v>
      </c>
    </row>
    <row r="35" spans="1:41" hidden="1" x14ac:dyDescent="0.25">
      <c r="A35" s="4">
        <v>2024</v>
      </c>
      <c r="B35" s="4" t="s">
        <v>41</v>
      </c>
      <c r="C35" s="9" t="s">
        <v>42</v>
      </c>
      <c r="D35" s="4">
        <v>10425047</v>
      </c>
      <c r="E35" s="4" t="s">
        <v>149</v>
      </c>
      <c r="F35" s="4" t="s">
        <v>150</v>
      </c>
      <c r="G35" s="4" t="s">
        <v>149</v>
      </c>
      <c r="H35" s="4" t="s">
        <v>46</v>
      </c>
      <c r="I35" s="4">
        <v>2428</v>
      </c>
      <c r="J35" s="4" t="s">
        <v>151</v>
      </c>
      <c r="K35" s="4" t="s">
        <v>136</v>
      </c>
      <c r="L35" s="4" t="s">
        <v>49</v>
      </c>
      <c r="M35" s="4" t="s">
        <v>61</v>
      </c>
      <c r="N35" s="4" t="s">
        <v>50</v>
      </c>
      <c r="O35" s="4" t="s">
        <v>51</v>
      </c>
      <c r="P35" s="4">
        <v>5</v>
      </c>
      <c r="Q35" s="4">
        <v>5</v>
      </c>
      <c r="R35" s="4">
        <v>5</v>
      </c>
      <c r="S35" s="4" t="s">
        <v>52</v>
      </c>
      <c r="T35" s="4" t="s">
        <v>53</v>
      </c>
      <c r="U35" s="4">
        <v>5</v>
      </c>
      <c r="V35" s="4" t="s">
        <v>63</v>
      </c>
      <c r="W35" s="4" t="s">
        <v>55</v>
      </c>
      <c r="X35" s="4" t="s">
        <v>55</v>
      </c>
      <c r="Y35" s="8">
        <v>0.5714285714285714</v>
      </c>
      <c r="Z35" s="8">
        <v>1</v>
      </c>
      <c r="AA35" s="8">
        <v>0.90476190476190477</v>
      </c>
      <c r="AB35" s="8">
        <v>1</v>
      </c>
      <c r="AC35" s="8">
        <v>0.91954022988505746</v>
      </c>
      <c r="AD35" s="4" t="str">
        <f>VLOOKUP(J35,'Areas Ranking'!$D$2:$Z$58,18,0)</f>
        <v>Manning Great Lakes received an overall score of 85% which ranks them at position 3 of the 11 areas within the Northern region called in Q4.</v>
      </c>
      <c r="AE35" s="4" t="str">
        <f>VLOOKUP(J35,'Areas Ranking'!$D$2:$Z$58,19,0)</f>
        <v>Manning Great Lakes received a 'greeting' score of 62% which ranks them at position 1 of the 11 areas within the Northern region called in Q4.</v>
      </c>
      <c r="AF35" s="4" t="str">
        <f>VLOOKUP(J35,'Areas Ranking'!$D$2:$Z$58,20,0)</f>
        <v>Manning Great Lakes received an 'act with empathy' score of 100% which ranks them at position 1 of the 11 areas within the Northern region called in Q4.</v>
      </c>
      <c r="AG35" s="4" t="str">
        <f>VLOOKUP(J35,'Areas Ranking'!$D$2:$Z$58,21,0)</f>
        <v>Manning Great Lakes received an 'explain expectations &amp; resolve situations' score of 84% which ranks them at position 5 of the 11 areas within the Northern region called in Q4.</v>
      </c>
      <c r="AH35" s="4" t="str">
        <f>VLOOKUP(J35,'Areas Ranking'!$D$2:$Z$58,22,0)</f>
        <v>Manning Great Lakes received a 'communication' score of 67% which ranks them at position 1 of the 11 areas within the Northern region called in Q4.</v>
      </c>
      <c r="AI35" s="4" t="str">
        <f>VLOOKUP(J35,'Areas Ranking'!$D$2:$Z$58,23,0)</f>
        <v>Manning Great Lakes' lowest rank was for 'explain expectations &amp; resolve situations' in Q4, which should be examined for potential areas of improvement.</v>
      </c>
      <c r="AJ35" s="4" t="str">
        <f>VLOOKUP(K35,'Region Ranking'!$D$2:$X$7,16,0)</f>
        <v>Northern received an overall score of 74% which ranks them at position 6 of the 6 regions called in Q4.</v>
      </c>
      <c r="AK35" s="4" t="str">
        <f>VLOOKUP(K35,'Region Ranking'!$D$2:$X$7,17,0)</f>
        <v>Northern received a 'greeting' score of 56% which ranks them at position 5 of the 6 regions called in Q4.</v>
      </c>
      <c r="AL35" s="4" t="str">
        <f>VLOOKUP(K35,'Region Ranking'!$D$2:$X$7,18,0)</f>
        <v>Northern received an 'act with empathy' score of 86% which ranks them at position 5 of the 6 regions called in Q4.</v>
      </c>
      <c r="AM35" s="4" t="str">
        <f>VLOOKUP(K35,'Region Ranking'!$D$2:$X$7,19,0)</f>
        <v>Northern received an 'explain expectations &amp; resolve situations' score of 74% which ranks them at position 6 of the 6 regions called in Q4.</v>
      </c>
      <c r="AN35" s="4" t="str">
        <f>VLOOKUP(K35,'Region Ranking'!$D$2:$X$7,20,0)</f>
        <v>Northern received a 'communication' score of 56% which ranks them at position 6 of the 6 regions called in Q4.</v>
      </c>
      <c r="AO35" s="4" t="str">
        <f>VLOOKUP(K35,'Region Ranking'!$D$2:$X$7,21,0)</f>
        <v>Northern had multiple areas with lower ranks in Q4, which should be examined for potential areas of improvement.</v>
      </c>
    </row>
    <row r="36" spans="1:41" hidden="1" x14ac:dyDescent="0.25">
      <c r="A36" s="4">
        <v>2024</v>
      </c>
      <c r="B36" s="4" t="s">
        <v>41</v>
      </c>
      <c r="C36" s="9" t="s">
        <v>42</v>
      </c>
      <c r="D36" s="4">
        <v>10425048</v>
      </c>
      <c r="E36" s="4" t="s">
        <v>152</v>
      </c>
      <c r="F36" s="4" t="s">
        <v>153</v>
      </c>
      <c r="G36" s="4" t="s">
        <v>152</v>
      </c>
      <c r="H36" s="4" t="s">
        <v>46</v>
      </c>
      <c r="I36" s="4">
        <v>2430</v>
      </c>
      <c r="J36" s="4" t="s">
        <v>151</v>
      </c>
      <c r="K36" s="4" t="s">
        <v>136</v>
      </c>
      <c r="L36" s="4" t="s">
        <v>49</v>
      </c>
      <c r="M36" s="4" t="s">
        <v>61</v>
      </c>
      <c r="N36" s="4" t="s">
        <v>70</v>
      </c>
      <c r="O36" s="4" t="s">
        <v>51</v>
      </c>
      <c r="P36" s="4">
        <v>5</v>
      </c>
      <c r="Q36" s="4">
        <v>5</v>
      </c>
      <c r="R36" s="4">
        <v>5</v>
      </c>
      <c r="S36" s="4" t="s">
        <v>52</v>
      </c>
      <c r="T36" s="4" t="s">
        <v>62</v>
      </c>
      <c r="U36" s="4">
        <v>5</v>
      </c>
      <c r="V36" s="4" t="s">
        <v>63</v>
      </c>
      <c r="W36" s="4" t="s">
        <v>51</v>
      </c>
      <c r="X36" s="4" t="s">
        <v>55</v>
      </c>
      <c r="Y36" s="8">
        <v>0.5714285714285714</v>
      </c>
      <c r="Z36" s="8">
        <v>1</v>
      </c>
      <c r="AA36" s="8">
        <v>0.7142857142857143</v>
      </c>
      <c r="AB36" s="8">
        <v>0.5</v>
      </c>
      <c r="AC36" s="8">
        <v>0.77011494252873558</v>
      </c>
      <c r="AD36" s="4" t="str">
        <f>VLOOKUP(J36,'Areas Ranking'!$D$2:$Z$58,18,0)</f>
        <v>Manning Great Lakes received an overall score of 85% which ranks them at position 3 of the 11 areas within the Northern region called in Q4.</v>
      </c>
      <c r="AE36" s="4" t="str">
        <f>VLOOKUP(J36,'Areas Ranking'!$D$2:$Z$58,19,0)</f>
        <v>Manning Great Lakes received a 'greeting' score of 62% which ranks them at position 1 of the 11 areas within the Northern region called in Q4.</v>
      </c>
      <c r="AF36" s="4" t="str">
        <f>VLOOKUP(J36,'Areas Ranking'!$D$2:$Z$58,20,0)</f>
        <v>Manning Great Lakes received an 'act with empathy' score of 100% which ranks them at position 1 of the 11 areas within the Northern region called in Q4.</v>
      </c>
      <c r="AG36" s="4" t="str">
        <f>VLOOKUP(J36,'Areas Ranking'!$D$2:$Z$58,21,0)</f>
        <v>Manning Great Lakes received an 'explain expectations &amp; resolve situations' score of 84% which ranks them at position 5 of the 11 areas within the Northern region called in Q4.</v>
      </c>
      <c r="AH36" s="4" t="str">
        <f>VLOOKUP(J36,'Areas Ranking'!$D$2:$Z$58,22,0)</f>
        <v>Manning Great Lakes received a 'communication' score of 67% which ranks them at position 1 of the 11 areas within the Northern region called in Q4.</v>
      </c>
      <c r="AI36" s="4" t="str">
        <f>VLOOKUP(J36,'Areas Ranking'!$D$2:$Z$58,23,0)</f>
        <v>Manning Great Lakes' lowest rank was for 'explain expectations &amp; resolve situations' in Q4, which should be examined for potential areas of improvement.</v>
      </c>
      <c r="AJ36" s="4" t="str">
        <f>VLOOKUP(K36,'Region Ranking'!$D$2:$X$7,16,0)</f>
        <v>Northern received an overall score of 74% which ranks them at position 6 of the 6 regions called in Q4.</v>
      </c>
      <c r="AK36" s="4" t="str">
        <f>VLOOKUP(K36,'Region Ranking'!$D$2:$X$7,17,0)</f>
        <v>Northern received a 'greeting' score of 56% which ranks them at position 5 of the 6 regions called in Q4.</v>
      </c>
      <c r="AL36" s="4" t="str">
        <f>VLOOKUP(K36,'Region Ranking'!$D$2:$X$7,18,0)</f>
        <v>Northern received an 'act with empathy' score of 86% which ranks them at position 5 of the 6 regions called in Q4.</v>
      </c>
      <c r="AM36" s="4" t="str">
        <f>VLOOKUP(K36,'Region Ranking'!$D$2:$X$7,19,0)</f>
        <v>Northern received an 'explain expectations &amp; resolve situations' score of 74% which ranks them at position 6 of the 6 regions called in Q4.</v>
      </c>
      <c r="AN36" s="4" t="str">
        <f>VLOOKUP(K36,'Region Ranking'!$D$2:$X$7,20,0)</f>
        <v>Northern received a 'communication' score of 56% which ranks them at position 6 of the 6 regions called in Q4.</v>
      </c>
      <c r="AO36" s="4" t="str">
        <f>VLOOKUP(K36,'Region Ranking'!$D$2:$X$7,21,0)</f>
        <v>Northern had multiple areas with lower ranks in Q4, which should be examined for potential areas of improvement.</v>
      </c>
    </row>
    <row r="37" spans="1:41" hidden="1" x14ac:dyDescent="0.25">
      <c r="A37" s="4">
        <v>2024</v>
      </c>
      <c r="B37" s="4" t="s">
        <v>41</v>
      </c>
      <c r="C37" s="9" t="s">
        <v>42</v>
      </c>
      <c r="D37" s="4">
        <v>10425049</v>
      </c>
      <c r="E37" s="4" t="s">
        <v>154</v>
      </c>
      <c r="F37" s="4" t="s">
        <v>155</v>
      </c>
      <c r="G37" s="4" t="s">
        <v>154</v>
      </c>
      <c r="H37" s="4" t="s">
        <v>46</v>
      </c>
      <c r="I37" s="4">
        <v>2440</v>
      </c>
      <c r="J37" s="4" t="s">
        <v>156</v>
      </c>
      <c r="K37" s="4" t="s">
        <v>136</v>
      </c>
      <c r="L37" s="4" t="s">
        <v>49</v>
      </c>
      <c r="M37" s="4" t="s">
        <v>61</v>
      </c>
      <c r="N37" s="4" t="s">
        <v>132</v>
      </c>
      <c r="O37" s="4" t="s">
        <v>51</v>
      </c>
      <c r="P37" s="4">
        <v>3</v>
      </c>
      <c r="Q37" s="4">
        <v>5</v>
      </c>
      <c r="R37" s="4">
        <v>0</v>
      </c>
      <c r="S37" s="4" t="s">
        <v>52</v>
      </c>
      <c r="T37" s="4" t="s">
        <v>62</v>
      </c>
      <c r="U37" s="4">
        <v>1</v>
      </c>
      <c r="V37" s="4" t="s">
        <v>51</v>
      </c>
      <c r="W37" s="4" t="s">
        <v>51</v>
      </c>
      <c r="X37" s="4" t="s">
        <v>51</v>
      </c>
      <c r="Y37" s="8">
        <v>0.7142857142857143</v>
      </c>
      <c r="Z37" s="8">
        <v>0.2142857142857143</v>
      </c>
      <c r="AA37" s="8">
        <v>0</v>
      </c>
      <c r="AB37" s="8">
        <v>0</v>
      </c>
      <c r="AC37" s="8">
        <v>0.12643678160919539</v>
      </c>
      <c r="AD37" s="4" t="str">
        <f>VLOOKUP(J37,'Areas Ranking'!$D$2:$Z$58,18,0)</f>
        <v>Mid North Coast received an overall score of 38% which ranks them at position 11 of the 11 areas within the Northern region called in Q4.</v>
      </c>
      <c r="AE37" s="4" t="str">
        <f>VLOOKUP(J37,'Areas Ranking'!$D$2:$Z$58,19,0)</f>
        <v>Mid North Coast received a 'greeting' score of 57% which ranks them at position 6 of the 11 areas within the Northern region called in Q4.</v>
      </c>
      <c r="AF37" s="4" t="str">
        <f>VLOOKUP(J37,'Areas Ranking'!$D$2:$Z$58,20,0)</f>
        <v>Mid North Coast received an 'act with empathy' score of 40% which ranks them at position 11 of the 11 areas within the Northern region called in Q4.</v>
      </c>
      <c r="AG37" s="4" t="str">
        <f>VLOOKUP(J37,'Areas Ranking'!$D$2:$Z$58,21,0)</f>
        <v>Mid North Coast received an 'explain expectations &amp; resolve situations' score of 33% which ranks them at position 11 of the 11 areas within the Northern region called in Q4.</v>
      </c>
      <c r="AH37" s="4" t="str">
        <f>VLOOKUP(J37,'Areas Ranking'!$D$2:$Z$58,22,0)</f>
        <v>Mid North Coast received a 'communication' score of 33% which ranks them at position 11 of the 11 areas within the Northern region called in Q4.</v>
      </c>
      <c r="AI37" s="4" t="str">
        <f>VLOOKUP(J37,'Areas Ranking'!$D$2:$Z$58,23,0)</f>
        <v>Mid North Coast had multiple areas with lower ranks in Q4, which should be examined for potential areas of improvement.</v>
      </c>
      <c r="AJ37" s="4" t="str">
        <f>VLOOKUP(K37,'Region Ranking'!$D$2:$X$7,16,0)</f>
        <v>Northern received an overall score of 74% which ranks them at position 6 of the 6 regions called in Q4.</v>
      </c>
      <c r="AK37" s="4" t="str">
        <f>VLOOKUP(K37,'Region Ranking'!$D$2:$X$7,17,0)</f>
        <v>Northern received a 'greeting' score of 56% which ranks them at position 5 of the 6 regions called in Q4.</v>
      </c>
      <c r="AL37" s="4" t="str">
        <f>VLOOKUP(K37,'Region Ranking'!$D$2:$X$7,18,0)</f>
        <v>Northern received an 'act with empathy' score of 86% which ranks them at position 5 of the 6 regions called in Q4.</v>
      </c>
      <c r="AM37" s="4" t="str">
        <f>VLOOKUP(K37,'Region Ranking'!$D$2:$X$7,19,0)</f>
        <v>Northern received an 'explain expectations &amp; resolve situations' score of 74% which ranks them at position 6 of the 6 regions called in Q4.</v>
      </c>
      <c r="AN37" s="4" t="str">
        <f>VLOOKUP(K37,'Region Ranking'!$D$2:$X$7,20,0)</f>
        <v>Northern received a 'communication' score of 56% which ranks them at position 6 of the 6 regions called in Q4.</v>
      </c>
      <c r="AO37" s="4" t="str">
        <f>VLOOKUP(K37,'Region Ranking'!$D$2:$X$7,21,0)</f>
        <v>Northern had multiple areas with lower ranks in Q4, which should be examined for potential areas of improvement.</v>
      </c>
    </row>
    <row r="38" spans="1:41" hidden="1" x14ac:dyDescent="0.25">
      <c r="A38" s="4">
        <v>2024</v>
      </c>
      <c r="B38" s="4" t="s">
        <v>41</v>
      </c>
      <c r="C38" s="9" t="s">
        <v>42</v>
      </c>
      <c r="D38" s="4">
        <v>10425050</v>
      </c>
      <c r="E38" s="4" t="s">
        <v>157</v>
      </c>
      <c r="F38" s="4" t="s">
        <v>158</v>
      </c>
      <c r="G38" s="4" t="s">
        <v>157</v>
      </c>
      <c r="H38" s="4" t="s">
        <v>46</v>
      </c>
      <c r="I38" s="4">
        <v>2444</v>
      </c>
      <c r="J38" s="4" t="s">
        <v>156</v>
      </c>
      <c r="K38" s="4" t="s">
        <v>136</v>
      </c>
      <c r="L38" s="4" t="s">
        <v>88</v>
      </c>
      <c r="M38" s="4" t="s">
        <v>159</v>
      </c>
      <c r="N38" s="4" t="s">
        <v>160</v>
      </c>
      <c r="O38" s="4" t="s">
        <v>51</v>
      </c>
      <c r="P38" s="4">
        <v>0</v>
      </c>
      <c r="Q38" s="4">
        <v>0</v>
      </c>
      <c r="R38" s="4">
        <v>0</v>
      </c>
      <c r="S38" s="4" t="s">
        <v>52</v>
      </c>
      <c r="T38" s="4" t="s">
        <v>62</v>
      </c>
      <c r="U38" s="4">
        <v>0</v>
      </c>
      <c r="V38" s="4" t="s">
        <v>51</v>
      </c>
      <c r="W38" s="4" t="s">
        <v>51</v>
      </c>
      <c r="X38" s="4" t="s">
        <v>51</v>
      </c>
      <c r="Y38" s="8">
        <v>0</v>
      </c>
      <c r="Z38" s="8">
        <v>0</v>
      </c>
      <c r="AA38" s="8">
        <v>0</v>
      </c>
      <c r="AB38" s="8">
        <v>0</v>
      </c>
      <c r="AC38" s="8">
        <v>0</v>
      </c>
      <c r="AD38" s="4" t="str">
        <f>VLOOKUP(J38,'Areas Ranking'!$D$2:$Z$58,18,0)</f>
        <v>Mid North Coast received an overall score of 38% which ranks them at position 11 of the 11 areas within the Northern region called in Q4.</v>
      </c>
      <c r="AE38" s="4" t="str">
        <f>VLOOKUP(J38,'Areas Ranking'!$D$2:$Z$58,19,0)</f>
        <v>Mid North Coast received a 'greeting' score of 57% which ranks them at position 6 of the 11 areas within the Northern region called in Q4.</v>
      </c>
      <c r="AF38" s="4" t="str">
        <f>VLOOKUP(J38,'Areas Ranking'!$D$2:$Z$58,20,0)</f>
        <v>Mid North Coast received an 'act with empathy' score of 40% which ranks them at position 11 of the 11 areas within the Northern region called in Q4.</v>
      </c>
      <c r="AG38" s="4" t="str">
        <f>VLOOKUP(J38,'Areas Ranking'!$D$2:$Z$58,21,0)</f>
        <v>Mid North Coast received an 'explain expectations &amp; resolve situations' score of 33% which ranks them at position 11 of the 11 areas within the Northern region called in Q4.</v>
      </c>
      <c r="AH38" s="4" t="str">
        <f>VLOOKUP(J38,'Areas Ranking'!$D$2:$Z$58,22,0)</f>
        <v>Mid North Coast received a 'communication' score of 33% which ranks them at position 11 of the 11 areas within the Northern region called in Q4.</v>
      </c>
      <c r="AI38" s="4" t="str">
        <f>VLOOKUP(J38,'Areas Ranking'!$D$2:$Z$58,23,0)</f>
        <v>Mid North Coast had multiple areas with lower ranks in Q4, which should be examined for potential areas of improvement.</v>
      </c>
      <c r="AJ38" s="4" t="str">
        <f>VLOOKUP(K38,'Region Ranking'!$D$2:$X$7,16,0)</f>
        <v>Northern received an overall score of 74% which ranks them at position 6 of the 6 regions called in Q4.</v>
      </c>
      <c r="AK38" s="4" t="str">
        <f>VLOOKUP(K38,'Region Ranking'!$D$2:$X$7,17,0)</f>
        <v>Northern received a 'greeting' score of 56% which ranks them at position 5 of the 6 regions called in Q4.</v>
      </c>
      <c r="AL38" s="4" t="str">
        <f>VLOOKUP(K38,'Region Ranking'!$D$2:$X$7,18,0)</f>
        <v>Northern received an 'act with empathy' score of 86% which ranks them at position 5 of the 6 regions called in Q4.</v>
      </c>
      <c r="AM38" s="4" t="str">
        <f>VLOOKUP(K38,'Region Ranking'!$D$2:$X$7,19,0)</f>
        <v>Northern received an 'explain expectations &amp; resolve situations' score of 74% which ranks them at position 6 of the 6 regions called in Q4.</v>
      </c>
      <c r="AN38" s="4" t="str">
        <f>VLOOKUP(K38,'Region Ranking'!$D$2:$X$7,20,0)</f>
        <v>Northern received a 'communication' score of 56% which ranks them at position 6 of the 6 regions called in Q4.</v>
      </c>
      <c r="AO38" s="4" t="str">
        <f>VLOOKUP(K38,'Region Ranking'!$D$2:$X$7,21,0)</f>
        <v>Northern had multiple areas with lower ranks in Q4, which should be examined for potential areas of improvement.</v>
      </c>
    </row>
    <row r="39" spans="1:41" hidden="1" x14ac:dyDescent="0.25">
      <c r="A39" s="4">
        <v>2024</v>
      </c>
      <c r="B39" s="4" t="s">
        <v>41</v>
      </c>
      <c r="C39" s="9" t="s">
        <v>42</v>
      </c>
      <c r="D39" s="4">
        <v>10425051</v>
      </c>
      <c r="E39" s="4" t="s">
        <v>161</v>
      </c>
      <c r="F39" s="4" t="s">
        <v>162</v>
      </c>
      <c r="G39" s="4" t="s">
        <v>161</v>
      </c>
      <c r="H39" s="4" t="s">
        <v>46</v>
      </c>
      <c r="I39" s="4">
        <v>2450</v>
      </c>
      <c r="J39" s="4" t="s">
        <v>163</v>
      </c>
      <c r="K39" s="4" t="s">
        <v>136</v>
      </c>
      <c r="L39" s="4" t="s">
        <v>49</v>
      </c>
      <c r="M39" s="4" t="s">
        <v>159</v>
      </c>
      <c r="N39" s="4" t="s">
        <v>50</v>
      </c>
      <c r="O39" s="4" t="s">
        <v>51</v>
      </c>
      <c r="P39" s="4">
        <v>4</v>
      </c>
      <c r="Q39" s="4">
        <v>5</v>
      </c>
      <c r="R39" s="4">
        <v>3</v>
      </c>
      <c r="S39" s="4" t="s">
        <v>52</v>
      </c>
      <c r="T39" s="4" t="s">
        <v>53</v>
      </c>
      <c r="U39" s="4">
        <v>2</v>
      </c>
      <c r="V39" s="4" t="s">
        <v>51</v>
      </c>
      <c r="W39" s="4" t="s">
        <v>51</v>
      </c>
      <c r="X39" s="4" t="s">
        <v>55</v>
      </c>
      <c r="Y39" s="8">
        <v>0.5714285714285714</v>
      </c>
      <c r="Z39" s="8">
        <v>0.5714285714285714</v>
      </c>
      <c r="AA39" s="8">
        <v>0.47619047619047622</v>
      </c>
      <c r="AB39" s="8">
        <v>0.5</v>
      </c>
      <c r="AC39" s="8">
        <v>0.51724137931034486</v>
      </c>
      <c r="AD39" s="4" t="str">
        <f>VLOOKUP(J39,'Areas Ranking'!$D$2:$Z$58,18,0)</f>
        <v>Coffs/Clarence received an overall score of 72% which ranks them at position 8 of the 11 areas within the Northern region called in Q4.</v>
      </c>
      <c r="AE39" s="4" t="str">
        <f>VLOOKUP(J39,'Areas Ranking'!$D$2:$Z$58,19,0)</f>
        <v>Coffs/Clarence received a 'greeting' score of 57% which ranks them at position 7 of the 11 areas within the Northern region called in Q4.</v>
      </c>
      <c r="AF39" s="4" t="str">
        <f>VLOOKUP(J39,'Areas Ranking'!$D$2:$Z$58,20,0)</f>
        <v>Coffs/Clarence received an 'act with empathy' score of 82% which ranks them at position 9 of the 11 areas within the Northern region called in Q4.</v>
      </c>
      <c r="AG39" s="4" t="str">
        <f>VLOOKUP(J39,'Areas Ranking'!$D$2:$Z$58,21,0)</f>
        <v>Coffs/Clarence received an 'explain expectations &amp; resolve situations' score of 70% which ranks them at position 8 of the 11 areas within the Northern region called in Q4.</v>
      </c>
      <c r="AH39" s="4" t="str">
        <f>VLOOKUP(J39,'Areas Ranking'!$D$2:$Z$58,22,0)</f>
        <v>Coffs/Clarence received a 'communication' score of 67% which ranks them at position 1 of the 11 areas within the Northern region called in Q4.</v>
      </c>
      <c r="AI39" s="4" t="str">
        <f>VLOOKUP(J39,'Areas Ranking'!$D$2:$Z$58,23,0)</f>
        <v>Coffs/Clarence's lowest rank was for 'act with empathy' in Q4, which should be examined for potential areas of improvement.</v>
      </c>
      <c r="AJ39" s="4" t="str">
        <f>VLOOKUP(K39,'Region Ranking'!$D$2:$X$7,16,0)</f>
        <v>Northern received an overall score of 74% which ranks them at position 6 of the 6 regions called in Q4.</v>
      </c>
      <c r="AK39" s="4" t="str">
        <f>VLOOKUP(K39,'Region Ranking'!$D$2:$X$7,17,0)</f>
        <v>Northern received a 'greeting' score of 56% which ranks them at position 5 of the 6 regions called in Q4.</v>
      </c>
      <c r="AL39" s="4" t="str">
        <f>VLOOKUP(K39,'Region Ranking'!$D$2:$X$7,18,0)</f>
        <v>Northern received an 'act with empathy' score of 86% which ranks them at position 5 of the 6 regions called in Q4.</v>
      </c>
      <c r="AM39" s="4" t="str">
        <f>VLOOKUP(K39,'Region Ranking'!$D$2:$X$7,19,0)</f>
        <v>Northern received an 'explain expectations &amp; resolve situations' score of 74% which ranks them at position 6 of the 6 regions called in Q4.</v>
      </c>
      <c r="AN39" s="4" t="str">
        <f>VLOOKUP(K39,'Region Ranking'!$D$2:$X$7,20,0)</f>
        <v>Northern received a 'communication' score of 56% which ranks them at position 6 of the 6 regions called in Q4.</v>
      </c>
      <c r="AO39" s="4" t="str">
        <f>VLOOKUP(K39,'Region Ranking'!$D$2:$X$7,21,0)</f>
        <v>Northern had multiple areas with lower ranks in Q4, which should be examined for potential areas of improvement.</v>
      </c>
    </row>
    <row r="40" spans="1:41" hidden="1" x14ac:dyDescent="0.25">
      <c r="A40" s="4">
        <v>2024</v>
      </c>
      <c r="B40" s="4" t="s">
        <v>41</v>
      </c>
      <c r="C40" s="9" t="s">
        <v>42</v>
      </c>
      <c r="D40" s="4">
        <v>10425052</v>
      </c>
      <c r="E40" s="4" t="s">
        <v>164</v>
      </c>
      <c r="F40" s="4" t="s">
        <v>165</v>
      </c>
      <c r="G40" s="4" t="s">
        <v>164</v>
      </c>
      <c r="H40" s="4" t="s">
        <v>46</v>
      </c>
      <c r="I40" s="4">
        <v>2750</v>
      </c>
      <c r="J40" s="4" t="s">
        <v>166</v>
      </c>
      <c r="K40" s="4" t="s">
        <v>104</v>
      </c>
      <c r="L40" s="4" t="s">
        <v>49</v>
      </c>
      <c r="M40" s="4" t="s">
        <v>61</v>
      </c>
      <c r="N40" s="4" t="s">
        <v>50</v>
      </c>
      <c r="O40" s="4" t="s">
        <v>51</v>
      </c>
      <c r="P40" s="4">
        <v>5</v>
      </c>
      <c r="Q40" s="4">
        <v>5</v>
      </c>
      <c r="R40" s="4">
        <v>5</v>
      </c>
      <c r="S40" s="4" t="s">
        <v>52</v>
      </c>
      <c r="T40" s="4" t="s">
        <v>53</v>
      </c>
      <c r="U40" s="4">
        <v>5</v>
      </c>
      <c r="V40" s="4" t="s">
        <v>51</v>
      </c>
      <c r="W40" s="4" t="s">
        <v>51</v>
      </c>
      <c r="X40" s="4" t="s">
        <v>55</v>
      </c>
      <c r="Y40" s="8">
        <v>0.7142857142857143</v>
      </c>
      <c r="Z40" s="8">
        <v>0.8928571428571429</v>
      </c>
      <c r="AA40" s="8">
        <v>0.90476190476190477</v>
      </c>
      <c r="AB40" s="8">
        <v>0.5</v>
      </c>
      <c r="AC40" s="8">
        <v>0.83908045977011492</v>
      </c>
      <c r="AD40" s="4" t="str">
        <f>VLOOKUP(J40,'Areas Ranking'!$D$2:$Z$58,18,0)</f>
        <v>Nepean received an overall score of 88% which ranks them at position 5 of the 12 areas within the North West Metropolitan region called in Q4.</v>
      </c>
      <c r="AE40" s="4" t="str">
        <f>VLOOKUP(J40,'Areas Ranking'!$D$2:$Z$58,19,0)</f>
        <v>Nepean received a 'greeting' score of 57% which ranks them at position 6 of the 12 areas within the North West Metropolitan region called in Q4.</v>
      </c>
      <c r="AF40" s="4" t="str">
        <f>VLOOKUP(J40,'Areas Ranking'!$D$2:$Z$58,20,0)</f>
        <v>Nepean received an 'act with empathy' score of 93% which ranks them at position 8 of the 12 areas within the North West Metropolitan region called in Q4.</v>
      </c>
      <c r="AG40" s="4" t="str">
        <f>VLOOKUP(J40,'Areas Ranking'!$D$2:$Z$58,21,0)</f>
        <v>Nepean received an 'explain expectations &amp; resolve situations' score of 90% which ranks them at position 4 of the 12 areas within the North West Metropolitan region called in Q4.</v>
      </c>
      <c r="AH40" s="4" t="str">
        <f>VLOOKUP(J40,'Areas Ranking'!$D$2:$Z$58,22,0)</f>
        <v>Nepean received a 'communication' score of 83% which ranks them at position 1 of the 12 areas within the North West Metropolitan region called in Q4.</v>
      </c>
      <c r="AI40" s="4" t="str">
        <f>VLOOKUP(J40,'Areas Ranking'!$D$2:$Z$58,23,0)</f>
        <v>Nepean's lowest rank was for 'act with empathy' in Q4, which should be examined for potential areas of improvement.</v>
      </c>
      <c r="AJ40" s="4" t="str">
        <f>VLOOKUP(K40,'Region Ranking'!$D$2:$X$7,16,0)</f>
        <v>North West Metropolitan received an overall score of 81% which ranks them at position 3 of the 6 regions called in Q4.</v>
      </c>
      <c r="AK40" s="4" t="str">
        <f>VLOOKUP(K40,'Region Ranking'!$D$2:$X$7,17,0)</f>
        <v>North West Metropolitan received a 'greeting' score of 57% which ranks them at position 3 of the 6 regions called in Q4.</v>
      </c>
      <c r="AL40" s="4" t="str">
        <f>VLOOKUP(K40,'Region Ranking'!$D$2:$X$7,18,0)</f>
        <v>North West Metropolitan received an 'act with empathy' score of 91% which ranks them at position 3 of the 6 regions called in Q4.</v>
      </c>
      <c r="AM40" s="4" t="str">
        <f>VLOOKUP(K40,'Region Ranking'!$D$2:$X$7,19,0)</f>
        <v>North West Metropolitan received an 'explain expectations &amp; resolve situations' score of 83% which ranks them at position 4 of the 6 regions called in Q4.</v>
      </c>
      <c r="AN40" s="4" t="str">
        <f>VLOOKUP(K40,'Region Ranking'!$D$2:$X$7,20,0)</f>
        <v>North West Metropolitan received a 'communication' score of 61% which ranks them at position 4 of the 6 regions called in Q4.</v>
      </c>
      <c r="AO40" s="4" t="str">
        <f>VLOOKUP(K40,'Region Ranking'!$D$2:$X$7,21,0)</f>
        <v>North West Metropolitan had multiple areas with lower ranks in Q4, which should be examined for potential areas of improvement.</v>
      </c>
    </row>
    <row r="41" spans="1:41" hidden="1" x14ac:dyDescent="0.25">
      <c r="A41" s="4">
        <v>2024</v>
      </c>
      <c r="B41" s="4" t="s">
        <v>41</v>
      </c>
      <c r="C41" s="9" t="s">
        <v>42</v>
      </c>
      <c r="D41" s="4">
        <v>10425053</v>
      </c>
      <c r="E41" s="4" t="s">
        <v>167</v>
      </c>
      <c r="F41" s="4" t="s">
        <v>168</v>
      </c>
      <c r="G41" s="4" t="s">
        <v>167</v>
      </c>
      <c r="H41" s="4" t="s">
        <v>46</v>
      </c>
      <c r="I41" s="4">
        <v>2756</v>
      </c>
      <c r="J41" s="4" t="s">
        <v>169</v>
      </c>
      <c r="K41" s="4" t="s">
        <v>104</v>
      </c>
      <c r="L41" s="4" t="s">
        <v>49</v>
      </c>
      <c r="M41" s="4" t="s">
        <v>61</v>
      </c>
      <c r="N41" s="4" t="s">
        <v>70</v>
      </c>
      <c r="O41" s="4" t="s">
        <v>51</v>
      </c>
      <c r="P41" s="4">
        <v>5</v>
      </c>
      <c r="Q41" s="4">
        <v>5</v>
      </c>
      <c r="R41" s="4">
        <v>5</v>
      </c>
      <c r="S41" s="4" t="s">
        <v>52</v>
      </c>
      <c r="T41" s="4" t="s">
        <v>76</v>
      </c>
      <c r="U41" s="4">
        <v>5</v>
      </c>
      <c r="V41" s="4" t="s">
        <v>63</v>
      </c>
      <c r="W41" s="4" t="s">
        <v>51</v>
      </c>
      <c r="X41" s="4" t="s">
        <v>55</v>
      </c>
      <c r="Y41" s="8">
        <v>0.7142857142857143</v>
      </c>
      <c r="Z41" s="8">
        <v>1</v>
      </c>
      <c r="AA41" s="8">
        <v>1</v>
      </c>
      <c r="AB41" s="8">
        <v>0.5</v>
      </c>
      <c r="AC41" s="8">
        <v>0.91954022988505746</v>
      </c>
      <c r="AD41" s="4" t="str">
        <f>VLOOKUP(J41,'Areas Ranking'!$D$2:$Z$58,18,0)</f>
        <v>Hawkesbury received an overall score of 89% which ranks them at position 3 of the 12 areas within the North West Metropolitan region called in Q4.</v>
      </c>
      <c r="AE41" s="4" t="str">
        <f>VLOOKUP(J41,'Areas Ranking'!$D$2:$Z$58,19,0)</f>
        <v>Hawkesbury received a 'greeting' score of 71% which ranks them at position 1 of the 12 areas within the North West Metropolitan region called in Q4.</v>
      </c>
      <c r="AF41" s="4" t="str">
        <f>VLOOKUP(J41,'Areas Ranking'!$D$2:$Z$58,20,0)</f>
        <v>Hawkesbury received an 'act with empathy' score of 100% which ranks them at position 1 of the 12 areas within the North West Metropolitan region called in Q4.</v>
      </c>
      <c r="AG41" s="4" t="str">
        <f>VLOOKUP(J41,'Areas Ranking'!$D$2:$Z$58,21,0)</f>
        <v>Hawkesbury received an 'explain expectations &amp; resolve situations' score of 90% which ranks them at position 4 of the 12 areas within the North West Metropolitan region called in Q4.</v>
      </c>
      <c r="AH41" s="4" t="str">
        <f>VLOOKUP(J41,'Areas Ranking'!$D$2:$Z$58,22,0)</f>
        <v>Hawkesbury received a 'communication' score of 67% which ranks them at position 3 of the 12 areas within the North West Metropolitan region called in Q4.</v>
      </c>
      <c r="AI41" s="4" t="str">
        <f>VLOOKUP(J41,'Areas Ranking'!$D$2:$Z$58,23,0)</f>
        <v>Hawkesbury's lowest rank was for 'explain expectations &amp; resolve situations' in Q4, which should be examined for potential areas of improvement.</v>
      </c>
      <c r="AJ41" s="4" t="str">
        <f>VLOOKUP(K41,'Region Ranking'!$D$2:$X$7,16,0)</f>
        <v>North West Metropolitan received an overall score of 81% which ranks them at position 3 of the 6 regions called in Q4.</v>
      </c>
      <c r="AK41" s="4" t="str">
        <f>VLOOKUP(K41,'Region Ranking'!$D$2:$X$7,17,0)</f>
        <v>North West Metropolitan received a 'greeting' score of 57% which ranks them at position 3 of the 6 regions called in Q4.</v>
      </c>
      <c r="AL41" s="4" t="str">
        <f>VLOOKUP(K41,'Region Ranking'!$D$2:$X$7,18,0)</f>
        <v>North West Metropolitan received an 'act with empathy' score of 91% which ranks them at position 3 of the 6 regions called in Q4.</v>
      </c>
      <c r="AM41" s="4" t="str">
        <f>VLOOKUP(K41,'Region Ranking'!$D$2:$X$7,19,0)</f>
        <v>North West Metropolitan received an 'explain expectations &amp; resolve situations' score of 83% which ranks them at position 4 of the 6 regions called in Q4.</v>
      </c>
      <c r="AN41" s="4" t="str">
        <f>VLOOKUP(K41,'Region Ranking'!$D$2:$X$7,20,0)</f>
        <v>North West Metropolitan received a 'communication' score of 61% which ranks them at position 4 of the 6 regions called in Q4.</v>
      </c>
      <c r="AO41" s="4" t="str">
        <f>VLOOKUP(K41,'Region Ranking'!$D$2:$X$7,21,0)</f>
        <v>North West Metropolitan had multiple areas with lower ranks in Q4, which should be examined for potential areas of improvement.</v>
      </c>
    </row>
    <row r="42" spans="1:41" hidden="1" x14ac:dyDescent="0.25">
      <c r="A42" s="4">
        <v>2024</v>
      </c>
      <c r="B42" s="4" t="s">
        <v>41</v>
      </c>
      <c r="C42" s="9" t="s">
        <v>42</v>
      </c>
      <c r="D42" s="4">
        <v>10425054</v>
      </c>
      <c r="E42" s="4" t="s">
        <v>170</v>
      </c>
      <c r="F42" s="4" t="s">
        <v>171</v>
      </c>
      <c r="G42" s="4" t="s">
        <v>170</v>
      </c>
      <c r="H42" s="4" t="s">
        <v>46</v>
      </c>
      <c r="I42" s="4">
        <v>2760</v>
      </c>
      <c r="J42" s="4" t="s">
        <v>166</v>
      </c>
      <c r="K42" s="4" t="s">
        <v>104</v>
      </c>
      <c r="L42" s="4" t="s">
        <v>49</v>
      </c>
      <c r="M42" s="4"/>
      <c r="N42" s="4" t="s">
        <v>50</v>
      </c>
      <c r="O42" s="4" t="s">
        <v>51</v>
      </c>
      <c r="P42" s="4">
        <v>5</v>
      </c>
      <c r="Q42" s="4">
        <v>5</v>
      </c>
      <c r="R42" s="4">
        <v>5</v>
      </c>
      <c r="S42" s="4" t="s">
        <v>52</v>
      </c>
      <c r="T42" s="4" t="s">
        <v>53</v>
      </c>
      <c r="U42" s="4">
        <v>5</v>
      </c>
      <c r="V42" s="4" t="s">
        <v>63</v>
      </c>
      <c r="W42" s="4" t="s">
        <v>55</v>
      </c>
      <c r="X42" s="4" t="s">
        <v>55</v>
      </c>
      <c r="Y42" s="8">
        <v>0.42857142857142849</v>
      </c>
      <c r="Z42" s="8">
        <v>0.8928571428571429</v>
      </c>
      <c r="AA42" s="8">
        <v>0.90476190476190477</v>
      </c>
      <c r="AB42" s="8">
        <v>1</v>
      </c>
      <c r="AC42" s="8">
        <v>0.87356321839080464</v>
      </c>
      <c r="AD42" s="4" t="str">
        <f>VLOOKUP(J42,'Areas Ranking'!$D$2:$Z$58,18,0)</f>
        <v>Nepean received an overall score of 88% which ranks them at position 5 of the 12 areas within the North West Metropolitan region called in Q4.</v>
      </c>
      <c r="AE42" s="4" t="str">
        <f>VLOOKUP(J42,'Areas Ranking'!$D$2:$Z$58,19,0)</f>
        <v>Nepean received a 'greeting' score of 57% which ranks them at position 6 of the 12 areas within the North West Metropolitan region called in Q4.</v>
      </c>
      <c r="AF42" s="4" t="str">
        <f>VLOOKUP(J42,'Areas Ranking'!$D$2:$Z$58,20,0)</f>
        <v>Nepean received an 'act with empathy' score of 93% which ranks them at position 8 of the 12 areas within the North West Metropolitan region called in Q4.</v>
      </c>
      <c r="AG42" s="4" t="str">
        <f>VLOOKUP(J42,'Areas Ranking'!$D$2:$Z$58,21,0)</f>
        <v>Nepean received an 'explain expectations &amp; resolve situations' score of 90% which ranks them at position 4 of the 12 areas within the North West Metropolitan region called in Q4.</v>
      </c>
      <c r="AH42" s="4" t="str">
        <f>VLOOKUP(J42,'Areas Ranking'!$D$2:$Z$58,22,0)</f>
        <v>Nepean received a 'communication' score of 83% which ranks them at position 1 of the 12 areas within the North West Metropolitan region called in Q4.</v>
      </c>
      <c r="AI42" s="4" t="str">
        <f>VLOOKUP(J42,'Areas Ranking'!$D$2:$Z$58,23,0)</f>
        <v>Nepean's lowest rank was for 'act with empathy' in Q4, which should be examined for potential areas of improvement.</v>
      </c>
      <c r="AJ42" s="4" t="str">
        <f>VLOOKUP(K42,'Region Ranking'!$D$2:$X$7,16,0)</f>
        <v>North West Metropolitan received an overall score of 81% which ranks them at position 3 of the 6 regions called in Q4.</v>
      </c>
      <c r="AK42" s="4" t="str">
        <f>VLOOKUP(K42,'Region Ranking'!$D$2:$X$7,17,0)</f>
        <v>North West Metropolitan received a 'greeting' score of 57% which ranks them at position 3 of the 6 regions called in Q4.</v>
      </c>
      <c r="AL42" s="4" t="str">
        <f>VLOOKUP(K42,'Region Ranking'!$D$2:$X$7,18,0)</f>
        <v>North West Metropolitan received an 'act with empathy' score of 91% which ranks them at position 3 of the 6 regions called in Q4.</v>
      </c>
      <c r="AM42" s="4" t="str">
        <f>VLOOKUP(K42,'Region Ranking'!$D$2:$X$7,19,0)</f>
        <v>North West Metropolitan received an 'explain expectations &amp; resolve situations' score of 83% which ranks them at position 4 of the 6 regions called in Q4.</v>
      </c>
      <c r="AN42" s="4" t="str">
        <f>VLOOKUP(K42,'Region Ranking'!$D$2:$X$7,20,0)</f>
        <v>North West Metropolitan received a 'communication' score of 61% which ranks them at position 4 of the 6 regions called in Q4.</v>
      </c>
      <c r="AO42" s="4" t="str">
        <f>VLOOKUP(K42,'Region Ranking'!$D$2:$X$7,21,0)</f>
        <v>North West Metropolitan had multiple areas with lower ranks in Q4, which should be examined for potential areas of improvement.</v>
      </c>
    </row>
    <row r="43" spans="1:41" hidden="1" x14ac:dyDescent="0.25">
      <c r="A43" s="4">
        <v>2024</v>
      </c>
      <c r="B43" s="4" t="s">
        <v>41</v>
      </c>
      <c r="C43" s="9" t="s">
        <v>42</v>
      </c>
      <c r="D43" s="4">
        <v>10425055</v>
      </c>
      <c r="E43" s="4" t="s">
        <v>172</v>
      </c>
      <c r="F43" s="4" t="s">
        <v>173</v>
      </c>
      <c r="G43" s="4" t="s">
        <v>172</v>
      </c>
      <c r="H43" s="4" t="s">
        <v>46</v>
      </c>
      <c r="I43" s="4">
        <v>2765</v>
      </c>
      <c r="J43" s="4" t="s">
        <v>174</v>
      </c>
      <c r="K43" s="4" t="s">
        <v>104</v>
      </c>
      <c r="L43" s="4" t="s">
        <v>49</v>
      </c>
      <c r="M43" s="4"/>
      <c r="N43" s="4" t="s">
        <v>70</v>
      </c>
      <c r="O43" s="4" t="s">
        <v>51</v>
      </c>
      <c r="P43" s="4">
        <v>5</v>
      </c>
      <c r="Q43" s="4">
        <v>5</v>
      </c>
      <c r="R43" s="4">
        <v>5</v>
      </c>
      <c r="S43" s="4" t="s">
        <v>55</v>
      </c>
      <c r="T43" s="4" t="s">
        <v>53</v>
      </c>
      <c r="U43" s="4">
        <v>5</v>
      </c>
      <c r="V43" s="4" t="s">
        <v>51</v>
      </c>
      <c r="W43" s="4" t="s">
        <v>51</v>
      </c>
      <c r="X43" s="4" t="s">
        <v>55</v>
      </c>
      <c r="Y43" s="8">
        <v>0.7142857142857143</v>
      </c>
      <c r="Z43" s="8">
        <v>1</v>
      </c>
      <c r="AA43" s="8">
        <v>0.92592592592592593</v>
      </c>
      <c r="AB43" s="8">
        <v>0.5</v>
      </c>
      <c r="AC43" s="8">
        <v>0.88888888888888884</v>
      </c>
      <c r="AD43" s="4" t="str">
        <f>VLOOKUP(J43,'Areas Ranking'!$D$2:$Z$58,18,0)</f>
        <v>Riverstone received an overall score of 67% which ranks them at position 11 of the 12 areas within the North West Metropolitan region called in Q4.</v>
      </c>
      <c r="AE43" s="4" t="str">
        <f>VLOOKUP(J43,'Areas Ranking'!$D$2:$Z$58,19,0)</f>
        <v>Riverstone received a 'greeting' score of 57% which ranks them at position 6 of the 12 areas within the North West Metropolitan region called in Q4.</v>
      </c>
      <c r="AF43" s="4" t="str">
        <f>VLOOKUP(J43,'Areas Ranking'!$D$2:$Z$58,20,0)</f>
        <v>Riverstone received an 'act with empathy' score of 69% which ranks them at position 12 of the 12 areas within the North West Metropolitan region called in Q4.</v>
      </c>
      <c r="AG43" s="4" t="str">
        <f>VLOOKUP(J43,'Areas Ranking'!$D$2:$Z$58,21,0)</f>
        <v>Riverstone received an 'explain expectations &amp; resolve situations' score of 71% which ranks them at position 10 of the 12 areas within the North West Metropolitan region called in Q4.</v>
      </c>
      <c r="AH43" s="4" t="str">
        <f>VLOOKUP(J43,'Areas Ranking'!$D$2:$Z$58,22,0)</f>
        <v>Riverstone received a 'communication' score of 50% which ranks them at position 8 of the 12 areas within the North West Metropolitan region called in Q4.</v>
      </c>
      <c r="AI43" s="4" t="str">
        <f>VLOOKUP(J43,'Areas Ranking'!$D$2:$Z$58,23,0)</f>
        <v>Riverstone's lowest rank was for 'act with empathy' in Q4, which should be examined for potential areas of improvement.</v>
      </c>
      <c r="AJ43" s="4" t="str">
        <f>VLOOKUP(K43,'Region Ranking'!$D$2:$X$7,16,0)</f>
        <v>North West Metropolitan received an overall score of 81% which ranks them at position 3 of the 6 regions called in Q4.</v>
      </c>
      <c r="AK43" s="4" t="str">
        <f>VLOOKUP(K43,'Region Ranking'!$D$2:$X$7,17,0)</f>
        <v>North West Metropolitan received a 'greeting' score of 57% which ranks them at position 3 of the 6 regions called in Q4.</v>
      </c>
      <c r="AL43" s="4" t="str">
        <f>VLOOKUP(K43,'Region Ranking'!$D$2:$X$7,18,0)</f>
        <v>North West Metropolitan received an 'act with empathy' score of 91% which ranks them at position 3 of the 6 regions called in Q4.</v>
      </c>
      <c r="AM43" s="4" t="str">
        <f>VLOOKUP(K43,'Region Ranking'!$D$2:$X$7,19,0)</f>
        <v>North West Metropolitan received an 'explain expectations &amp; resolve situations' score of 83% which ranks them at position 4 of the 6 regions called in Q4.</v>
      </c>
      <c r="AN43" s="4" t="str">
        <f>VLOOKUP(K43,'Region Ranking'!$D$2:$X$7,20,0)</f>
        <v>North West Metropolitan received a 'communication' score of 61% which ranks them at position 4 of the 6 regions called in Q4.</v>
      </c>
      <c r="AO43" s="4" t="str">
        <f>VLOOKUP(K43,'Region Ranking'!$D$2:$X$7,21,0)</f>
        <v>North West Metropolitan had multiple areas with lower ranks in Q4, which should be examined for potential areas of improvement.</v>
      </c>
    </row>
    <row r="44" spans="1:41" hidden="1" x14ac:dyDescent="0.25">
      <c r="A44" s="4">
        <v>2024</v>
      </c>
      <c r="B44" s="4" t="s">
        <v>41</v>
      </c>
      <c r="C44" s="9" t="s">
        <v>42</v>
      </c>
      <c r="D44" s="4">
        <v>10425056</v>
      </c>
      <c r="E44" s="4" t="s">
        <v>175</v>
      </c>
      <c r="F44" s="4" t="s">
        <v>176</v>
      </c>
      <c r="G44" s="4" t="s">
        <v>175</v>
      </c>
      <c r="H44" s="4" t="s">
        <v>46</v>
      </c>
      <c r="I44" s="4">
        <v>2770</v>
      </c>
      <c r="J44" s="4" t="s">
        <v>177</v>
      </c>
      <c r="K44" s="4" t="s">
        <v>104</v>
      </c>
      <c r="L44" s="4" t="s">
        <v>79</v>
      </c>
      <c r="M44" s="4" t="s">
        <v>61</v>
      </c>
      <c r="N44" s="4" t="s">
        <v>132</v>
      </c>
      <c r="O44" s="4" t="s">
        <v>55</v>
      </c>
      <c r="P44" s="4">
        <v>5</v>
      </c>
      <c r="Q44" s="4">
        <v>5</v>
      </c>
      <c r="R44" s="4">
        <v>5</v>
      </c>
      <c r="S44" s="4" t="s">
        <v>52</v>
      </c>
      <c r="T44" s="4" t="s">
        <v>76</v>
      </c>
      <c r="U44" s="4">
        <v>5</v>
      </c>
      <c r="V44" s="4" t="s">
        <v>63</v>
      </c>
      <c r="W44" s="4" t="s">
        <v>55</v>
      </c>
      <c r="X44" s="4" t="s">
        <v>55</v>
      </c>
      <c r="Y44" s="8">
        <v>1</v>
      </c>
      <c r="Z44" s="8">
        <v>1</v>
      </c>
      <c r="AA44" s="8">
        <v>1</v>
      </c>
      <c r="AB44" s="8">
        <v>1</v>
      </c>
      <c r="AC44" s="8">
        <v>1</v>
      </c>
      <c r="AD44" s="4" t="str">
        <f>VLOOKUP(J44,'Areas Ranking'!$D$2:$Z$58,18,0)</f>
        <v>Mount Druitt received an overall score of 76% which ranks them at position 9 of the 12 areas within the North West Metropolitan region called in Q4.</v>
      </c>
      <c r="AE44" s="4" t="str">
        <f>VLOOKUP(J44,'Areas Ranking'!$D$2:$Z$58,19,0)</f>
        <v>Mount Druitt received a 'greeting' score of 52% which ranks them at position 9 of the 12 areas within the North West Metropolitan region called in Q4.</v>
      </c>
      <c r="AF44" s="4" t="str">
        <f>VLOOKUP(J44,'Areas Ranking'!$D$2:$Z$58,20,0)</f>
        <v>Mount Druitt received an 'act with empathy' score of 82% which ranks them at position 10 of the 12 areas within the North West Metropolitan region called in Q4.</v>
      </c>
      <c r="AG44" s="4" t="str">
        <f>VLOOKUP(J44,'Areas Ranking'!$D$2:$Z$58,21,0)</f>
        <v>Mount Druitt received an 'explain expectations &amp; resolve situations' score of 78% which ranks them at position 9 of the 12 areas within the North West Metropolitan region called in Q4.</v>
      </c>
      <c r="AH44" s="4" t="str">
        <f>VLOOKUP(J44,'Areas Ranking'!$D$2:$Z$58,22,0)</f>
        <v>Mount Druitt received a 'communication' score of 67% which ranks them at position 3 of the 12 areas within the North West Metropolitan region called in Q4.</v>
      </c>
      <c r="AI44" s="4" t="str">
        <f>VLOOKUP(J44,'Areas Ranking'!$D$2:$Z$58,23,0)</f>
        <v>Mount Druitt's lowest rank was for 'act with empathy' in Q4, which should be examined for potential areas of improvement.</v>
      </c>
      <c r="AJ44" s="4" t="str">
        <f>VLOOKUP(K44,'Region Ranking'!$D$2:$X$7,16,0)</f>
        <v>North West Metropolitan received an overall score of 81% which ranks them at position 3 of the 6 regions called in Q4.</v>
      </c>
      <c r="AK44" s="4" t="str">
        <f>VLOOKUP(K44,'Region Ranking'!$D$2:$X$7,17,0)</f>
        <v>North West Metropolitan received a 'greeting' score of 57% which ranks them at position 3 of the 6 regions called in Q4.</v>
      </c>
      <c r="AL44" s="4" t="str">
        <f>VLOOKUP(K44,'Region Ranking'!$D$2:$X$7,18,0)</f>
        <v>North West Metropolitan received an 'act with empathy' score of 91% which ranks them at position 3 of the 6 regions called in Q4.</v>
      </c>
      <c r="AM44" s="4" t="str">
        <f>VLOOKUP(K44,'Region Ranking'!$D$2:$X$7,19,0)</f>
        <v>North West Metropolitan received an 'explain expectations &amp; resolve situations' score of 83% which ranks them at position 4 of the 6 regions called in Q4.</v>
      </c>
      <c r="AN44" s="4" t="str">
        <f>VLOOKUP(K44,'Region Ranking'!$D$2:$X$7,20,0)</f>
        <v>North West Metropolitan received a 'communication' score of 61% which ranks them at position 4 of the 6 regions called in Q4.</v>
      </c>
      <c r="AO44" s="4" t="str">
        <f>VLOOKUP(K44,'Region Ranking'!$D$2:$X$7,21,0)</f>
        <v>North West Metropolitan had multiple areas with lower ranks in Q4, which should be examined for potential areas of improvement.</v>
      </c>
    </row>
    <row r="45" spans="1:41" hidden="1" x14ac:dyDescent="0.25">
      <c r="A45" s="4">
        <v>2024</v>
      </c>
      <c r="B45" s="4" t="s">
        <v>41</v>
      </c>
      <c r="C45" s="9" t="s">
        <v>42</v>
      </c>
      <c r="D45" s="4">
        <v>10425057</v>
      </c>
      <c r="E45" s="4" t="s">
        <v>178</v>
      </c>
      <c r="F45" s="4" t="s">
        <v>179</v>
      </c>
      <c r="G45" s="4" t="s">
        <v>178</v>
      </c>
      <c r="H45" s="4" t="s">
        <v>46</v>
      </c>
      <c r="I45" s="4">
        <v>2777</v>
      </c>
      <c r="J45" s="4" t="s">
        <v>180</v>
      </c>
      <c r="K45" s="4" t="s">
        <v>104</v>
      </c>
      <c r="L45" s="4" t="s">
        <v>49</v>
      </c>
      <c r="M45" s="4" t="s">
        <v>61</v>
      </c>
      <c r="N45" s="4" t="s">
        <v>70</v>
      </c>
      <c r="O45" s="4" t="s">
        <v>51</v>
      </c>
      <c r="P45" s="4">
        <v>5</v>
      </c>
      <c r="Q45" s="4">
        <v>5</v>
      </c>
      <c r="R45" s="4">
        <v>5</v>
      </c>
      <c r="S45" s="4" t="s">
        <v>52</v>
      </c>
      <c r="T45" s="4" t="s">
        <v>62</v>
      </c>
      <c r="U45" s="4">
        <v>5</v>
      </c>
      <c r="V45" s="4" t="s">
        <v>54</v>
      </c>
      <c r="W45" s="4" t="s">
        <v>51</v>
      </c>
      <c r="X45" s="4" t="s">
        <v>55</v>
      </c>
      <c r="Y45" s="8">
        <v>0.42857142857142849</v>
      </c>
      <c r="Z45" s="8">
        <v>1</v>
      </c>
      <c r="AA45" s="8">
        <v>0.7142857142857143</v>
      </c>
      <c r="AB45" s="8">
        <v>0.5</v>
      </c>
      <c r="AC45" s="8">
        <v>0.75862068965517238</v>
      </c>
      <c r="AD45" s="4" t="str">
        <f>VLOOKUP(J45,'Areas Ranking'!$D$2:$Z$58,18,0)</f>
        <v>Blue Mountains received an overall score of 85% which ranks them at position 6 of the 12 areas within the North West Metropolitan region called in Q4.</v>
      </c>
      <c r="AE45" s="4" t="str">
        <f>VLOOKUP(J45,'Areas Ranking'!$D$2:$Z$58,19,0)</f>
        <v>Blue Mountains received a 'greeting' score of 52% which ranks them at position 9 of the 12 areas within the North West Metropolitan region called in Q4.</v>
      </c>
      <c r="AF45" s="4" t="str">
        <f>VLOOKUP(J45,'Areas Ranking'!$D$2:$Z$58,20,0)</f>
        <v>Blue Mountains received an 'act with empathy' score of 100% which ranks them at position 1 of the 12 areas within the North West Metropolitan region called in Q4.</v>
      </c>
      <c r="AG45" s="4" t="str">
        <f>VLOOKUP(J45,'Areas Ranking'!$D$2:$Z$58,21,0)</f>
        <v>Blue Mountains received an 'explain expectations &amp; resolve situations' score of 87% which ranks them at position 6 of the 12 areas within the North West Metropolitan region called in Q4.</v>
      </c>
      <c r="AH45" s="4" t="str">
        <f>VLOOKUP(J45,'Areas Ranking'!$D$2:$Z$58,22,0)</f>
        <v>Blue Mountains received a 'communication' score of 50% which ranks them at position 8 of the 12 areas within the North West Metropolitan region called in Q4.</v>
      </c>
      <c r="AI45" s="4" t="str">
        <f>VLOOKUP(J45,'Areas Ranking'!$D$2:$Z$58,23,0)</f>
        <v>Blue Mountains' lowest rank was for 'greeting' in Q4, which should be examined for potential areas of improvement.</v>
      </c>
      <c r="AJ45" s="4" t="str">
        <f>VLOOKUP(K45,'Region Ranking'!$D$2:$X$7,16,0)</f>
        <v>North West Metropolitan received an overall score of 81% which ranks them at position 3 of the 6 regions called in Q4.</v>
      </c>
      <c r="AK45" s="4" t="str">
        <f>VLOOKUP(K45,'Region Ranking'!$D$2:$X$7,17,0)</f>
        <v>North West Metropolitan received a 'greeting' score of 57% which ranks them at position 3 of the 6 regions called in Q4.</v>
      </c>
      <c r="AL45" s="4" t="str">
        <f>VLOOKUP(K45,'Region Ranking'!$D$2:$X$7,18,0)</f>
        <v>North West Metropolitan received an 'act with empathy' score of 91% which ranks them at position 3 of the 6 regions called in Q4.</v>
      </c>
      <c r="AM45" s="4" t="str">
        <f>VLOOKUP(K45,'Region Ranking'!$D$2:$X$7,19,0)</f>
        <v>North West Metropolitan received an 'explain expectations &amp; resolve situations' score of 83% which ranks them at position 4 of the 6 regions called in Q4.</v>
      </c>
      <c r="AN45" s="4" t="str">
        <f>VLOOKUP(K45,'Region Ranking'!$D$2:$X$7,20,0)</f>
        <v>North West Metropolitan received a 'communication' score of 61% which ranks them at position 4 of the 6 regions called in Q4.</v>
      </c>
      <c r="AO45" s="4" t="str">
        <f>VLOOKUP(K45,'Region Ranking'!$D$2:$X$7,21,0)</f>
        <v>North West Metropolitan had multiple areas with lower ranks in Q4, which should be examined for potential areas of improvement.</v>
      </c>
    </row>
    <row r="46" spans="1:41" hidden="1" x14ac:dyDescent="0.25">
      <c r="A46" s="4">
        <v>2024</v>
      </c>
      <c r="B46" s="4" t="s">
        <v>41</v>
      </c>
      <c r="C46" s="9" t="s">
        <v>42</v>
      </c>
      <c r="D46" s="4">
        <v>10425058</v>
      </c>
      <c r="E46" s="4" t="s">
        <v>181</v>
      </c>
      <c r="F46" s="4" t="s">
        <v>182</v>
      </c>
      <c r="G46" s="4" t="s">
        <v>181</v>
      </c>
      <c r="H46" s="4" t="s">
        <v>46</v>
      </c>
      <c r="I46" s="4">
        <v>2780</v>
      </c>
      <c r="J46" s="4" t="s">
        <v>180</v>
      </c>
      <c r="K46" s="4" t="s">
        <v>104</v>
      </c>
      <c r="L46" s="4" t="s">
        <v>79</v>
      </c>
      <c r="M46" s="4" t="s">
        <v>61</v>
      </c>
      <c r="N46" s="4" t="s">
        <v>70</v>
      </c>
      <c r="O46" s="4" t="s">
        <v>51</v>
      </c>
      <c r="P46" s="4">
        <v>4</v>
      </c>
      <c r="Q46" s="4">
        <v>5</v>
      </c>
      <c r="R46" s="4">
        <v>5</v>
      </c>
      <c r="S46" s="4" t="s">
        <v>52</v>
      </c>
      <c r="T46" s="4" t="s">
        <v>53</v>
      </c>
      <c r="U46" s="4">
        <v>5</v>
      </c>
      <c r="V46" s="4" t="s">
        <v>63</v>
      </c>
      <c r="W46" s="4" t="s">
        <v>51</v>
      </c>
      <c r="X46" s="4" t="s">
        <v>55</v>
      </c>
      <c r="Y46" s="8">
        <v>0.5714285714285714</v>
      </c>
      <c r="Z46" s="8">
        <v>1</v>
      </c>
      <c r="AA46" s="8">
        <v>0.90476190476190477</v>
      </c>
      <c r="AB46" s="8">
        <v>0.5</v>
      </c>
      <c r="AC46" s="8">
        <v>0.86206896551724144</v>
      </c>
      <c r="AD46" s="4" t="str">
        <f>VLOOKUP(J46,'Areas Ranking'!$D$2:$Z$58,18,0)</f>
        <v>Blue Mountains received an overall score of 85% which ranks them at position 6 of the 12 areas within the North West Metropolitan region called in Q4.</v>
      </c>
      <c r="AE46" s="4" t="str">
        <f>VLOOKUP(J46,'Areas Ranking'!$D$2:$Z$58,19,0)</f>
        <v>Blue Mountains received a 'greeting' score of 52% which ranks them at position 9 of the 12 areas within the North West Metropolitan region called in Q4.</v>
      </c>
      <c r="AF46" s="4" t="str">
        <f>VLOOKUP(J46,'Areas Ranking'!$D$2:$Z$58,20,0)</f>
        <v>Blue Mountains received an 'act with empathy' score of 100% which ranks them at position 1 of the 12 areas within the North West Metropolitan region called in Q4.</v>
      </c>
      <c r="AG46" s="4" t="str">
        <f>VLOOKUP(J46,'Areas Ranking'!$D$2:$Z$58,21,0)</f>
        <v>Blue Mountains received an 'explain expectations &amp; resolve situations' score of 87% which ranks them at position 6 of the 12 areas within the North West Metropolitan region called in Q4.</v>
      </c>
      <c r="AH46" s="4" t="str">
        <f>VLOOKUP(J46,'Areas Ranking'!$D$2:$Z$58,22,0)</f>
        <v>Blue Mountains received a 'communication' score of 50% which ranks them at position 8 of the 12 areas within the North West Metropolitan region called in Q4.</v>
      </c>
      <c r="AI46" s="4" t="str">
        <f>VLOOKUP(J46,'Areas Ranking'!$D$2:$Z$58,23,0)</f>
        <v>Blue Mountains' lowest rank was for 'greeting' in Q4, which should be examined for potential areas of improvement.</v>
      </c>
      <c r="AJ46" s="4" t="str">
        <f>VLOOKUP(K46,'Region Ranking'!$D$2:$X$7,16,0)</f>
        <v>North West Metropolitan received an overall score of 81% which ranks them at position 3 of the 6 regions called in Q4.</v>
      </c>
      <c r="AK46" s="4" t="str">
        <f>VLOOKUP(K46,'Region Ranking'!$D$2:$X$7,17,0)</f>
        <v>North West Metropolitan received a 'greeting' score of 57% which ranks them at position 3 of the 6 regions called in Q4.</v>
      </c>
      <c r="AL46" s="4" t="str">
        <f>VLOOKUP(K46,'Region Ranking'!$D$2:$X$7,18,0)</f>
        <v>North West Metropolitan received an 'act with empathy' score of 91% which ranks them at position 3 of the 6 regions called in Q4.</v>
      </c>
      <c r="AM46" s="4" t="str">
        <f>VLOOKUP(K46,'Region Ranking'!$D$2:$X$7,19,0)</f>
        <v>North West Metropolitan received an 'explain expectations &amp; resolve situations' score of 83% which ranks them at position 4 of the 6 regions called in Q4.</v>
      </c>
      <c r="AN46" s="4" t="str">
        <f>VLOOKUP(K46,'Region Ranking'!$D$2:$X$7,20,0)</f>
        <v>North West Metropolitan received a 'communication' score of 61% which ranks them at position 4 of the 6 regions called in Q4.</v>
      </c>
      <c r="AO46" s="4" t="str">
        <f>VLOOKUP(K46,'Region Ranking'!$D$2:$X$7,21,0)</f>
        <v>North West Metropolitan had multiple areas with lower ranks in Q4, which should be examined for potential areas of improvement.</v>
      </c>
    </row>
    <row r="47" spans="1:41" hidden="1" x14ac:dyDescent="0.25">
      <c r="A47" s="4">
        <v>2024</v>
      </c>
      <c r="B47" s="4" t="s">
        <v>41</v>
      </c>
      <c r="C47" s="9" t="s">
        <v>42</v>
      </c>
      <c r="D47" s="4">
        <v>10425059</v>
      </c>
      <c r="E47" s="4" t="s">
        <v>183</v>
      </c>
      <c r="F47" s="4" t="s">
        <v>184</v>
      </c>
      <c r="G47" s="4" t="s">
        <v>183</v>
      </c>
      <c r="H47" s="4" t="s">
        <v>46</v>
      </c>
      <c r="I47" s="4">
        <v>2131</v>
      </c>
      <c r="J47" s="4" t="s">
        <v>185</v>
      </c>
      <c r="K47" s="4" t="s">
        <v>186</v>
      </c>
      <c r="L47" s="4" t="s">
        <v>49</v>
      </c>
      <c r="M47" s="4" t="s">
        <v>61</v>
      </c>
      <c r="N47" s="4" t="s">
        <v>50</v>
      </c>
      <c r="O47" s="4" t="s">
        <v>51</v>
      </c>
      <c r="P47" s="4">
        <v>5</v>
      </c>
      <c r="Q47" s="4">
        <v>5</v>
      </c>
      <c r="R47" s="4">
        <v>5</v>
      </c>
      <c r="S47" s="4" t="s">
        <v>52</v>
      </c>
      <c r="T47" s="4" t="s">
        <v>53</v>
      </c>
      <c r="U47" s="4">
        <v>3</v>
      </c>
      <c r="V47" s="4" t="s">
        <v>51</v>
      </c>
      <c r="W47" s="4" t="s">
        <v>55</v>
      </c>
      <c r="X47" s="4" t="s">
        <v>55</v>
      </c>
      <c r="Y47" s="8">
        <v>0.7142857142857143</v>
      </c>
      <c r="Z47" s="8">
        <v>1</v>
      </c>
      <c r="AA47" s="8">
        <v>0.80952380952380953</v>
      </c>
      <c r="AB47" s="8">
        <v>1</v>
      </c>
      <c r="AC47" s="8">
        <v>0.88505747126436785</v>
      </c>
      <c r="AD47" s="4" t="str">
        <f>VLOOKUP(J47,'Areas Ranking'!$D$2:$Z$58,18,0)</f>
        <v>Burwood received an overall score of 92% which ranks them at position 1 of the 9 areas within the South West Metropolitan region called in Q4.</v>
      </c>
      <c r="AE47" s="4" t="str">
        <f>VLOOKUP(J47,'Areas Ranking'!$D$2:$Z$58,19,0)</f>
        <v>Burwood received a 'greeting' score of 62% which ranks them at position 2 of the 9 areas within the South West Metropolitan region called in Q4.</v>
      </c>
      <c r="AF47" s="4" t="str">
        <f>VLOOKUP(J47,'Areas Ranking'!$D$2:$Z$58,20,0)</f>
        <v>Burwood received an 'act with empathy' score of 100% which ranks them at position 1 of the 9 areas within the South West Metropolitan region called in Q4.</v>
      </c>
      <c r="AG47" s="4" t="str">
        <f>VLOOKUP(J47,'Areas Ranking'!$D$2:$Z$58,21,0)</f>
        <v>Burwood received an 'explain expectations &amp; resolve situations' score of 94% which ranks them at position 1 of the 9 areas within the South West Metropolitan region called in Q4.</v>
      </c>
      <c r="AH47" s="4" t="str">
        <f>VLOOKUP(J47,'Areas Ranking'!$D$2:$Z$58,22,0)</f>
        <v>Burwood received a 'communication' score of 83% which ranks them at position 1 of the 9 areas within the South West Metropolitan region called in Q4.</v>
      </c>
      <c r="AI47" s="4" t="str">
        <f>VLOOKUP(J47,'Areas Ranking'!$D$2:$Z$58,23,0)</f>
        <v>Burwood's lowest rank was for 'greeting' in Q4, which should be examined for potential areas of improvement.</v>
      </c>
      <c r="AJ47" s="4" t="str">
        <f>VLOOKUP(K47,'Region Ranking'!$D$2:$X$7,16,0)</f>
        <v>South West Metropolitan received an overall score of 84% which ranks them at position 1 of the 6 regions called in Q4.</v>
      </c>
      <c r="AK47" s="4" t="str">
        <f>VLOOKUP(K47,'Region Ranking'!$D$2:$X$7,17,0)</f>
        <v>South West Metropolitan received a 'greeting' score of 59% which ranks them at position 2 of the 6 regions called in Q4.</v>
      </c>
      <c r="AL47" s="4" t="str">
        <f>VLOOKUP(K47,'Region Ranking'!$D$2:$X$7,18,0)</f>
        <v>South West Metropolitan received an 'act with empathy' score of 94% which ranks them at position 1 of the 6 regions called in Q4.</v>
      </c>
      <c r="AM47" s="4" t="str">
        <f>VLOOKUP(K47,'Region Ranking'!$D$2:$X$7,19,0)</f>
        <v>South West Metropolitan received an 'explain expectations &amp; resolve situations' score of 85% which ranks them at position 1 of the 6 regions called in Q4.</v>
      </c>
      <c r="AN47" s="4" t="str">
        <f>VLOOKUP(K47,'Region Ranking'!$D$2:$X$7,20,0)</f>
        <v>South West Metropolitan received a 'communication' score of 69% which ranks them at position 1 of the 6 regions called in Q4.</v>
      </c>
      <c r="AO47" s="4" t="str">
        <f>VLOOKUP(K47,'Region Ranking'!$D$2:$X$7,21,0)</f>
        <v>South West Metropolitan had multiple areas with lower ranks in Q4, which should be examined for potential areas of improvement.</v>
      </c>
    </row>
    <row r="48" spans="1:41" hidden="1" x14ac:dyDescent="0.25">
      <c r="A48" s="4">
        <v>2024</v>
      </c>
      <c r="B48" s="4" t="s">
        <v>41</v>
      </c>
      <c r="C48" s="9" t="s">
        <v>42</v>
      </c>
      <c r="D48" s="4">
        <v>10425060</v>
      </c>
      <c r="E48" s="4" t="s">
        <v>187</v>
      </c>
      <c r="F48" s="4" t="s">
        <v>188</v>
      </c>
      <c r="G48" s="4" t="s">
        <v>187</v>
      </c>
      <c r="H48" s="4" t="s">
        <v>46</v>
      </c>
      <c r="I48" s="4">
        <v>2134</v>
      </c>
      <c r="J48" s="4" t="s">
        <v>185</v>
      </c>
      <c r="K48" s="4" t="s">
        <v>186</v>
      </c>
      <c r="L48" s="4" t="s">
        <v>49</v>
      </c>
      <c r="M48" s="4" t="s">
        <v>61</v>
      </c>
      <c r="N48" s="4" t="s">
        <v>50</v>
      </c>
      <c r="O48" s="4" t="s">
        <v>51</v>
      </c>
      <c r="P48" s="4">
        <v>5</v>
      </c>
      <c r="Q48" s="4">
        <v>5</v>
      </c>
      <c r="R48" s="4">
        <v>5</v>
      </c>
      <c r="S48" s="4" t="s">
        <v>52</v>
      </c>
      <c r="T48" s="4" t="s">
        <v>76</v>
      </c>
      <c r="U48" s="4">
        <v>5</v>
      </c>
      <c r="V48" s="4" t="s">
        <v>54</v>
      </c>
      <c r="W48" s="4" t="s">
        <v>55</v>
      </c>
      <c r="X48" s="4" t="s">
        <v>55</v>
      </c>
      <c r="Y48" s="8">
        <v>0.7142857142857143</v>
      </c>
      <c r="Z48" s="8">
        <v>1</v>
      </c>
      <c r="AA48" s="8">
        <v>1</v>
      </c>
      <c r="AB48" s="8">
        <v>1</v>
      </c>
      <c r="AC48" s="8">
        <v>0.97701149425287359</v>
      </c>
      <c r="AD48" s="4" t="str">
        <f>VLOOKUP(J48,'Areas Ranking'!$D$2:$Z$58,18,0)</f>
        <v>Burwood received an overall score of 92% which ranks them at position 1 of the 9 areas within the South West Metropolitan region called in Q4.</v>
      </c>
      <c r="AE48" s="4" t="str">
        <f>VLOOKUP(J48,'Areas Ranking'!$D$2:$Z$58,19,0)</f>
        <v>Burwood received a 'greeting' score of 62% which ranks them at position 2 of the 9 areas within the South West Metropolitan region called in Q4.</v>
      </c>
      <c r="AF48" s="4" t="str">
        <f>VLOOKUP(J48,'Areas Ranking'!$D$2:$Z$58,20,0)</f>
        <v>Burwood received an 'act with empathy' score of 100% which ranks them at position 1 of the 9 areas within the South West Metropolitan region called in Q4.</v>
      </c>
      <c r="AG48" s="4" t="str">
        <f>VLOOKUP(J48,'Areas Ranking'!$D$2:$Z$58,21,0)</f>
        <v>Burwood received an 'explain expectations &amp; resolve situations' score of 94% which ranks them at position 1 of the 9 areas within the South West Metropolitan region called in Q4.</v>
      </c>
      <c r="AH48" s="4" t="str">
        <f>VLOOKUP(J48,'Areas Ranking'!$D$2:$Z$58,22,0)</f>
        <v>Burwood received a 'communication' score of 83% which ranks them at position 1 of the 9 areas within the South West Metropolitan region called in Q4.</v>
      </c>
      <c r="AI48" s="4" t="str">
        <f>VLOOKUP(J48,'Areas Ranking'!$D$2:$Z$58,23,0)</f>
        <v>Burwood's lowest rank was for 'greeting' in Q4, which should be examined for potential areas of improvement.</v>
      </c>
      <c r="AJ48" s="4" t="str">
        <f>VLOOKUP(K48,'Region Ranking'!$D$2:$X$7,16,0)</f>
        <v>South West Metropolitan received an overall score of 84% which ranks them at position 1 of the 6 regions called in Q4.</v>
      </c>
      <c r="AK48" s="4" t="str">
        <f>VLOOKUP(K48,'Region Ranking'!$D$2:$X$7,17,0)</f>
        <v>South West Metropolitan received a 'greeting' score of 59% which ranks them at position 2 of the 6 regions called in Q4.</v>
      </c>
      <c r="AL48" s="4" t="str">
        <f>VLOOKUP(K48,'Region Ranking'!$D$2:$X$7,18,0)</f>
        <v>South West Metropolitan received an 'act with empathy' score of 94% which ranks them at position 1 of the 6 regions called in Q4.</v>
      </c>
      <c r="AM48" s="4" t="str">
        <f>VLOOKUP(K48,'Region Ranking'!$D$2:$X$7,19,0)</f>
        <v>South West Metropolitan received an 'explain expectations &amp; resolve situations' score of 85% which ranks them at position 1 of the 6 regions called in Q4.</v>
      </c>
      <c r="AN48" s="4" t="str">
        <f>VLOOKUP(K48,'Region Ranking'!$D$2:$X$7,20,0)</f>
        <v>South West Metropolitan received a 'communication' score of 69% which ranks them at position 1 of the 6 regions called in Q4.</v>
      </c>
      <c r="AO48" s="4" t="str">
        <f>VLOOKUP(K48,'Region Ranking'!$D$2:$X$7,21,0)</f>
        <v>South West Metropolitan had multiple areas with lower ranks in Q4, which should be examined for potential areas of improvement.</v>
      </c>
    </row>
    <row r="49" spans="1:41" hidden="1" x14ac:dyDescent="0.25">
      <c r="A49" s="4">
        <v>2024</v>
      </c>
      <c r="B49" s="4" t="s">
        <v>41</v>
      </c>
      <c r="C49" s="9" t="s">
        <v>42</v>
      </c>
      <c r="D49" s="4">
        <v>10425061</v>
      </c>
      <c r="E49" s="4" t="s">
        <v>189</v>
      </c>
      <c r="F49" s="4" t="s">
        <v>190</v>
      </c>
      <c r="G49" s="4" t="s">
        <v>189</v>
      </c>
      <c r="H49" s="4" t="s">
        <v>46</v>
      </c>
      <c r="I49" s="4">
        <v>2142</v>
      </c>
      <c r="J49" s="4" t="s">
        <v>191</v>
      </c>
      <c r="K49" s="4" t="s">
        <v>186</v>
      </c>
      <c r="L49" s="4" t="s">
        <v>49</v>
      </c>
      <c r="M49" s="4" t="s">
        <v>61</v>
      </c>
      <c r="N49" s="4" t="s">
        <v>50</v>
      </c>
      <c r="O49" s="4" t="s">
        <v>51</v>
      </c>
      <c r="P49" s="4">
        <v>5</v>
      </c>
      <c r="Q49" s="4">
        <v>5</v>
      </c>
      <c r="R49" s="4">
        <v>5</v>
      </c>
      <c r="S49" s="4" t="s">
        <v>52</v>
      </c>
      <c r="T49" s="4" t="s">
        <v>76</v>
      </c>
      <c r="U49" s="4">
        <v>5</v>
      </c>
      <c r="V49" s="4" t="s">
        <v>63</v>
      </c>
      <c r="W49" s="4" t="s">
        <v>51</v>
      </c>
      <c r="X49" s="4" t="s">
        <v>55</v>
      </c>
      <c r="Y49" s="8">
        <v>0.5714285714285714</v>
      </c>
      <c r="Z49" s="8">
        <v>0.8928571428571429</v>
      </c>
      <c r="AA49" s="8">
        <v>1</v>
      </c>
      <c r="AB49" s="8">
        <v>0.5</v>
      </c>
      <c r="AC49" s="8">
        <v>0.87356321839080464</v>
      </c>
      <c r="AD49" s="4" t="str">
        <f>VLOOKUP(J49,'Areas Ranking'!$D$2:$Z$58,18,0)</f>
        <v>Cumberland received an overall score of 81% which ranks them at position 5 of the 9 areas within the South West Metropolitan region called in Q4.</v>
      </c>
      <c r="AE49" s="4" t="str">
        <f>VLOOKUP(J49,'Areas Ranking'!$D$2:$Z$58,19,0)</f>
        <v>Cumberland received a 'greeting' score of 38% which ranks them at position 9 of the 9 areas within the South West Metropolitan region called in Q4.</v>
      </c>
      <c r="AF49" s="4" t="str">
        <f>VLOOKUP(J49,'Areas Ranking'!$D$2:$Z$58,20,0)</f>
        <v>Cumberland received an 'act with empathy' score of 89% which ranks them at position 7 of the 9 areas within the South West Metropolitan region called in Q4.</v>
      </c>
      <c r="AG49" s="4" t="str">
        <f>VLOOKUP(J49,'Areas Ranking'!$D$2:$Z$58,21,0)</f>
        <v>Cumberland received an 'explain expectations &amp; resolve situations' score of 90% which ranks them at position 4 of the 9 areas within the South West Metropolitan region called in Q4.</v>
      </c>
      <c r="AH49" s="4" t="str">
        <f>VLOOKUP(J49,'Areas Ranking'!$D$2:$Z$58,22,0)</f>
        <v>Cumberland received a 'communication' score of 50% which ranks them at position 7 of the 9 areas within the South West Metropolitan region called in Q4.</v>
      </c>
      <c r="AI49" s="4" t="str">
        <f>VLOOKUP(J49,'Areas Ranking'!$D$2:$Z$58,23,0)</f>
        <v>Cumberland's lowest rank was for 'greeting' in Q4, which should be examined for potential areas of improvement.</v>
      </c>
      <c r="AJ49" s="4" t="str">
        <f>VLOOKUP(K49,'Region Ranking'!$D$2:$X$7,16,0)</f>
        <v>South West Metropolitan received an overall score of 84% which ranks them at position 1 of the 6 regions called in Q4.</v>
      </c>
      <c r="AK49" s="4" t="str">
        <f>VLOOKUP(K49,'Region Ranking'!$D$2:$X$7,17,0)</f>
        <v>South West Metropolitan received a 'greeting' score of 59% which ranks them at position 2 of the 6 regions called in Q4.</v>
      </c>
      <c r="AL49" s="4" t="str">
        <f>VLOOKUP(K49,'Region Ranking'!$D$2:$X$7,18,0)</f>
        <v>South West Metropolitan received an 'act with empathy' score of 94% which ranks them at position 1 of the 6 regions called in Q4.</v>
      </c>
      <c r="AM49" s="4" t="str">
        <f>VLOOKUP(K49,'Region Ranking'!$D$2:$X$7,19,0)</f>
        <v>South West Metropolitan received an 'explain expectations &amp; resolve situations' score of 85% which ranks them at position 1 of the 6 regions called in Q4.</v>
      </c>
      <c r="AN49" s="4" t="str">
        <f>VLOOKUP(K49,'Region Ranking'!$D$2:$X$7,20,0)</f>
        <v>South West Metropolitan received a 'communication' score of 69% which ranks them at position 1 of the 6 regions called in Q4.</v>
      </c>
      <c r="AO49" s="4" t="str">
        <f>VLOOKUP(K49,'Region Ranking'!$D$2:$X$7,21,0)</f>
        <v>South West Metropolitan had multiple areas with lower ranks in Q4, which should be examined for potential areas of improvement.</v>
      </c>
    </row>
    <row r="50" spans="1:41" hidden="1" x14ac:dyDescent="0.25">
      <c r="A50" s="4">
        <v>2024</v>
      </c>
      <c r="B50" s="4" t="s">
        <v>41</v>
      </c>
      <c r="C50" s="9" t="s">
        <v>42</v>
      </c>
      <c r="D50" s="4">
        <v>10425062</v>
      </c>
      <c r="E50" s="4" t="s">
        <v>192</v>
      </c>
      <c r="F50" s="4" t="s">
        <v>193</v>
      </c>
      <c r="G50" s="4" t="s">
        <v>192</v>
      </c>
      <c r="H50" s="4" t="s">
        <v>46</v>
      </c>
      <c r="I50" s="4">
        <v>2144</v>
      </c>
      <c r="J50" s="4" t="s">
        <v>194</v>
      </c>
      <c r="K50" s="4" t="s">
        <v>186</v>
      </c>
      <c r="L50" s="4" t="s">
        <v>49</v>
      </c>
      <c r="M50" s="4" t="s">
        <v>61</v>
      </c>
      <c r="N50" s="4" t="s">
        <v>50</v>
      </c>
      <c r="O50" s="4" t="s">
        <v>51</v>
      </c>
      <c r="P50" s="4">
        <v>5</v>
      </c>
      <c r="Q50" s="4">
        <v>5</v>
      </c>
      <c r="R50" s="4">
        <v>5</v>
      </c>
      <c r="S50" s="4" t="s">
        <v>52</v>
      </c>
      <c r="T50" s="4" t="s">
        <v>62</v>
      </c>
      <c r="U50" s="4">
        <v>5</v>
      </c>
      <c r="V50" s="4" t="s">
        <v>54</v>
      </c>
      <c r="W50" s="4" t="s">
        <v>51</v>
      </c>
      <c r="X50" s="4" t="s">
        <v>55</v>
      </c>
      <c r="Y50" s="8">
        <v>0.5714285714285714</v>
      </c>
      <c r="Z50" s="8">
        <v>1</v>
      </c>
      <c r="AA50" s="8">
        <v>0.7142857142857143</v>
      </c>
      <c r="AB50" s="8">
        <v>0.5</v>
      </c>
      <c r="AC50" s="8">
        <v>0.77011494252873558</v>
      </c>
      <c r="AD50" s="4" t="str">
        <f>VLOOKUP(J50,'Areas Ranking'!$D$2:$Z$58,18,0)</f>
        <v>Auburn received an overall score of 79% which ranks them at position 8 of the 9 areas within the South West Metropolitan region called in Q4.</v>
      </c>
      <c r="AE50" s="4" t="str">
        <f>VLOOKUP(J50,'Areas Ranking'!$D$2:$Z$58,19,0)</f>
        <v>Auburn received a 'greeting' score of 62% which ranks them at position 2 of the 9 areas within the South West Metropolitan region called in Q4.</v>
      </c>
      <c r="AF50" s="4" t="str">
        <f>VLOOKUP(J50,'Areas Ranking'!$D$2:$Z$58,20,0)</f>
        <v>Auburn received an 'act with empathy' score of 100% which ranks them at position 1 of the 9 areas within the South West Metropolitan region called in Q4.</v>
      </c>
      <c r="AG50" s="4" t="str">
        <f>VLOOKUP(J50,'Areas Ranking'!$D$2:$Z$58,21,0)</f>
        <v>Auburn received an 'explain expectations &amp; resolve situations' score of 71% which ranks them at position 8 of the 9 areas within the South West Metropolitan region called in Q4.</v>
      </c>
      <c r="AH50" s="4" t="str">
        <f>VLOOKUP(J50,'Areas Ranking'!$D$2:$Z$58,22,0)</f>
        <v>Auburn received a 'communication' score of 67% which ranks them at position 5 of the 9 areas within the South West Metropolitan region called in Q4.</v>
      </c>
      <c r="AI50" s="4" t="str">
        <f>VLOOKUP(J50,'Areas Ranking'!$D$2:$Z$58,23,0)</f>
        <v>Auburn's lowest rank was for 'explain expectations &amp; resolve situations' in Q4, which should be examined for potential areas of improvement.</v>
      </c>
      <c r="AJ50" s="4" t="str">
        <f>VLOOKUP(K50,'Region Ranking'!$D$2:$X$7,16,0)</f>
        <v>South West Metropolitan received an overall score of 84% which ranks them at position 1 of the 6 regions called in Q4.</v>
      </c>
      <c r="AK50" s="4" t="str">
        <f>VLOOKUP(K50,'Region Ranking'!$D$2:$X$7,17,0)</f>
        <v>South West Metropolitan received a 'greeting' score of 59% which ranks them at position 2 of the 6 regions called in Q4.</v>
      </c>
      <c r="AL50" s="4" t="str">
        <f>VLOOKUP(K50,'Region Ranking'!$D$2:$X$7,18,0)</f>
        <v>South West Metropolitan received an 'act with empathy' score of 94% which ranks them at position 1 of the 6 regions called in Q4.</v>
      </c>
      <c r="AM50" s="4" t="str">
        <f>VLOOKUP(K50,'Region Ranking'!$D$2:$X$7,19,0)</f>
        <v>South West Metropolitan received an 'explain expectations &amp; resolve situations' score of 85% which ranks them at position 1 of the 6 regions called in Q4.</v>
      </c>
      <c r="AN50" s="4" t="str">
        <f>VLOOKUP(K50,'Region Ranking'!$D$2:$X$7,20,0)</f>
        <v>South West Metropolitan received a 'communication' score of 69% which ranks them at position 1 of the 6 regions called in Q4.</v>
      </c>
      <c r="AO50" s="4" t="str">
        <f>VLOOKUP(K50,'Region Ranking'!$D$2:$X$7,21,0)</f>
        <v>South West Metropolitan had multiple areas with lower ranks in Q4, which should be examined for potential areas of improvement.</v>
      </c>
    </row>
    <row r="51" spans="1:41" hidden="1" x14ac:dyDescent="0.25">
      <c r="A51" s="4">
        <v>2024</v>
      </c>
      <c r="B51" s="4" t="s">
        <v>41</v>
      </c>
      <c r="C51" s="9" t="s">
        <v>42</v>
      </c>
      <c r="D51" s="4">
        <v>10425063</v>
      </c>
      <c r="E51" s="4" t="s">
        <v>195</v>
      </c>
      <c r="F51" s="4" t="s">
        <v>196</v>
      </c>
      <c r="G51" s="4" t="s">
        <v>195</v>
      </c>
      <c r="H51" s="4" t="s">
        <v>46</v>
      </c>
      <c r="I51" s="4">
        <v>2160</v>
      </c>
      <c r="J51" s="4" t="s">
        <v>191</v>
      </c>
      <c r="K51" s="4" t="s">
        <v>186</v>
      </c>
      <c r="L51" s="4" t="s">
        <v>49</v>
      </c>
      <c r="M51" s="4" t="s">
        <v>61</v>
      </c>
      <c r="N51" s="4" t="s">
        <v>70</v>
      </c>
      <c r="O51" s="4" t="s">
        <v>51</v>
      </c>
      <c r="P51" s="4">
        <v>5</v>
      </c>
      <c r="Q51" s="4">
        <v>5</v>
      </c>
      <c r="R51" s="4">
        <v>5</v>
      </c>
      <c r="S51" s="4" t="s">
        <v>52</v>
      </c>
      <c r="T51" s="4" t="s">
        <v>62</v>
      </c>
      <c r="U51" s="4">
        <v>5</v>
      </c>
      <c r="V51" s="4" t="s">
        <v>51</v>
      </c>
      <c r="W51" s="4" t="s">
        <v>51</v>
      </c>
      <c r="X51" s="4" t="s">
        <v>55</v>
      </c>
      <c r="Y51" s="8">
        <v>0.5714285714285714</v>
      </c>
      <c r="Z51" s="8">
        <v>0.7857142857142857</v>
      </c>
      <c r="AA51" s="8">
        <v>0.7142857142857143</v>
      </c>
      <c r="AB51" s="8">
        <v>0.5</v>
      </c>
      <c r="AC51" s="8">
        <v>0.70114942528735624</v>
      </c>
      <c r="AD51" s="4" t="str">
        <f>VLOOKUP(J51,'Areas Ranking'!$D$2:$Z$58,18,0)</f>
        <v>Cumberland received an overall score of 81% which ranks them at position 5 of the 9 areas within the South West Metropolitan region called in Q4.</v>
      </c>
      <c r="AE51" s="4" t="str">
        <f>VLOOKUP(J51,'Areas Ranking'!$D$2:$Z$58,19,0)</f>
        <v>Cumberland received a 'greeting' score of 38% which ranks them at position 9 of the 9 areas within the South West Metropolitan region called in Q4.</v>
      </c>
      <c r="AF51" s="4" t="str">
        <f>VLOOKUP(J51,'Areas Ranking'!$D$2:$Z$58,20,0)</f>
        <v>Cumberland received an 'act with empathy' score of 89% which ranks them at position 7 of the 9 areas within the South West Metropolitan region called in Q4.</v>
      </c>
      <c r="AG51" s="4" t="str">
        <f>VLOOKUP(J51,'Areas Ranking'!$D$2:$Z$58,21,0)</f>
        <v>Cumberland received an 'explain expectations &amp; resolve situations' score of 90% which ranks them at position 4 of the 9 areas within the South West Metropolitan region called in Q4.</v>
      </c>
      <c r="AH51" s="4" t="str">
        <f>VLOOKUP(J51,'Areas Ranking'!$D$2:$Z$58,22,0)</f>
        <v>Cumberland received a 'communication' score of 50% which ranks them at position 7 of the 9 areas within the South West Metropolitan region called in Q4.</v>
      </c>
      <c r="AI51" s="4" t="str">
        <f>VLOOKUP(J51,'Areas Ranking'!$D$2:$Z$58,23,0)</f>
        <v>Cumberland's lowest rank was for 'greeting' in Q4, which should be examined for potential areas of improvement.</v>
      </c>
      <c r="AJ51" s="4" t="str">
        <f>VLOOKUP(K51,'Region Ranking'!$D$2:$X$7,16,0)</f>
        <v>South West Metropolitan received an overall score of 84% which ranks them at position 1 of the 6 regions called in Q4.</v>
      </c>
      <c r="AK51" s="4" t="str">
        <f>VLOOKUP(K51,'Region Ranking'!$D$2:$X$7,17,0)</f>
        <v>South West Metropolitan received a 'greeting' score of 59% which ranks them at position 2 of the 6 regions called in Q4.</v>
      </c>
      <c r="AL51" s="4" t="str">
        <f>VLOOKUP(K51,'Region Ranking'!$D$2:$X$7,18,0)</f>
        <v>South West Metropolitan received an 'act with empathy' score of 94% which ranks them at position 1 of the 6 regions called in Q4.</v>
      </c>
      <c r="AM51" s="4" t="str">
        <f>VLOOKUP(K51,'Region Ranking'!$D$2:$X$7,19,0)</f>
        <v>South West Metropolitan received an 'explain expectations &amp; resolve situations' score of 85% which ranks them at position 1 of the 6 regions called in Q4.</v>
      </c>
      <c r="AN51" s="4" t="str">
        <f>VLOOKUP(K51,'Region Ranking'!$D$2:$X$7,20,0)</f>
        <v>South West Metropolitan received a 'communication' score of 69% which ranks them at position 1 of the 6 regions called in Q4.</v>
      </c>
      <c r="AO51" s="4" t="str">
        <f>VLOOKUP(K51,'Region Ranking'!$D$2:$X$7,21,0)</f>
        <v>South West Metropolitan had multiple areas with lower ranks in Q4, which should be examined for potential areas of improvement.</v>
      </c>
    </row>
    <row r="52" spans="1:41" hidden="1" x14ac:dyDescent="0.25">
      <c r="A52" s="4">
        <v>2024</v>
      </c>
      <c r="B52" s="4" t="s">
        <v>41</v>
      </c>
      <c r="C52" s="9" t="s">
        <v>42</v>
      </c>
      <c r="D52" s="4">
        <v>10425064</v>
      </c>
      <c r="E52" s="4" t="s">
        <v>197</v>
      </c>
      <c r="F52" s="4" t="s">
        <v>198</v>
      </c>
      <c r="G52" s="4" t="s">
        <v>197</v>
      </c>
      <c r="H52" s="4" t="s">
        <v>46</v>
      </c>
      <c r="I52" s="4">
        <v>2176</v>
      </c>
      <c r="J52" s="4" t="s">
        <v>199</v>
      </c>
      <c r="K52" s="4" t="s">
        <v>186</v>
      </c>
      <c r="L52" s="4" t="s">
        <v>49</v>
      </c>
      <c r="M52" s="4" t="s">
        <v>61</v>
      </c>
      <c r="N52" s="4" t="s">
        <v>70</v>
      </c>
      <c r="O52" s="4" t="s">
        <v>51</v>
      </c>
      <c r="P52" s="4">
        <v>5</v>
      </c>
      <c r="Q52" s="4">
        <v>5</v>
      </c>
      <c r="R52" s="4">
        <v>4</v>
      </c>
      <c r="S52" s="4" t="s">
        <v>55</v>
      </c>
      <c r="T52" s="4" t="s">
        <v>76</v>
      </c>
      <c r="U52" s="4">
        <v>5</v>
      </c>
      <c r="V52" s="4" t="s">
        <v>54</v>
      </c>
      <c r="W52" s="4" t="s">
        <v>55</v>
      </c>
      <c r="X52" s="4" t="s">
        <v>55</v>
      </c>
      <c r="Y52" s="8">
        <v>0.5714285714285714</v>
      </c>
      <c r="Z52" s="8">
        <v>1</v>
      </c>
      <c r="AA52" s="8">
        <v>1</v>
      </c>
      <c r="AB52" s="8">
        <v>1</v>
      </c>
      <c r="AC52" s="8">
        <v>0.96969696969696972</v>
      </c>
      <c r="AD52" s="4" t="str">
        <f>VLOOKUP(J52,'Areas Ranking'!$D$2:$Z$58,18,0)</f>
        <v>Fairfield City received an overall score of 89% which ranks them at position 2 of the 9 areas within the South West Metropolitan region called in Q4.</v>
      </c>
      <c r="AE52" s="4" t="str">
        <f>VLOOKUP(J52,'Areas Ranking'!$D$2:$Z$58,19,0)</f>
        <v>Fairfield City received a 'greeting' score of 62% which ranks them at position 2 of the 9 areas within the South West Metropolitan region called in Q4.</v>
      </c>
      <c r="AF52" s="4" t="str">
        <f>VLOOKUP(J52,'Areas Ranking'!$D$2:$Z$58,20,0)</f>
        <v>Fairfield City received an 'act with empathy' score of 90% which ranks them at position 6 of the 9 areas within the South West Metropolitan region called in Q4.</v>
      </c>
      <c r="AG52" s="4" t="str">
        <f>VLOOKUP(J52,'Areas Ranking'!$D$2:$Z$58,21,0)</f>
        <v>Fairfield City received an 'explain expectations &amp; resolve situations' score of 94% which ranks them at position 1 of the 9 areas within the South West Metropolitan region called in Q4.</v>
      </c>
      <c r="AH52" s="4" t="str">
        <f>VLOOKUP(J52,'Areas Ranking'!$D$2:$Z$58,22,0)</f>
        <v>Fairfield City received a 'communication' score of 83% which ranks them at position 1 of the 9 areas within the South West Metropolitan region called in Q4.</v>
      </c>
      <c r="AI52" s="4" t="str">
        <f>VLOOKUP(J52,'Areas Ranking'!$D$2:$Z$58,23,0)</f>
        <v>Fairfield City's lowest rank was for 'act with empathy' in Q4, which should be examined for potential areas of improvement.</v>
      </c>
      <c r="AJ52" s="4" t="str">
        <f>VLOOKUP(K52,'Region Ranking'!$D$2:$X$7,16,0)</f>
        <v>South West Metropolitan received an overall score of 84% which ranks them at position 1 of the 6 regions called in Q4.</v>
      </c>
      <c r="AK52" s="4" t="str">
        <f>VLOOKUP(K52,'Region Ranking'!$D$2:$X$7,17,0)</f>
        <v>South West Metropolitan received a 'greeting' score of 59% which ranks them at position 2 of the 6 regions called in Q4.</v>
      </c>
      <c r="AL52" s="4" t="str">
        <f>VLOOKUP(K52,'Region Ranking'!$D$2:$X$7,18,0)</f>
        <v>South West Metropolitan received an 'act with empathy' score of 94% which ranks them at position 1 of the 6 regions called in Q4.</v>
      </c>
      <c r="AM52" s="4" t="str">
        <f>VLOOKUP(K52,'Region Ranking'!$D$2:$X$7,19,0)</f>
        <v>South West Metropolitan received an 'explain expectations &amp; resolve situations' score of 85% which ranks them at position 1 of the 6 regions called in Q4.</v>
      </c>
      <c r="AN52" s="4" t="str">
        <f>VLOOKUP(K52,'Region Ranking'!$D$2:$X$7,20,0)</f>
        <v>South West Metropolitan received a 'communication' score of 69% which ranks them at position 1 of the 6 regions called in Q4.</v>
      </c>
      <c r="AO52" s="4" t="str">
        <f>VLOOKUP(K52,'Region Ranking'!$D$2:$X$7,21,0)</f>
        <v>South West Metropolitan had multiple areas with lower ranks in Q4, which should be examined for potential areas of improvement.</v>
      </c>
    </row>
    <row r="53" spans="1:41" hidden="1" x14ac:dyDescent="0.25">
      <c r="A53" s="4">
        <v>2024</v>
      </c>
      <c r="B53" s="4" t="s">
        <v>41</v>
      </c>
      <c r="C53" s="9" t="s">
        <v>42</v>
      </c>
      <c r="D53" s="4">
        <v>10425065</v>
      </c>
      <c r="E53" s="4" t="s">
        <v>200</v>
      </c>
      <c r="F53" s="4" t="s">
        <v>201</v>
      </c>
      <c r="G53" s="4" t="s">
        <v>200</v>
      </c>
      <c r="H53" s="4" t="s">
        <v>46</v>
      </c>
      <c r="I53" s="4">
        <v>2166</v>
      </c>
      <c r="J53" s="4" t="s">
        <v>199</v>
      </c>
      <c r="K53" s="4" t="s">
        <v>186</v>
      </c>
      <c r="L53" s="4" t="s">
        <v>49</v>
      </c>
      <c r="M53" s="4"/>
      <c r="N53" s="4" t="s">
        <v>50</v>
      </c>
      <c r="O53" s="4" t="s">
        <v>51</v>
      </c>
      <c r="P53" s="4">
        <v>5</v>
      </c>
      <c r="Q53" s="4">
        <v>5</v>
      </c>
      <c r="R53" s="4">
        <v>5</v>
      </c>
      <c r="S53" s="4" t="s">
        <v>52</v>
      </c>
      <c r="T53" s="4" t="s">
        <v>53</v>
      </c>
      <c r="U53" s="4">
        <v>5</v>
      </c>
      <c r="V53" s="4" t="s">
        <v>54</v>
      </c>
      <c r="W53" s="4" t="s">
        <v>55</v>
      </c>
      <c r="X53" s="4" t="s">
        <v>55</v>
      </c>
      <c r="Y53" s="8">
        <v>0.7142857142857143</v>
      </c>
      <c r="Z53" s="8">
        <v>1</v>
      </c>
      <c r="AA53" s="8">
        <v>0.90476190476190477</v>
      </c>
      <c r="AB53" s="8">
        <v>1</v>
      </c>
      <c r="AC53" s="8">
        <v>0.93103448275862066</v>
      </c>
      <c r="AD53" s="4" t="str">
        <f>VLOOKUP(J53,'Areas Ranking'!$D$2:$Z$58,18,0)</f>
        <v>Fairfield City received an overall score of 89% which ranks them at position 2 of the 9 areas within the South West Metropolitan region called in Q4.</v>
      </c>
      <c r="AE53" s="4" t="str">
        <f>VLOOKUP(J53,'Areas Ranking'!$D$2:$Z$58,19,0)</f>
        <v>Fairfield City received a 'greeting' score of 62% which ranks them at position 2 of the 9 areas within the South West Metropolitan region called in Q4.</v>
      </c>
      <c r="AF53" s="4" t="str">
        <f>VLOOKUP(J53,'Areas Ranking'!$D$2:$Z$58,20,0)</f>
        <v>Fairfield City received an 'act with empathy' score of 90% which ranks them at position 6 of the 9 areas within the South West Metropolitan region called in Q4.</v>
      </c>
      <c r="AG53" s="4" t="str">
        <f>VLOOKUP(J53,'Areas Ranking'!$D$2:$Z$58,21,0)</f>
        <v>Fairfield City received an 'explain expectations &amp; resolve situations' score of 94% which ranks them at position 1 of the 9 areas within the South West Metropolitan region called in Q4.</v>
      </c>
      <c r="AH53" s="4" t="str">
        <f>VLOOKUP(J53,'Areas Ranking'!$D$2:$Z$58,22,0)</f>
        <v>Fairfield City received a 'communication' score of 83% which ranks them at position 1 of the 9 areas within the South West Metropolitan region called in Q4.</v>
      </c>
      <c r="AI53" s="4" t="str">
        <f>VLOOKUP(J53,'Areas Ranking'!$D$2:$Z$58,23,0)</f>
        <v>Fairfield City's lowest rank was for 'act with empathy' in Q4, which should be examined for potential areas of improvement.</v>
      </c>
      <c r="AJ53" s="4" t="str">
        <f>VLOOKUP(K53,'Region Ranking'!$D$2:$X$7,16,0)</f>
        <v>South West Metropolitan received an overall score of 84% which ranks them at position 1 of the 6 regions called in Q4.</v>
      </c>
      <c r="AK53" s="4" t="str">
        <f>VLOOKUP(K53,'Region Ranking'!$D$2:$X$7,17,0)</f>
        <v>South West Metropolitan received a 'greeting' score of 59% which ranks them at position 2 of the 6 regions called in Q4.</v>
      </c>
      <c r="AL53" s="4" t="str">
        <f>VLOOKUP(K53,'Region Ranking'!$D$2:$X$7,18,0)</f>
        <v>South West Metropolitan received an 'act with empathy' score of 94% which ranks them at position 1 of the 6 regions called in Q4.</v>
      </c>
      <c r="AM53" s="4" t="str">
        <f>VLOOKUP(K53,'Region Ranking'!$D$2:$X$7,19,0)</f>
        <v>South West Metropolitan received an 'explain expectations &amp; resolve situations' score of 85% which ranks them at position 1 of the 6 regions called in Q4.</v>
      </c>
      <c r="AN53" s="4" t="str">
        <f>VLOOKUP(K53,'Region Ranking'!$D$2:$X$7,20,0)</f>
        <v>South West Metropolitan received a 'communication' score of 69% which ranks them at position 1 of the 6 regions called in Q4.</v>
      </c>
      <c r="AO53" s="4" t="str">
        <f>VLOOKUP(K53,'Region Ranking'!$D$2:$X$7,21,0)</f>
        <v>South West Metropolitan had multiple areas with lower ranks in Q4, which should be examined for potential areas of improvement.</v>
      </c>
    </row>
    <row r="54" spans="1:41" hidden="1" x14ac:dyDescent="0.25">
      <c r="A54" s="4">
        <v>2024</v>
      </c>
      <c r="B54" s="4" t="s">
        <v>41</v>
      </c>
      <c r="C54" s="9" t="s">
        <v>42</v>
      </c>
      <c r="D54" s="4">
        <v>10425066</v>
      </c>
      <c r="E54" s="4" t="s">
        <v>202</v>
      </c>
      <c r="F54" s="4" t="s">
        <v>203</v>
      </c>
      <c r="G54" s="4" t="s">
        <v>202</v>
      </c>
      <c r="H54" s="4" t="s">
        <v>46</v>
      </c>
      <c r="I54" s="4">
        <v>2168</v>
      </c>
      <c r="J54" s="4" t="s">
        <v>204</v>
      </c>
      <c r="K54" s="4" t="s">
        <v>186</v>
      </c>
      <c r="L54" s="4" t="s">
        <v>49</v>
      </c>
      <c r="M54" s="4" t="s">
        <v>61</v>
      </c>
      <c r="N54" s="4" t="s">
        <v>50</v>
      </c>
      <c r="O54" s="4" t="s">
        <v>55</v>
      </c>
      <c r="P54" s="4">
        <v>5</v>
      </c>
      <c r="Q54" s="4">
        <v>5</v>
      </c>
      <c r="R54" s="4">
        <v>5</v>
      </c>
      <c r="S54" s="4" t="s">
        <v>52</v>
      </c>
      <c r="T54" s="4" t="s">
        <v>76</v>
      </c>
      <c r="U54" s="4">
        <v>5</v>
      </c>
      <c r="V54" s="4" t="s">
        <v>63</v>
      </c>
      <c r="W54" s="4" t="s">
        <v>55</v>
      </c>
      <c r="X54" s="4" t="s">
        <v>55</v>
      </c>
      <c r="Y54" s="8">
        <v>1</v>
      </c>
      <c r="Z54" s="8">
        <v>1</v>
      </c>
      <c r="AA54" s="8">
        <v>1</v>
      </c>
      <c r="AB54" s="8">
        <v>1</v>
      </c>
      <c r="AC54" s="8">
        <v>1</v>
      </c>
      <c r="AD54" s="4" t="str">
        <f>VLOOKUP(J54,'Areas Ranking'!$D$2:$Z$58,18,0)</f>
        <v>Liverpool City received an overall score of 89% which ranks them at position 3 of the 9 areas within the South West Metropolitan region called in Q4.</v>
      </c>
      <c r="AE54" s="4" t="str">
        <f>VLOOKUP(J54,'Areas Ranking'!$D$2:$Z$58,19,0)</f>
        <v>Liverpool City received a 'greeting' score of 76% which ranks them at position 1 of the 9 areas within the South West Metropolitan region called in Q4.</v>
      </c>
      <c r="AF54" s="4" t="str">
        <f>VLOOKUP(J54,'Areas Ranking'!$D$2:$Z$58,20,0)</f>
        <v>Liverpool City received an 'act with empathy' score of 87% which ranks them at position 9 of the 9 areas within the South West Metropolitan region called in Q4.</v>
      </c>
      <c r="AG54" s="4" t="str">
        <f>VLOOKUP(J54,'Areas Ranking'!$D$2:$Z$58,21,0)</f>
        <v>Liverpool City received an 'explain expectations &amp; resolve situations' score of 94% which ranks them at position 1 of the 9 areas within the South West Metropolitan region called in Q4.</v>
      </c>
      <c r="AH54" s="4" t="str">
        <f>VLOOKUP(J54,'Areas Ranking'!$D$2:$Z$58,22,0)</f>
        <v>Liverpool City received a 'communication' score of 83% which ranks them at position 1 of the 9 areas within the South West Metropolitan region called in Q4.</v>
      </c>
      <c r="AI54" s="4" t="str">
        <f>VLOOKUP(J54,'Areas Ranking'!$D$2:$Z$58,23,0)</f>
        <v>Liverpool City's lowest rank was for 'act with empathy' in Q4, which should be examined for potential areas of improvement.</v>
      </c>
      <c r="AJ54" s="4" t="str">
        <f>VLOOKUP(K54,'Region Ranking'!$D$2:$X$7,16,0)</f>
        <v>South West Metropolitan received an overall score of 84% which ranks them at position 1 of the 6 regions called in Q4.</v>
      </c>
      <c r="AK54" s="4" t="str">
        <f>VLOOKUP(K54,'Region Ranking'!$D$2:$X$7,17,0)</f>
        <v>South West Metropolitan received a 'greeting' score of 59% which ranks them at position 2 of the 6 regions called in Q4.</v>
      </c>
      <c r="AL54" s="4" t="str">
        <f>VLOOKUP(K54,'Region Ranking'!$D$2:$X$7,18,0)</f>
        <v>South West Metropolitan received an 'act with empathy' score of 94% which ranks them at position 1 of the 6 regions called in Q4.</v>
      </c>
      <c r="AM54" s="4" t="str">
        <f>VLOOKUP(K54,'Region Ranking'!$D$2:$X$7,19,0)</f>
        <v>South West Metropolitan received an 'explain expectations &amp; resolve situations' score of 85% which ranks them at position 1 of the 6 regions called in Q4.</v>
      </c>
      <c r="AN54" s="4" t="str">
        <f>VLOOKUP(K54,'Region Ranking'!$D$2:$X$7,20,0)</f>
        <v>South West Metropolitan received a 'communication' score of 69% which ranks them at position 1 of the 6 regions called in Q4.</v>
      </c>
      <c r="AO54" s="4" t="str">
        <f>VLOOKUP(K54,'Region Ranking'!$D$2:$X$7,21,0)</f>
        <v>South West Metropolitan had multiple areas with lower ranks in Q4, which should be examined for potential areas of improvement.</v>
      </c>
    </row>
    <row r="55" spans="1:41" hidden="1" x14ac:dyDescent="0.25">
      <c r="A55" s="4">
        <v>2024</v>
      </c>
      <c r="B55" s="4" t="s">
        <v>41</v>
      </c>
      <c r="C55" s="9" t="s">
        <v>42</v>
      </c>
      <c r="D55" s="4">
        <v>10425067</v>
      </c>
      <c r="E55" s="4" t="s">
        <v>205</v>
      </c>
      <c r="F55" s="4" t="s">
        <v>206</v>
      </c>
      <c r="G55" s="4" t="s">
        <v>205</v>
      </c>
      <c r="H55" s="4" t="s">
        <v>46</v>
      </c>
      <c r="I55" s="4">
        <v>2170</v>
      </c>
      <c r="J55" s="4" t="s">
        <v>204</v>
      </c>
      <c r="K55" s="4" t="s">
        <v>186</v>
      </c>
      <c r="L55" s="4" t="s">
        <v>79</v>
      </c>
      <c r="M55" s="4"/>
      <c r="N55" s="4" t="s">
        <v>50</v>
      </c>
      <c r="O55" s="4" t="s">
        <v>51</v>
      </c>
      <c r="P55" s="4">
        <v>5</v>
      </c>
      <c r="Q55" s="4">
        <v>5</v>
      </c>
      <c r="R55" s="4">
        <v>5</v>
      </c>
      <c r="S55" s="4" t="s">
        <v>52</v>
      </c>
      <c r="T55" s="4" t="s">
        <v>53</v>
      </c>
      <c r="U55" s="4">
        <v>5</v>
      </c>
      <c r="V55" s="4" t="s">
        <v>54</v>
      </c>
      <c r="W55" s="4" t="s">
        <v>55</v>
      </c>
      <c r="X55" s="4" t="s">
        <v>55</v>
      </c>
      <c r="Y55" s="8">
        <v>0.7142857142857143</v>
      </c>
      <c r="Z55" s="8">
        <v>1</v>
      </c>
      <c r="AA55" s="8">
        <v>0.90476190476190477</v>
      </c>
      <c r="AB55" s="8">
        <v>1</v>
      </c>
      <c r="AC55" s="8">
        <v>0.93103448275862066</v>
      </c>
      <c r="AD55" s="4" t="str">
        <f>VLOOKUP(J55,'Areas Ranking'!$D$2:$Z$58,18,0)</f>
        <v>Liverpool City received an overall score of 89% which ranks them at position 3 of the 9 areas within the South West Metropolitan region called in Q4.</v>
      </c>
      <c r="AE55" s="4" t="str">
        <f>VLOOKUP(J55,'Areas Ranking'!$D$2:$Z$58,19,0)</f>
        <v>Liverpool City received a 'greeting' score of 76% which ranks them at position 1 of the 9 areas within the South West Metropolitan region called in Q4.</v>
      </c>
      <c r="AF55" s="4" t="str">
        <f>VLOOKUP(J55,'Areas Ranking'!$D$2:$Z$58,20,0)</f>
        <v>Liverpool City received an 'act with empathy' score of 87% which ranks them at position 9 of the 9 areas within the South West Metropolitan region called in Q4.</v>
      </c>
      <c r="AG55" s="4" t="str">
        <f>VLOOKUP(J55,'Areas Ranking'!$D$2:$Z$58,21,0)</f>
        <v>Liverpool City received an 'explain expectations &amp; resolve situations' score of 94% which ranks them at position 1 of the 9 areas within the South West Metropolitan region called in Q4.</v>
      </c>
      <c r="AH55" s="4" t="str">
        <f>VLOOKUP(J55,'Areas Ranking'!$D$2:$Z$58,22,0)</f>
        <v>Liverpool City received a 'communication' score of 83% which ranks them at position 1 of the 9 areas within the South West Metropolitan region called in Q4.</v>
      </c>
      <c r="AI55" s="4" t="str">
        <f>VLOOKUP(J55,'Areas Ranking'!$D$2:$Z$58,23,0)</f>
        <v>Liverpool City's lowest rank was for 'act with empathy' in Q4, which should be examined for potential areas of improvement.</v>
      </c>
      <c r="AJ55" s="4" t="str">
        <f>VLOOKUP(K55,'Region Ranking'!$D$2:$X$7,16,0)</f>
        <v>South West Metropolitan received an overall score of 84% which ranks them at position 1 of the 6 regions called in Q4.</v>
      </c>
      <c r="AK55" s="4" t="str">
        <f>VLOOKUP(K55,'Region Ranking'!$D$2:$X$7,17,0)</f>
        <v>South West Metropolitan received a 'greeting' score of 59% which ranks them at position 2 of the 6 regions called in Q4.</v>
      </c>
      <c r="AL55" s="4" t="str">
        <f>VLOOKUP(K55,'Region Ranking'!$D$2:$X$7,18,0)</f>
        <v>South West Metropolitan received an 'act with empathy' score of 94% which ranks them at position 1 of the 6 regions called in Q4.</v>
      </c>
      <c r="AM55" s="4" t="str">
        <f>VLOOKUP(K55,'Region Ranking'!$D$2:$X$7,19,0)</f>
        <v>South West Metropolitan received an 'explain expectations &amp; resolve situations' score of 85% which ranks them at position 1 of the 6 regions called in Q4.</v>
      </c>
      <c r="AN55" s="4" t="str">
        <f>VLOOKUP(K55,'Region Ranking'!$D$2:$X$7,20,0)</f>
        <v>South West Metropolitan received a 'communication' score of 69% which ranks them at position 1 of the 6 regions called in Q4.</v>
      </c>
      <c r="AO55" s="4" t="str">
        <f>VLOOKUP(K55,'Region Ranking'!$D$2:$X$7,21,0)</f>
        <v>South West Metropolitan had multiple areas with lower ranks in Q4, which should be examined for potential areas of improvement.</v>
      </c>
    </row>
    <row r="56" spans="1:41" hidden="1" x14ac:dyDescent="0.25">
      <c r="A56" s="4">
        <v>2024</v>
      </c>
      <c r="B56" s="4" t="s">
        <v>41</v>
      </c>
      <c r="C56" s="9" t="s">
        <v>42</v>
      </c>
      <c r="D56" s="4">
        <v>10425068</v>
      </c>
      <c r="E56" s="4" t="s">
        <v>207</v>
      </c>
      <c r="F56" s="4" t="s">
        <v>208</v>
      </c>
      <c r="G56" s="4" t="s">
        <v>207</v>
      </c>
      <c r="H56" s="4" t="s">
        <v>46</v>
      </c>
      <c r="I56" s="4">
        <v>2194</v>
      </c>
      <c r="J56" s="4" t="s">
        <v>209</v>
      </c>
      <c r="K56" s="4" t="s">
        <v>186</v>
      </c>
      <c r="L56" s="4" t="s">
        <v>49</v>
      </c>
      <c r="M56" s="4" t="s">
        <v>61</v>
      </c>
      <c r="N56" s="4" t="s">
        <v>70</v>
      </c>
      <c r="O56" s="4" t="s">
        <v>51</v>
      </c>
      <c r="P56" s="4">
        <v>4</v>
      </c>
      <c r="Q56" s="4">
        <v>5</v>
      </c>
      <c r="R56" s="4">
        <v>4</v>
      </c>
      <c r="S56" s="4" t="s">
        <v>55</v>
      </c>
      <c r="T56" s="4" t="s">
        <v>53</v>
      </c>
      <c r="U56" s="4">
        <v>4</v>
      </c>
      <c r="V56" s="4" t="s">
        <v>54</v>
      </c>
      <c r="W56" s="4" t="s">
        <v>55</v>
      </c>
      <c r="X56" s="4" t="s">
        <v>55</v>
      </c>
      <c r="Y56" s="8">
        <v>0.42857142857142849</v>
      </c>
      <c r="Z56" s="8">
        <v>0.8928571428571429</v>
      </c>
      <c r="AA56" s="8">
        <v>0.92592592592592593</v>
      </c>
      <c r="AB56" s="8">
        <v>1</v>
      </c>
      <c r="AC56" s="8">
        <v>0.88888888888888884</v>
      </c>
      <c r="AD56" s="4" t="str">
        <f>VLOOKUP(J56,'Areas Ranking'!$D$2:$Z$58,18,0)</f>
        <v>Campsie received an overall score of 86% which ranks them at position 4 of the 9 areas within the South West Metropolitan region called in Q4.</v>
      </c>
      <c r="AE56" s="4" t="str">
        <f>VLOOKUP(J56,'Areas Ranking'!$D$2:$Z$58,19,0)</f>
        <v>Campsie received a 'greeting' score of 57% which ranks them at position 6 of the 9 areas within the South West Metropolitan region called in Q4.</v>
      </c>
      <c r="AF56" s="4" t="str">
        <f>VLOOKUP(J56,'Areas Ranking'!$D$2:$Z$58,20,0)</f>
        <v>Campsie received an 'act with empathy' score of 96% which ranks them at position 4 of the 9 areas within the South West Metropolitan region called in Q4.</v>
      </c>
      <c r="AG56" s="4" t="str">
        <f>VLOOKUP(J56,'Areas Ranking'!$D$2:$Z$58,21,0)</f>
        <v>Campsie received an 'explain expectations &amp; resolve situations' score of 85% which ranks them at position 6 of the 9 areas within the South West Metropolitan region called in Q4.</v>
      </c>
      <c r="AH56" s="4" t="str">
        <f>VLOOKUP(J56,'Areas Ranking'!$D$2:$Z$58,22,0)</f>
        <v>Campsie received a 'communication' score of 83% which ranks them at position 1 of the 9 areas within the South West Metropolitan region called in Q4.</v>
      </c>
      <c r="AI56" s="4" t="str">
        <f>VLOOKUP(J56,'Areas Ranking'!$D$2:$Z$58,23,0)</f>
        <v>Campsie had multiple areas with lower ranks in Q4, which should be examined for potential areas of improvement.</v>
      </c>
      <c r="AJ56" s="4" t="str">
        <f>VLOOKUP(K56,'Region Ranking'!$D$2:$X$7,16,0)</f>
        <v>South West Metropolitan received an overall score of 84% which ranks them at position 1 of the 6 regions called in Q4.</v>
      </c>
      <c r="AK56" s="4" t="str">
        <f>VLOOKUP(K56,'Region Ranking'!$D$2:$X$7,17,0)</f>
        <v>South West Metropolitan received a 'greeting' score of 59% which ranks them at position 2 of the 6 regions called in Q4.</v>
      </c>
      <c r="AL56" s="4" t="str">
        <f>VLOOKUP(K56,'Region Ranking'!$D$2:$X$7,18,0)</f>
        <v>South West Metropolitan received an 'act with empathy' score of 94% which ranks them at position 1 of the 6 regions called in Q4.</v>
      </c>
      <c r="AM56" s="4" t="str">
        <f>VLOOKUP(K56,'Region Ranking'!$D$2:$X$7,19,0)</f>
        <v>South West Metropolitan received an 'explain expectations &amp; resolve situations' score of 85% which ranks them at position 1 of the 6 regions called in Q4.</v>
      </c>
      <c r="AN56" s="4" t="str">
        <f>VLOOKUP(K56,'Region Ranking'!$D$2:$X$7,20,0)</f>
        <v>South West Metropolitan received a 'communication' score of 69% which ranks them at position 1 of the 6 regions called in Q4.</v>
      </c>
      <c r="AO56" s="4" t="str">
        <f>VLOOKUP(K56,'Region Ranking'!$D$2:$X$7,21,0)</f>
        <v>South West Metropolitan had multiple areas with lower ranks in Q4, which should be examined for potential areas of improvement.</v>
      </c>
    </row>
    <row r="57" spans="1:41" hidden="1" x14ac:dyDescent="0.25">
      <c r="A57" s="4">
        <v>2024</v>
      </c>
      <c r="B57" s="4" t="s">
        <v>41</v>
      </c>
      <c r="C57" s="9" t="s">
        <v>42</v>
      </c>
      <c r="D57" s="4">
        <v>10425069</v>
      </c>
      <c r="E57" s="4" t="s">
        <v>210</v>
      </c>
      <c r="F57" s="4" t="s">
        <v>211</v>
      </c>
      <c r="G57" s="4" t="s">
        <v>210</v>
      </c>
      <c r="H57" s="4" t="s">
        <v>46</v>
      </c>
      <c r="I57" s="4">
        <v>2200</v>
      </c>
      <c r="J57" s="4" t="s">
        <v>212</v>
      </c>
      <c r="K57" s="4" t="s">
        <v>186</v>
      </c>
      <c r="L57" s="4" t="s">
        <v>79</v>
      </c>
      <c r="M57" s="4" t="s">
        <v>61</v>
      </c>
      <c r="N57" s="4" t="s">
        <v>50</v>
      </c>
      <c r="O57" s="4" t="s">
        <v>51</v>
      </c>
      <c r="P57" s="4">
        <v>4</v>
      </c>
      <c r="Q57" s="4">
        <v>4</v>
      </c>
      <c r="R57" s="4">
        <v>3</v>
      </c>
      <c r="S57" s="4" t="s">
        <v>52</v>
      </c>
      <c r="T57" s="4" t="s">
        <v>62</v>
      </c>
      <c r="U57" s="4">
        <v>3</v>
      </c>
      <c r="V57" s="4" t="s">
        <v>54</v>
      </c>
      <c r="W57" s="4" t="s">
        <v>55</v>
      </c>
      <c r="X57" s="4" t="s">
        <v>55</v>
      </c>
      <c r="Y57" s="8">
        <v>0.7142857142857143</v>
      </c>
      <c r="Z57" s="8">
        <v>0.8928571428571429</v>
      </c>
      <c r="AA57" s="8">
        <v>0.42857142857142849</v>
      </c>
      <c r="AB57" s="8">
        <v>1</v>
      </c>
      <c r="AC57" s="8">
        <v>0.66666666666666674</v>
      </c>
      <c r="AD57" s="4" t="str">
        <f>VLOOKUP(J57,'Areas Ranking'!$D$2:$Z$58,18,0)</f>
        <v>Bankstown received an overall score of 76% which ranks them at position 9 of the 9 areas within the South West Metropolitan region called in Q4.</v>
      </c>
      <c r="AE57" s="4" t="str">
        <f>VLOOKUP(J57,'Areas Ranking'!$D$2:$Z$58,19,0)</f>
        <v>Bankstown received a 'greeting' score of 57% which ranks them at position 6 of the 9 areas within the South West Metropolitan region called in Q4.</v>
      </c>
      <c r="AF57" s="4" t="str">
        <f>VLOOKUP(J57,'Areas Ranking'!$D$2:$Z$58,20,0)</f>
        <v>Bankstown received an 'act with empathy' score of 96% which ranks them at position 4 of the 9 areas within the South West Metropolitan region called in Q4.</v>
      </c>
      <c r="AG57" s="4" t="str">
        <f>VLOOKUP(J57,'Areas Ranking'!$D$2:$Z$58,21,0)</f>
        <v>Bankstown received an 'explain expectations &amp; resolve situations' score of 68% which ranks them at position 9 of the 9 areas within the South West Metropolitan region called in Q4.</v>
      </c>
      <c r="AH57" s="4" t="str">
        <f>VLOOKUP(J57,'Areas Ranking'!$D$2:$Z$58,22,0)</f>
        <v>Bankstown received a 'communication' score of 67% which ranks them at position 5 of the 9 areas within the South West Metropolitan region called in Q4.</v>
      </c>
      <c r="AI57" s="4" t="str">
        <f>VLOOKUP(J57,'Areas Ranking'!$D$2:$Z$58,23,0)</f>
        <v>Bankstown's lowest rank was for 'explain expectations &amp; resolve situations' in Q4, which should be examined for potential areas of improvement.</v>
      </c>
      <c r="AJ57" s="4" t="str">
        <f>VLOOKUP(K57,'Region Ranking'!$D$2:$X$7,16,0)</f>
        <v>South West Metropolitan received an overall score of 84% which ranks them at position 1 of the 6 regions called in Q4.</v>
      </c>
      <c r="AK57" s="4" t="str">
        <f>VLOOKUP(K57,'Region Ranking'!$D$2:$X$7,17,0)</f>
        <v>South West Metropolitan received a 'greeting' score of 59% which ranks them at position 2 of the 6 regions called in Q4.</v>
      </c>
      <c r="AL57" s="4" t="str">
        <f>VLOOKUP(K57,'Region Ranking'!$D$2:$X$7,18,0)</f>
        <v>South West Metropolitan received an 'act with empathy' score of 94% which ranks them at position 1 of the 6 regions called in Q4.</v>
      </c>
      <c r="AM57" s="4" t="str">
        <f>VLOOKUP(K57,'Region Ranking'!$D$2:$X$7,19,0)</f>
        <v>South West Metropolitan received an 'explain expectations &amp; resolve situations' score of 85% which ranks them at position 1 of the 6 regions called in Q4.</v>
      </c>
      <c r="AN57" s="4" t="str">
        <f>VLOOKUP(K57,'Region Ranking'!$D$2:$X$7,20,0)</f>
        <v>South West Metropolitan received a 'communication' score of 69% which ranks them at position 1 of the 6 regions called in Q4.</v>
      </c>
      <c r="AO57" s="4" t="str">
        <f>VLOOKUP(K57,'Region Ranking'!$D$2:$X$7,21,0)</f>
        <v>South West Metropolitan had multiple areas with lower ranks in Q4, which should be examined for potential areas of improvement.</v>
      </c>
    </row>
    <row r="58" spans="1:41" hidden="1" x14ac:dyDescent="0.25">
      <c r="A58" s="4">
        <v>2024</v>
      </c>
      <c r="B58" s="4" t="s">
        <v>41</v>
      </c>
      <c r="C58" s="9" t="s">
        <v>42</v>
      </c>
      <c r="D58" s="4">
        <v>10425070</v>
      </c>
      <c r="E58" s="4" t="s">
        <v>213</v>
      </c>
      <c r="F58" s="4" t="s">
        <v>214</v>
      </c>
      <c r="G58" s="4" t="s">
        <v>213</v>
      </c>
      <c r="H58" s="4" t="s">
        <v>46</v>
      </c>
      <c r="I58" s="4">
        <v>2197</v>
      </c>
      <c r="J58" s="4" t="s">
        <v>212</v>
      </c>
      <c r="K58" s="4" t="s">
        <v>186</v>
      </c>
      <c r="L58" s="4" t="s">
        <v>49</v>
      </c>
      <c r="M58" s="4" t="s">
        <v>61</v>
      </c>
      <c r="N58" s="4" t="s">
        <v>70</v>
      </c>
      <c r="O58" s="4" t="s">
        <v>51</v>
      </c>
      <c r="P58" s="4">
        <v>4</v>
      </c>
      <c r="Q58" s="4">
        <v>5</v>
      </c>
      <c r="R58" s="4">
        <v>5</v>
      </c>
      <c r="S58" s="4" t="s">
        <v>52</v>
      </c>
      <c r="T58" s="4" t="s">
        <v>53</v>
      </c>
      <c r="U58" s="4">
        <v>5</v>
      </c>
      <c r="V58" s="4" t="s">
        <v>54</v>
      </c>
      <c r="W58" s="4" t="s">
        <v>51</v>
      </c>
      <c r="X58" s="4" t="s">
        <v>55</v>
      </c>
      <c r="Y58" s="8">
        <v>0.42857142857142849</v>
      </c>
      <c r="Z58" s="8">
        <v>1</v>
      </c>
      <c r="AA58" s="8">
        <v>0.90476190476190477</v>
      </c>
      <c r="AB58" s="8">
        <v>0.5</v>
      </c>
      <c r="AC58" s="8">
        <v>0.85057471264367823</v>
      </c>
      <c r="AD58" s="4" t="str">
        <f>VLOOKUP(J58,'Areas Ranking'!$D$2:$Z$58,18,0)</f>
        <v>Bankstown received an overall score of 76% which ranks them at position 9 of the 9 areas within the South West Metropolitan region called in Q4.</v>
      </c>
      <c r="AE58" s="4" t="str">
        <f>VLOOKUP(J58,'Areas Ranking'!$D$2:$Z$58,19,0)</f>
        <v>Bankstown received a 'greeting' score of 57% which ranks them at position 6 of the 9 areas within the South West Metropolitan region called in Q4.</v>
      </c>
      <c r="AF58" s="4" t="str">
        <f>VLOOKUP(J58,'Areas Ranking'!$D$2:$Z$58,20,0)</f>
        <v>Bankstown received an 'act with empathy' score of 96% which ranks them at position 4 of the 9 areas within the South West Metropolitan region called in Q4.</v>
      </c>
      <c r="AG58" s="4" t="str">
        <f>VLOOKUP(J58,'Areas Ranking'!$D$2:$Z$58,21,0)</f>
        <v>Bankstown received an 'explain expectations &amp; resolve situations' score of 68% which ranks them at position 9 of the 9 areas within the South West Metropolitan region called in Q4.</v>
      </c>
      <c r="AH58" s="4" t="str">
        <f>VLOOKUP(J58,'Areas Ranking'!$D$2:$Z$58,22,0)</f>
        <v>Bankstown received a 'communication' score of 67% which ranks them at position 5 of the 9 areas within the South West Metropolitan region called in Q4.</v>
      </c>
      <c r="AI58" s="4" t="str">
        <f>VLOOKUP(J58,'Areas Ranking'!$D$2:$Z$58,23,0)</f>
        <v>Bankstown's lowest rank was for 'explain expectations &amp; resolve situations' in Q4, which should be examined for potential areas of improvement.</v>
      </c>
      <c r="AJ58" s="4" t="str">
        <f>VLOOKUP(K58,'Region Ranking'!$D$2:$X$7,16,0)</f>
        <v>South West Metropolitan received an overall score of 84% which ranks them at position 1 of the 6 regions called in Q4.</v>
      </c>
      <c r="AK58" s="4" t="str">
        <f>VLOOKUP(K58,'Region Ranking'!$D$2:$X$7,17,0)</f>
        <v>South West Metropolitan received a 'greeting' score of 59% which ranks them at position 2 of the 6 regions called in Q4.</v>
      </c>
      <c r="AL58" s="4" t="str">
        <f>VLOOKUP(K58,'Region Ranking'!$D$2:$X$7,18,0)</f>
        <v>South West Metropolitan received an 'act with empathy' score of 94% which ranks them at position 1 of the 6 regions called in Q4.</v>
      </c>
      <c r="AM58" s="4" t="str">
        <f>VLOOKUP(K58,'Region Ranking'!$D$2:$X$7,19,0)</f>
        <v>South West Metropolitan received an 'explain expectations &amp; resolve situations' score of 85% which ranks them at position 1 of the 6 regions called in Q4.</v>
      </c>
      <c r="AN58" s="4" t="str">
        <f>VLOOKUP(K58,'Region Ranking'!$D$2:$X$7,20,0)</f>
        <v>South West Metropolitan received a 'communication' score of 69% which ranks them at position 1 of the 6 regions called in Q4.</v>
      </c>
      <c r="AO58" s="4" t="str">
        <f>VLOOKUP(K58,'Region Ranking'!$D$2:$X$7,21,0)</f>
        <v>South West Metropolitan had multiple areas with lower ranks in Q4, which should be examined for potential areas of improvement.</v>
      </c>
    </row>
    <row r="59" spans="1:41" hidden="1" x14ac:dyDescent="0.25">
      <c r="A59" s="4">
        <v>2024</v>
      </c>
      <c r="B59" s="4" t="s">
        <v>41</v>
      </c>
      <c r="C59" s="9" t="s">
        <v>42</v>
      </c>
      <c r="D59" s="4">
        <v>10425071</v>
      </c>
      <c r="E59" s="4" t="s">
        <v>215</v>
      </c>
      <c r="F59" s="4" t="s">
        <v>216</v>
      </c>
      <c r="G59" s="4" t="s">
        <v>215</v>
      </c>
      <c r="H59" s="4" t="s">
        <v>46</v>
      </c>
      <c r="I59" s="4">
        <v>2259</v>
      </c>
      <c r="J59" s="4" t="s">
        <v>217</v>
      </c>
      <c r="K59" s="4" t="s">
        <v>136</v>
      </c>
      <c r="L59" s="4" t="s">
        <v>49</v>
      </c>
      <c r="M59" s="4" t="s">
        <v>61</v>
      </c>
      <c r="N59" s="4" t="s">
        <v>50</v>
      </c>
      <c r="O59" s="4" t="s">
        <v>51</v>
      </c>
      <c r="P59" s="4">
        <v>5</v>
      </c>
      <c r="Q59" s="4">
        <v>5</v>
      </c>
      <c r="R59" s="4">
        <v>2</v>
      </c>
      <c r="S59" s="4" t="s">
        <v>52</v>
      </c>
      <c r="T59" s="4" t="s">
        <v>62</v>
      </c>
      <c r="U59" s="4">
        <v>5</v>
      </c>
      <c r="V59" s="4" t="s">
        <v>51</v>
      </c>
      <c r="W59" s="4" t="s">
        <v>51</v>
      </c>
      <c r="X59" s="4" t="s">
        <v>55</v>
      </c>
      <c r="Y59" s="8">
        <v>0.5714285714285714</v>
      </c>
      <c r="Z59" s="8">
        <v>0.8928571428571429</v>
      </c>
      <c r="AA59" s="8">
        <v>0.23809523809523811</v>
      </c>
      <c r="AB59" s="8">
        <v>0.5</v>
      </c>
      <c r="AC59" s="8">
        <v>0.50574712643678166</v>
      </c>
      <c r="AD59" s="4" t="str">
        <f>VLOOKUP(J59,'Areas Ranking'!$D$2:$Z$58,18,0)</f>
        <v>Tuggerah Lakes received an overall score of 75% which ranks them at position 6 of the 11 areas within the Northern region called in Q4.</v>
      </c>
      <c r="AE59" s="4" t="str">
        <f>VLOOKUP(J59,'Areas Ranking'!$D$2:$Z$58,19,0)</f>
        <v>Tuggerah Lakes received a 'greeting' score of 62% which ranks them at position 1 of the 11 areas within the Northern region called in Q4.</v>
      </c>
      <c r="AF59" s="4" t="str">
        <f>VLOOKUP(J59,'Areas Ranking'!$D$2:$Z$58,20,0)</f>
        <v>Tuggerah Lakes received an 'act with empathy' score of 89% which ranks them at position 6 of the 11 areas within the Northern region called in Q4.</v>
      </c>
      <c r="AG59" s="4" t="str">
        <f>VLOOKUP(J59,'Areas Ranking'!$D$2:$Z$58,21,0)</f>
        <v>Tuggerah Lakes received an 'explain expectations &amp; resolve situations' score of 69% which ranks them at position 9 of the 11 areas within the Northern region called in Q4.</v>
      </c>
      <c r="AH59" s="4" t="str">
        <f>VLOOKUP(J59,'Areas Ranking'!$D$2:$Z$58,22,0)</f>
        <v>Tuggerah Lakes received a 'communication' score of 67% which ranks them at position 1 of the 11 areas within the Northern region called in Q4.</v>
      </c>
      <c r="AI59" s="4" t="str">
        <f>VLOOKUP(J59,'Areas Ranking'!$D$2:$Z$58,23,0)</f>
        <v>Tuggerah Lakes' lowest rank was for 'explain expectations &amp; resolve situations' in Q4, which should be examined for potential areas of improvement.</v>
      </c>
      <c r="AJ59" s="4" t="str">
        <f>VLOOKUP(K59,'Region Ranking'!$D$2:$X$7,16,0)</f>
        <v>Northern received an overall score of 74% which ranks them at position 6 of the 6 regions called in Q4.</v>
      </c>
      <c r="AK59" s="4" t="str">
        <f>VLOOKUP(K59,'Region Ranking'!$D$2:$X$7,17,0)</f>
        <v>Northern received a 'greeting' score of 56% which ranks them at position 5 of the 6 regions called in Q4.</v>
      </c>
      <c r="AL59" s="4" t="str">
        <f>VLOOKUP(K59,'Region Ranking'!$D$2:$X$7,18,0)</f>
        <v>Northern received an 'act with empathy' score of 86% which ranks them at position 5 of the 6 regions called in Q4.</v>
      </c>
      <c r="AM59" s="4" t="str">
        <f>VLOOKUP(K59,'Region Ranking'!$D$2:$X$7,19,0)</f>
        <v>Northern received an 'explain expectations &amp; resolve situations' score of 74% which ranks them at position 6 of the 6 regions called in Q4.</v>
      </c>
      <c r="AN59" s="4" t="str">
        <f>VLOOKUP(K59,'Region Ranking'!$D$2:$X$7,20,0)</f>
        <v>Northern received a 'communication' score of 56% which ranks them at position 6 of the 6 regions called in Q4.</v>
      </c>
      <c r="AO59" s="4" t="str">
        <f>VLOOKUP(K59,'Region Ranking'!$D$2:$X$7,21,0)</f>
        <v>Northern had multiple areas with lower ranks in Q4, which should be examined for potential areas of improvement.</v>
      </c>
    </row>
    <row r="60" spans="1:41" hidden="1" x14ac:dyDescent="0.25">
      <c r="A60" s="4">
        <v>2024</v>
      </c>
      <c r="B60" s="4" t="s">
        <v>41</v>
      </c>
      <c r="C60" s="9" t="s">
        <v>42</v>
      </c>
      <c r="D60" s="4">
        <v>10425072</v>
      </c>
      <c r="E60" s="4" t="s">
        <v>218</v>
      </c>
      <c r="F60" s="4" t="s">
        <v>219</v>
      </c>
      <c r="G60" s="4" t="s">
        <v>218</v>
      </c>
      <c r="H60" s="4" t="s">
        <v>46</v>
      </c>
      <c r="I60" s="4">
        <v>2263</v>
      </c>
      <c r="J60" s="4" t="s">
        <v>217</v>
      </c>
      <c r="K60" s="4" t="s">
        <v>136</v>
      </c>
      <c r="L60" s="4" t="s">
        <v>49</v>
      </c>
      <c r="M60" s="4" t="s">
        <v>61</v>
      </c>
      <c r="N60" s="4" t="s">
        <v>50</v>
      </c>
      <c r="O60" s="4" t="s">
        <v>51</v>
      </c>
      <c r="P60" s="4">
        <v>4</v>
      </c>
      <c r="Q60" s="4">
        <v>5</v>
      </c>
      <c r="R60" s="4">
        <v>5</v>
      </c>
      <c r="S60" s="4" t="s">
        <v>52</v>
      </c>
      <c r="T60" s="4" t="s">
        <v>53</v>
      </c>
      <c r="U60" s="4">
        <v>5</v>
      </c>
      <c r="V60" s="4" t="s">
        <v>51</v>
      </c>
      <c r="W60" s="4" t="s">
        <v>55</v>
      </c>
      <c r="X60" s="4" t="s">
        <v>55</v>
      </c>
      <c r="Y60" s="8">
        <v>0.7142857142857143</v>
      </c>
      <c r="Z60" s="8">
        <v>0.7857142857142857</v>
      </c>
      <c r="AA60" s="8">
        <v>0.90476190476190477</v>
      </c>
      <c r="AB60" s="8">
        <v>1</v>
      </c>
      <c r="AC60" s="8">
        <v>0.86206896551724144</v>
      </c>
      <c r="AD60" s="4" t="str">
        <f>VLOOKUP(J60,'Areas Ranking'!$D$2:$Z$58,18,0)</f>
        <v>Tuggerah Lakes received an overall score of 75% which ranks them at position 6 of the 11 areas within the Northern region called in Q4.</v>
      </c>
      <c r="AE60" s="4" t="str">
        <f>VLOOKUP(J60,'Areas Ranking'!$D$2:$Z$58,19,0)</f>
        <v>Tuggerah Lakes received a 'greeting' score of 62% which ranks them at position 1 of the 11 areas within the Northern region called in Q4.</v>
      </c>
      <c r="AF60" s="4" t="str">
        <f>VLOOKUP(J60,'Areas Ranking'!$D$2:$Z$58,20,0)</f>
        <v>Tuggerah Lakes received an 'act with empathy' score of 89% which ranks them at position 6 of the 11 areas within the Northern region called in Q4.</v>
      </c>
      <c r="AG60" s="4" t="str">
        <f>VLOOKUP(J60,'Areas Ranking'!$D$2:$Z$58,21,0)</f>
        <v>Tuggerah Lakes received an 'explain expectations &amp; resolve situations' score of 69% which ranks them at position 9 of the 11 areas within the Northern region called in Q4.</v>
      </c>
      <c r="AH60" s="4" t="str">
        <f>VLOOKUP(J60,'Areas Ranking'!$D$2:$Z$58,22,0)</f>
        <v>Tuggerah Lakes received a 'communication' score of 67% which ranks them at position 1 of the 11 areas within the Northern region called in Q4.</v>
      </c>
      <c r="AI60" s="4" t="str">
        <f>VLOOKUP(J60,'Areas Ranking'!$D$2:$Z$58,23,0)</f>
        <v>Tuggerah Lakes' lowest rank was for 'explain expectations &amp; resolve situations' in Q4, which should be examined for potential areas of improvement.</v>
      </c>
      <c r="AJ60" s="4" t="str">
        <f>VLOOKUP(K60,'Region Ranking'!$D$2:$X$7,16,0)</f>
        <v>Northern received an overall score of 74% which ranks them at position 6 of the 6 regions called in Q4.</v>
      </c>
      <c r="AK60" s="4" t="str">
        <f>VLOOKUP(K60,'Region Ranking'!$D$2:$X$7,17,0)</f>
        <v>Northern received a 'greeting' score of 56% which ranks them at position 5 of the 6 regions called in Q4.</v>
      </c>
      <c r="AL60" s="4" t="str">
        <f>VLOOKUP(K60,'Region Ranking'!$D$2:$X$7,18,0)</f>
        <v>Northern received an 'act with empathy' score of 86% which ranks them at position 5 of the 6 regions called in Q4.</v>
      </c>
      <c r="AM60" s="4" t="str">
        <f>VLOOKUP(K60,'Region Ranking'!$D$2:$X$7,19,0)</f>
        <v>Northern received an 'explain expectations &amp; resolve situations' score of 74% which ranks them at position 6 of the 6 regions called in Q4.</v>
      </c>
      <c r="AN60" s="4" t="str">
        <f>VLOOKUP(K60,'Region Ranking'!$D$2:$X$7,20,0)</f>
        <v>Northern received a 'communication' score of 56% which ranks them at position 6 of the 6 regions called in Q4.</v>
      </c>
      <c r="AO60" s="4" t="str">
        <f>VLOOKUP(K60,'Region Ranking'!$D$2:$X$7,21,0)</f>
        <v>Northern had multiple areas with lower ranks in Q4, which should be examined for potential areas of improvement.</v>
      </c>
    </row>
    <row r="61" spans="1:41" hidden="1" x14ac:dyDescent="0.25">
      <c r="A61" s="4">
        <v>2024</v>
      </c>
      <c r="B61" s="4" t="s">
        <v>41</v>
      </c>
      <c r="C61" s="9" t="s">
        <v>42</v>
      </c>
      <c r="D61" s="4">
        <v>10425073</v>
      </c>
      <c r="E61" s="4" t="s">
        <v>220</v>
      </c>
      <c r="F61" s="4" t="s">
        <v>221</v>
      </c>
      <c r="G61" s="4" t="s">
        <v>220</v>
      </c>
      <c r="H61" s="4" t="s">
        <v>46</v>
      </c>
      <c r="I61" s="4">
        <v>2298</v>
      </c>
      <c r="J61" s="4" t="s">
        <v>222</v>
      </c>
      <c r="K61" s="4" t="s">
        <v>136</v>
      </c>
      <c r="L61" s="4" t="s">
        <v>88</v>
      </c>
      <c r="M61" s="4" t="s">
        <v>61</v>
      </c>
      <c r="N61" s="4" t="s">
        <v>112</v>
      </c>
      <c r="O61" s="4" t="s">
        <v>51</v>
      </c>
      <c r="P61" s="4">
        <v>5</v>
      </c>
      <c r="Q61" s="4">
        <v>5</v>
      </c>
      <c r="R61" s="4">
        <v>5</v>
      </c>
      <c r="S61" s="4" t="s">
        <v>52</v>
      </c>
      <c r="T61" s="4" t="s">
        <v>53</v>
      </c>
      <c r="U61" s="4">
        <v>5</v>
      </c>
      <c r="V61" s="4" t="s">
        <v>54</v>
      </c>
      <c r="W61" s="4" t="s">
        <v>51</v>
      </c>
      <c r="X61" s="4" t="s">
        <v>55</v>
      </c>
      <c r="Y61" s="8">
        <v>0.5714285714285714</v>
      </c>
      <c r="Z61" s="8">
        <v>1</v>
      </c>
      <c r="AA61" s="8">
        <v>0.90476190476190477</v>
      </c>
      <c r="AB61" s="8">
        <v>0.5</v>
      </c>
      <c r="AC61" s="8">
        <v>0.86206896551724144</v>
      </c>
      <c r="AD61" s="4" t="str">
        <f>VLOOKUP(J61,'Areas Ranking'!$D$2:$Z$58,18,0)</f>
        <v>Newcastle City received an overall score of 83% which ranks them at position 5 of the 11 areas within the Northern region called in Q4.</v>
      </c>
      <c r="AE61" s="4" t="str">
        <f>VLOOKUP(J61,'Areas Ranking'!$D$2:$Z$58,19,0)</f>
        <v>Newcastle City received a 'greeting' score of 48% which ranks them at position 10 of the 11 areas within the Northern region called in Q4.</v>
      </c>
      <c r="AF61" s="4" t="str">
        <f>VLOOKUP(J61,'Areas Ranking'!$D$2:$Z$58,20,0)</f>
        <v>Newcastle City received an 'act with empathy' score of 98% which ranks them at position 5 of the 11 areas within the Northern region called in Q4.</v>
      </c>
      <c r="AG61" s="4" t="str">
        <f>VLOOKUP(J61,'Areas Ranking'!$D$2:$Z$58,21,0)</f>
        <v>Newcastle City received an 'explain expectations &amp; resolve situations' score of 87% which ranks them at position 3 of the 11 areas within the Northern region called in Q4.</v>
      </c>
      <c r="AH61" s="4" t="str">
        <f>VLOOKUP(J61,'Areas Ranking'!$D$2:$Z$58,22,0)</f>
        <v>Newcastle City received a 'communication' score of 50% which ranks them at position 6 of the 11 areas within the Northern region called in Q4.</v>
      </c>
      <c r="AI61" s="4" t="str">
        <f>VLOOKUP(J61,'Areas Ranking'!$D$2:$Z$58,23,0)</f>
        <v>Newcastle City's lowest rank was for 'greeting' in Q4, which should be examined for potential areas of improvement.</v>
      </c>
      <c r="AJ61" s="4" t="str">
        <f>VLOOKUP(K61,'Region Ranking'!$D$2:$X$7,16,0)</f>
        <v>Northern received an overall score of 74% which ranks them at position 6 of the 6 regions called in Q4.</v>
      </c>
      <c r="AK61" s="4" t="str">
        <f>VLOOKUP(K61,'Region Ranking'!$D$2:$X$7,17,0)</f>
        <v>Northern received a 'greeting' score of 56% which ranks them at position 5 of the 6 regions called in Q4.</v>
      </c>
      <c r="AL61" s="4" t="str">
        <f>VLOOKUP(K61,'Region Ranking'!$D$2:$X$7,18,0)</f>
        <v>Northern received an 'act with empathy' score of 86% which ranks them at position 5 of the 6 regions called in Q4.</v>
      </c>
      <c r="AM61" s="4" t="str">
        <f>VLOOKUP(K61,'Region Ranking'!$D$2:$X$7,19,0)</f>
        <v>Northern received an 'explain expectations &amp; resolve situations' score of 74% which ranks them at position 6 of the 6 regions called in Q4.</v>
      </c>
      <c r="AN61" s="4" t="str">
        <f>VLOOKUP(K61,'Region Ranking'!$D$2:$X$7,20,0)</f>
        <v>Northern received a 'communication' score of 56% which ranks them at position 6 of the 6 regions called in Q4.</v>
      </c>
      <c r="AO61" s="4" t="str">
        <f>VLOOKUP(K61,'Region Ranking'!$D$2:$X$7,21,0)</f>
        <v>Northern had multiple areas with lower ranks in Q4, which should be examined for potential areas of improvement.</v>
      </c>
    </row>
    <row r="62" spans="1:41" hidden="1" x14ac:dyDescent="0.25">
      <c r="A62" s="4">
        <v>2024</v>
      </c>
      <c r="B62" s="4" t="s">
        <v>41</v>
      </c>
      <c r="C62" s="9" t="s">
        <v>42</v>
      </c>
      <c r="D62" s="4">
        <v>10425074</v>
      </c>
      <c r="E62" s="4" t="s">
        <v>223</v>
      </c>
      <c r="F62" s="4" t="s">
        <v>224</v>
      </c>
      <c r="G62" s="4" t="s">
        <v>223</v>
      </c>
      <c r="H62" s="4" t="s">
        <v>46</v>
      </c>
      <c r="I62" s="4">
        <v>2300</v>
      </c>
      <c r="J62" s="4" t="s">
        <v>222</v>
      </c>
      <c r="K62" s="4" t="s">
        <v>136</v>
      </c>
      <c r="L62" s="4" t="s">
        <v>79</v>
      </c>
      <c r="M62" s="4" t="s">
        <v>61</v>
      </c>
      <c r="N62" s="4" t="s">
        <v>70</v>
      </c>
      <c r="O62" s="4" t="s">
        <v>51</v>
      </c>
      <c r="P62" s="4">
        <v>5</v>
      </c>
      <c r="Q62" s="4">
        <v>5</v>
      </c>
      <c r="R62" s="4">
        <v>5</v>
      </c>
      <c r="S62" s="4" t="s">
        <v>52</v>
      </c>
      <c r="T62" s="4" t="s">
        <v>76</v>
      </c>
      <c r="U62" s="4">
        <v>5</v>
      </c>
      <c r="V62" s="4" t="s">
        <v>63</v>
      </c>
      <c r="W62" s="4" t="s">
        <v>55</v>
      </c>
      <c r="X62" s="4" t="s">
        <v>55</v>
      </c>
      <c r="Y62" s="8">
        <v>0.7142857142857143</v>
      </c>
      <c r="Z62" s="8">
        <v>1</v>
      </c>
      <c r="AA62" s="8">
        <v>1</v>
      </c>
      <c r="AB62" s="8">
        <v>1</v>
      </c>
      <c r="AC62" s="8">
        <v>0.97701149425287359</v>
      </c>
      <c r="AD62" s="4" t="str">
        <f>VLOOKUP(J62,'Areas Ranking'!$D$2:$Z$58,18,0)</f>
        <v>Newcastle City received an overall score of 83% which ranks them at position 5 of the 11 areas within the Northern region called in Q4.</v>
      </c>
      <c r="AE62" s="4" t="str">
        <f>VLOOKUP(J62,'Areas Ranking'!$D$2:$Z$58,19,0)</f>
        <v>Newcastle City received a 'greeting' score of 48% which ranks them at position 10 of the 11 areas within the Northern region called in Q4.</v>
      </c>
      <c r="AF62" s="4" t="str">
        <f>VLOOKUP(J62,'Areas Ranking'!$D$2:$Z$58,20,0)</f>
        <v>Newcastle City received an 'act with empathy' score of 98% which ranks them at position 5 of the 11 areas within the Northern region called in Q4.</v>
      </c>
      <c r="AG62" s="4" t="str">
        <f>VLOOKUP(J62,'Areas Ranking'!$D$2:$Z$58,21,0)</f>
        <v>Newcastle City received an 'explain expectations &amp; resolve situations' score of 87% which ranks them at position 3 of the 11 areas within the Northern region called in Q4.</v>
      </c>
      <c r="AH62" s="4" t="str">
        <f>VLOOKUP(J62,'Areas Ranking'!$D$2:$Z$58,22,0)</f>
        <v>Newcastle City received a 'communication' score of 50% which ranks them at position 6 of the 11 areas within the Northern region called in Q4.</v>
      </c>
      <c r="AI62" s="4" t="str">
        <f>VLOOKUP(J62,'Areas Ranking'!$D$2:$Z$58,23,0)</f>
        <v>Newcastle City's lowest rank was for 'greeting' in Q4, which should be examined for potential areas of improvement.</v>
      </c>
      <c r="AJ62" s="4" t="str">
        <f>VLOOKUP(K62,'Region Ranking'!$D$2:$X$7,16,0)</f>
        <v>Northern received an overall score of 74% which ranks them at position 6 of the 6 regions called in Q4.</v>
      </c>
      <c r="AK62" s="4" t="str">
        <f>VLOOKUP(K62,'Region Ranking'!$D$2:$X$7,17,0)</f>
        <v>Northern received a 'greeting' score of 56% which ranks them at position 5 of the 6 regions called in Q4.</v>
      </c>
      <c r="AL62" s="4" t="str">
        <f>VLOOKUP(K62,'Region Ranking'!$D$2:$X$7,18,0)</f>
        <v>Northern received an 'act with empathy' score of 86% which ranks them at position 5 of the 6 regions called in Q4.</v>
      </c>
      <c r="AM62" s="4" t="str">
        <f>VLOOKUP(K62,'Region Ranking'!$D$2:$X$7,19,0)</f>
        <v>Northern received an 'explain expectations &amp; resolve situations' score of 74% which ranks them at position 6 of the 6 regions called in Q4.</v>
      </c>
      <c r="AN62" s="4" t="str">
        <f>VLOOKUP(K62,'Region Ranking'!$D$2:$X$7,20,0)</f>
        <v>Northern received a 'communication' score of 56% which ranks them at position 6 of the 6 regions called in Q4.</v>
      </c>
      <c r="AO62" s="4" t="str">
        <f>VLOOKUP(K62,'Region Ranking'!$D$2:$X$7,21,0)</f>
        <v>Northern had multiple areas with lower ranks in Q4, which should be examined for potential areas of improvement.</v>
      </c>
    </row>
    <row r="63" spans="1:41" hidden="1" x14ac:dyDescent="0.25">
      <c r="A63" s="4">
        <v>2024</v>
      </c>
      <c r="B63" s="4" t="s">
        <v>41</v>
      </c>
      <c r="C63" s="9" t="s">
        <v>42</v>
      </c>
      <c r="D63" s="4">
        <v>10425075</v>
      </c>
      <c r="E63" s="4" t="s">
        <v>225</v>
      </c>
      <c r="F63" s="4" t="s">
        <v>226</v>
      </c>
      <c r="G63" s="4" t="s">
        <v>225</v>
      </c>
      <c r="H63" s="4" t="s">
        <v>46</v>
      </c>
      <c r="I63" s="4">
        <v>2320</v>
      </c>
      <c r="J63" s="4" t="s">
        <v>227</v>
      </c>
      <c r="K63" s="4" t="s">
        <v>136</v>
      </c>
      <c r="L63" s="4" t="s">
        <v>49</v>
      </c>
      <c r="M63" s="4" t="s">
        <v>61</v>
      </c>
      <c r="N63" s="4" t="s">
        <v>50</v>
      </c>
      <c r="O63" s="4" t="s">
        <v>51</v>
      </c>
      <c r="P63" s="4">
        <v>3</v>
      </c>
      <c r="Q63" s="4">
        <v>2</v>
      </c>
      <c r="R63" s="4">
        <v>2</v>
      </c>
      <c r="S63" s="4" t="s">
        <v>52</v>
      </c>
      <c r="T63" s="4" t="s">
        <v>62</v>
      </c>
      <c r="U63" s="4">
        <v>2</v>
      </c>
      <c r="V63" s="4" t="s">
        <v>51</v>
      </c>
      <c r="W63" s="4" t="s">
        <v>51</v>
      </c>
      <c r="X63" s="4" t="s">
        <v>51</v>
      </c>
      <c r="Y63" s="8">
        <v>0.5714285714285714</v>
      </c>
      <c r="Z63" s="8">
        <v>7.1428571428571425E-2</v>
      </c>
      <c r="AA63" s="8">
        <v>0</v>
      </c>
      <c r="AB63" s="8">
        <v>0</v>
      </c>
      <c r="AC63" s="8">
        <v>6.8965517241379309E-2</v>
      </c>
      <c r="AD63" s="4" t="str">
        <f>VLOOKUP(J63,'Areas Ranking'!$D$2:$Z$58,18,0)</f>
        <v>Port Stephens/Hunter received an overall score of 59% which ranks them at position 10 of the 11 areas within the Northern region called in Q4.</v>
      </c>
      <c r="AE63" s="4" t="str">
        <f>VLOOKUP(J63,'Areas Ranking'!$D$2:$Z$58,19,0)</f>
        <v>Port Stephens/Hunter received a 'greeting' score of 62% which ranks them at position 1 of the 11 areas within the Northern region called in Q4.</v>
      </c>
      <c r="AF63" s="4" t="str">
        <f>VLOOKUP(J63,'Areas Ranking'!$D$2:$Z$58,20,0)</f>
        <v>Port Stephens/Hunter received an 'act with empathy' score of 69% which ranks them at position 10 of the 11 areas within the Northern region called in Q4.</v>
      </c>
      <c r="AG63" s="4" t="str">
        <f>VLOOKUP(J63,'Areas Ranking'!$D$2:$Z$58,21,0)</f>
        <v>Port Stephens/Hunter received an 'explain expectations &amp; resolve situations' score of 54% which ranks them at position 10 of the 11 areas within the Northern region called in Q4.</v>
      </c>
      <c r="AH63" s="4" t="str">
        <f>VLOOKUP(J63,'Areas Ranking'!$D$2:$Z$58,22,0)</f>
        <v>Port Stephens/Hunter received a 'communication' score of 50% which ranks them at position 6 of the 11 areas within the Northern region called in Q4.</v>
      </c>
      <c r="AI63" s="4" t="str">
        <f>VLOOKUP(J63,'Areas Ranking'!$D$2:$Z$58,23,0)</f>
        <v>Port Stephens/Hunter had multiple areas with lower ranks in Q4, which should be examined for potential areas of improvement.</v>
      </c>
      <c r="AJ63" s="4" t="str">
        <f>VLOOKUP(K63,'Region Ranking'!$D$2:$X$7,16,0)</f>
        <v>Northern received an overall score of 74% which ranks them at position 6 of the 6 regions called in Q4.</v>
      </c>
      <c r="AK63" s="4" t="str">
        <f>VLOOKUP(K63,'Region Ranking'!$D$2:$X$7,17,0)</f>
        <v>Northern received a 'greeting' score of 56% which ranks them at position 5 of the 6 regions called in Q4.</v>
      </c>
      <c r="AL63" s="4" t="str">
        <f>VLOOKUP(K63,'Region Ranking'!$D$2:$X$7,18,0)</f>
        <v>Northern received an 'act with empathy' score of 86% which ranks them at position 5 of the 6 regions called in Q4.</v>
      </c>
      <c r="AM63" s="4" t="str">
        <f>VLOOKUP(K63,'Region Ranking'!$D$2:$X$7,19,0)</f>
        <v>Northern received an 'explain expectations &amp; resolve situations' score of 74% which ranks them at position 6 of the 6 regions called in Q4.</v>
      </c>
      <c r="AN63" s="4" t="str">
        <f>VLOOKUP(K63,'Region Ranking'!$D$2:$X$7,20,0)</f>
        <v>Northern received a 'communication' score of 56% which ranks them at position 6 of the 6 regions called in Q4.</v>
      </c>
      <c r="AO63" s="4" t="str">
        <f>VLOOKUP(K63,'Region Ranking'!$D$2:$X$7,21,0)</f>
        <v>Northern had multiple areas with lower ranks in Q4, which should be examined for potential areas of improvement.</v>
      </c>
    </row>
    <row r="64" spans="1:41" hidden="1" x14ac:dyDescent="0.25">
      <c r="A64" s="4">
        <v>2024</v>
      </c>
      <c r="B64" s="4" t="s">
        <v>41</v>
      </c>
      <c r="C64" s="9" t="s">
        <v>42</v>
      </c>
      <c r="D64" s="4">
        <v>10425076</v>
      </c>
      <c r="E64" s="4" t="s">
        <v>228</v>
      </c>
      <c r="F64" s="4" t="s">
        <v>229</v>
      </c>
      <c r="G64" s="4" t="s">
        <v>228</v>
      </c>
      <c r="H64" s="4" t="s">
        <v>46</v>
      </c>
      <c r="I64" s="4">
        <v>2324</v>
      </c>
      <c r="J64" s="4" t="s">
        <v>227</v>
      </c>
      <c r="K64" s="4" t="s">
        <v>136</v>
      </c>
      <c r="L64" s="4" t="s">
        <v>49</v>
      </c>
      <c r="M64" s="4" t="s">
        <v>61</v>
      </c>
      <c r="N64" s="4" t="s">
        <v>70</v>
      </c>
      <c r="O64" s="4" t="s">
        <v>51</v>
      </c>
      <c r="P64" s="4">
        <v>5</v>
      </c>
      <c r="Q64" s="4">
        <v>5</v>
      </c>
      <c r="R64" s="4">
        <v>5</v>
      </c>
      <c r="S64" s="4" t="s">
        <v>52</v>
      </c>
      <c r="T64" s="4" t="s">
        <v>62</v>
      </c>
      <c r="U64" s="4">
        <v>5</v>
      </c>
      <c r="V64" s="4" t="s">
        <v>51</v>
      </c>
      <c r="W64" s="4" t="s">
        <v>55</v>
      </c>
      <c r="X64" s="4" t="s">
        <v>55</v>
      </c>
      <c r="Y64" s="8">
        <v>0.7142857142857143</v>
      </c>
      <c r="Z64" s="8">
        <v>1</v>
      </c>
      <c r="AA64" s="8">
        <v>0.7142857142857143</v>
      </c>
      <c r="AB64" s="8">
        <v>1</v>
      </c>
      <c r="AC64" s="8">
        <v>0.83908045977011492</v>
      </c>
      <c r="AD64" s="4" t="str">
        <f>VLOOKUP(J64,'Areas Ranking'!$D$2:$Z$58,18,0)</f>
        <v>Port Stephens/Hunter received an overall score of 59% which ranks them at position 10 of the 11 areas within the Northern region called in Q4.</v>
      </c>
      <c r="AE64" s="4" t="str">
        <f>VLOOKUP(J64,'Areas Ranking'!$D$2:$Z$58,19,0)</f>
        <v>Port Stephens/Hunter received a 'greeting' score of 62% which ranks them at position 1 of the 11 areas within the Northern region called in Q4.</v>
      </c>
      <c r="AF64" s="4" t="str">
        <f>VLOOKUP(J64,'Areas Ranking'!$D$2:$Z$58,20,0)</f>
        <v>Port Stephens/Hunter received an 'act with empathy' score of 69% which ranks them at position 10 of the 11 areas within the Northern region called in Q4.</v>
      </c>
      <c r="AG64" s="4" t="str">
        <f>VLOOKUP(J64,'Areas Ranking'!$D$2:$Z$58,21,0)</f>
        <v>Port Stephens/Hunter received an 'explain expectations &amp; resolve situations' score of 54% which ranks them at position 10 of the 11 areas within the Northern region called in Q4.</v>
      </c>
      <c r="AH64" s="4" t="str">
        <f>VLOOKUP(J64,'Areas Ranking'!$D$2:$Z$58,22,0)</f>
        <v>Port Stephens/Hunter received a 'communication' score of 50% which ranks them at position 6 of the 11 areas within the Northern region called in Q4.</v>
      </c>
      <c r="AI64" s="4" t="str">
        <f>VLOOKUP(J64,'Areas Ranking'!$D$2:$Z$58,23,0)</f>
        <v>Port Stephens/Hunter had multiple areas with lower ranks in Q4, which should be examined for potential areas of improvement.</v>
      </c>
      <c r="AJ64" s="4" t="str">
        <f>VLOOKUP(K64,'Region Ranking'!$D$2:$X$7,16,0)</f>
        <v>Northern received an overall score of 74% which ranks them at position 6 of the 6 regions called in Q4.</v>
      </c>
      <c r="AK64" s="4" t="str">
        <f>VLOOKUP(K64,'Region Ranking'!$D$2:$X$7,17,0)</f>
        <v>Northern received a 'greeting' score of 56% which ranks them at position 5 of the 6 regions called in Q4.</v>
      </c>
      <c r="AL64" s="4" t="str">
        <f>VLOOKUP(K64,'Region Ranking'!$D$2:$X$7,18,0)</f>
        <v>Northern received an 'act with empathy' score of 86% which ranks them at position 5 of the 6 regions called in Q4.</v>
      </c>
      <c r="AM64" s="4" t="str">
        <f>VLOOKUP(K64,'Region Ranking'!$D$2:$X$7,19,0)</f>
        <v>Northern received an 'explain expectations &amp; resolve situations' score of 74% which ranks them at position 6 of the 6 regions called in Q4.</v>
      </c>
      <c r="AN64" s="4" t="str">
        <f>VLOOKUP(K64,'Region Ranking'!$D$2:$X$7,20,0)</f>
        <v>Northern received a 'communication' score of 56% which ranks them at position 6 of the 6 regions called in Q4.</v>
      </c>
      <c r="AO64" s="4" t="str">
        <f>VLOOKUP(K64,'Region Ranking'!$D$2:$X$7,21,0)</f>
        <v>Northern had multiple areas with lower ranks in Q4, which should be examined for potential areas of improvement.</v>
      </c>
    </row>
    <row r="65" spans="1:41" hidden="1" x14ac:dyDescent="0.25">
      <c r="A65" s="4">
        <v>2024</v>
      </c>
      <c r="B65" s="4" t="s">
        <v>41</v>
      </c>
      <c r="C65" s="9" t="s">
        <v>42</v>
      </c>
      <c r="D65" s="4">
        <v>10425077</v>
      </c>
      <c r="E65" s="4" t="s">
        <v>230</v>
      </c>
      <c r="F65" s="4" t="s">
        <v>231</v>
      </c>
      <c r="G65" s="4" t="s">
        <v>230</v>
      </c>
      <c r="H65" s="4" t="s">
        <v>46</v>
      </c>
      <c r="I65" s="4">
        <v>2340</v>
      </c>
      <c r="J65" s="4" t="s">
        <v>232</v>
      </c>
      <c r="K65" s="4" t="s">
        <v>233</v>
      </c>
      <c r="L65" s="4" t="s">
        <v>79</v>
      </c>
      <c r="M65" s="4" t="s">
        <v>234</v>
      </c>
      <c r="N65" s="4" t="s">
        <v>132</v>
      </c>
      <c r="O65" s="4" t="s">
        <v>51</v>
      </c>
      <c r="P65" s="4">
        <v>3</v>
      </c>
      <c r="Q65" s="4">
        <v>2</v>
      </c>
      <c r="R65" s="4">
        <v>3</v>
      </c>
      <c r="S65" s="4" t="s">
        <v>55</v>
      </c>
      <c r="T65" s="4" t="s">
        <v>62</v>
      </c>
      <c r="U65" s="4">
        <v>2</v>
      </c>
      <c r="V65" s="4" t="s">
        <v>51</v>
      </c>
      <c r="W65" s="4" t="s">
        <v>51</v>
      </c>
      <c r="X65" s="4" t="s">
        <v>55</v>
      </c>
      <c r="Y65" s="8">
        <v>0.5714285714285714</v>
      </c>
      <c r="Z65" s="8">
        <v>0.39285714285714279</v>
      </c>
      <c r="AA65" s="8">
        <v>0.44444444444444442</v>
      </c>
      <c r="AB65" s="8">
        <v>0.5</v>
      </c>
      <c r="AC65" s="8">
        <v>0.44444444444444442</v>
      </c>
      <c r="AD65" s="4" t="str">
        <f>VLOOKUP(J65,'Areas Ranking'!$D$2:$Z$58,18,0)</f>
        <v>Oxley received an overall score of 74% which ranks them at position 6 of the 7 areas within the Western region called in Q4.</v>
      </c>
      <c r="AE65" s="4" t="str">
        <f>VLOOKUP(J65,'Areas Ranking'!$D$2:$Z$58,19,0)</f>
        <v>Oxley received a 'greeting' score of 52% which ranks them at position 4 of the 7 areas within the Western region called in Q4.</v>
      </c>
      <c r="AF65" s="4" t="str">
        <f>VLOOKUP(J65,'Areas Ranking'!$D$2:$Z$58,20,0)</f>
        <v>Oxley received an 'act with empathy' score of 80% which ranks them at position 7 of the 7 areas within the Western region called in Q4.</v>
      </c>
      <c r="AG65" s="4" t="str">
        <f>VLOOKUP(J65,'Areas Ranking'!$D$2:$Z$58,21,0)</f>
        <v>Oxley received an 'explain expectations &amp; resolve situations' score of 75% which ranks them at position 6 of the 7 areas within the Western region called in Q4.</v>
      </c>
      <c r="AH65" s="4" t="str">
        <f>VLOOKUP(J65,'Areas Ranking'!$D$2:$Z$58,22,0)</f>
        <v>Oxley received a 'communication' score of 67% which ranks them at position 3 of the 7 areas within the Western region called in Q4.</v>
      </c>
      <c r="AI65" s="4" t="str">
        <f>VLOOKUP(J65,'Areas Ranking'!$D$2:$Z$58,23,0)</f>
        <v>Oxley's lowest rank was for 'act with empathy' in Q4, which should be examined for potential areas of improvement.</v>
      </c>
      <c r="AJ65" s="4" t="str">
        <f>VLOOKUP(K65,'Region Ranking'!$D$2:$X$7,16,0)</f>
        <v>Western received an overall score of 80% which ranks them at position 4 of the 6 regions called in Q4.</v>
      </c>
      <c r="AK65" s="4" t="str">
        <f>VLOOKUP(K65,'Region Ranking'!$D$2:$X$7,17,0)</f>
        <v>Western received a 'greeting' score of 56% which ranks them at position 4 of the 6 regions called in Q4.</v>
      </c>
      <c r="AL65" s="4" t="str">
        <f>VLOOKUP(K65,'Region Ranking'!$D$2:$X$7,18,0)</f>
        <v>Western received an 'act with empathy' score of 88% which ranks them at position 4 of the 6 regions called in Q4.</v>
      </c>
      <c r="AM65" s="4" t="str">
        <f>VLOOKUP(K65,'Region Ranking'!$D$2:$X$7,19,0)</f>
        <v>Western received an 'explain expectations &amp; resolve situations' score of 83% which ranks them at position 2 of the 6 regions called in Q4.</v>
      </c>
      <c r="AN65" s="4" t="str">
        <f>VLOOKUP(K65,'Region Ranking'!$D$2:$X$7,20,0)</f>
        <v>Western received a 'communication' score of 63% which ranks them at position 3 of the 6 regions called in Q4.</v>
      </c>
      <c r="AO65" s="4" t="str">
        <f>VLOOKUP(K65,'Region Ranking'!$D$2:$X$7,21,0)</f>
        <v>Western had multiple areas with lower ranks in Q4, which should be examined for potential areas of improvement.</v>
      </c>
    </row>
    <row r="66" spans="1:41" hidden="1" x14ac:dyDescent="0.25">
      <c r="A66" s="4">
        <v>2024</v>
      </c>
      <c r="B66" s="4" t="s">
        <v>41</v>
      </c>
      <c r="C66" s="9" t="s">
        <v>42</v>
      </c>
      <c r="D66" s="4">
        <v>10425078</v>
      </c>
      <c r="E66" s="4" t="s">
        <v>235</v>
      </c>
      <c r="F66" s="4" t="s">
        <v>236</v>
      </c>
      <c r="G66" s="4" t="s">
        <v>235</v>
      </c>
      <c r="H66" s="4" t="s">
        <v>46</v>
      </c>
      <c r="I66" s="4">
        <v>2350</v>
      </c>
      <c r="J66" s="4" t="s">
        <v>237</v>
      </c>
      <c r="K66" s="4" t="s">
        <v>233</v>
      </c>
      <c r="L66" s="4" t="s">
        <v>49</v>
      </c>
      <c r="M66" s="4" t="s">
        <v>61</v>
      </c>
      <c r="N66" s="4" t="s">
        <v>50</v>
      </c>
      <c r="O66" s="4" t="s">
        <v>51</v>
      </c>
      <c r="P66" s="4">
        <v>4</v>
      </c>
      <c r="Q66" s="4">
        <v>5</v>
      </c>
      <c r="R66" s="4">
        <v>5</v>
      </c>
      <c r="S66" s="4" t="s">
        <v>52</v>
      </c>
      <c r="T66" s="4" t="s">
        <v>53</v>
      </c>
      <c r="U66" s="4">
        <v>5</v>
      </c>
      <c r="V66" s="4" t="s">
        <v>63</v>
      </c>
      <c r="W66" s="4" t="s">
        <v>51</v>
      </c>
      <c r="X66" s="4" t="s">
        <v>55</v>
      </c>
      <c r="Y66" s="8">
        <v>0.5714285714285714</v>
      </c>
      <c r="Z66" s="8">
        <v>1</v>
      </c>
      <c r="AA66" s="8">
        <v>0.90476190476190477</v>
      </c>
      <c r="AB66" s="8">
        <v>0.5</v>
      </c>
      <c r="AC66" s="8">
        <v>0.86206896551724144</v>
      </c>
      <c r="AD66" s="4" t="str">
        <f>VLOOKUP(J66,'Areas Ranking'!$D$2:$Z$58,18,0)</f>
        <v>New England received an overall score of 76% which ranks them at position 5 of the 7 areas within the Western region called in Q4.</v>
      </c>
      <c r="AE66" s="4" t="str">
        <f>VLOOKUP(J66,'Areas Ranking'!$D$2:$Z$58,19,0)</f>
        <v>New England received a 'greeting' score of 52% which ranks them at position 4 of the 7 areas within the Western region called in Q4.</v>
      </c>
      <c r="AF66" s="4" t="str">
        <f>VLOOKUP(J66,'Areas Ranking'!$D$2:$Z$58,20,0)</f>
        <v>New England received an 'act with empathy' score of 90% which ranks them at position 3 of the 7 areas within the Western region called in Q4.</v>
      </c>
      <c r="AG66" s="4" t="str">
        <f>VLOOKUP(J66,'Areas Ranking'!$D$2:$Z$58,21,0)</f>
        <v>New England received an 'explain expectations &amp; resolve situations' score of 76% which ranks them at position 5 of the 7 areas within the Western region called in Q4.</v>
      </c>
      <c r="AH66" s="4" t="str">
        <f>VLOOKUP(J66,'Areas Ranking'!$D$2:$Z$58,22,0)</f>
        <v>New England received a 'communication' score of 50% which ranks them at position 5 of the 7 areas within the Western region called in Q4.</v>
      </c>
      <c r="AI66" s="4" t="str">
        <f>VLOOKUP(J66,'Areas Ranking'!$D$2:$Z$58,23,0)</f>
        <v>New England had multiple areas with lower ranks in Q4, which should be examined for potential areas of improvement.</v>
      </c>
      <c r="AJ66" s="4" t="str">
        <f>VLOOKUP(K66,'Region Ranking'!$D$2:$X$7,16,0)</f>
        <v>Western received an overall score of 80% which ranks them at position 4 of the 6 regions called in Q4.</v>
      </c>
      <c r="AK66" s="4" t="str">
        <f>VLOOKUP(K66,'Region Ranking'!$D$2:$X$7,17,0)</f>
        <v>Western received a 'greeting' score of 56% which ranks them at position 4 of the 6 regions called in Q4.</v>
      </c>
      <c r="AL66" s="4" t="str">
        <f>VLOOKUP(K66,'Region Ranking'!$D$2:$X$7,18,0)</f>
        <v>Western received an 'act with empathy' score of 88% which ranks them at position 4 of the 6 regions called in Q4.</v>
      </c>
      <c r="AM66" s="4" t="str">
        <f>VLOOKUP(K66,'Region Ranking'!$D$2:$X$7,19,0)</f>
        <v>Western received an 'explain expectations &amp; resolve situations' score of 83% which ranks them at position 2 of the 6 regions called in Q4.</v>
      </c>
      <c r="AN66" s="4" t="str">
        <f>VLOOKUP(K66,'Region Ranking'!$D$2:$X$7,20,0)</f>
        <v>Western received a 'communication' score of 63% which ranks them at position 3 of the 6 regions called in Q4.</v>
      </c>
      <c r="AO66" s="4" t="str">
        <f>VLOOKUP(K66,'Region Ranking'!$D$2:$X$7,21,0)</f>
        <v>Western had multiple areas with lower ranks in Q4, which should be examined for potential areas of improvement.</v>
      </c>
    </row>
    <row r="67" spans="1:41" hidden="1" x14ac:dyDescent="0.25">
      <c r="A67" s="4">
        <v>2024</v>
      </c>
      <c r="B67" s="4" t="s">
        <v>41</v>
      </c>
      <c r="C67" s="9" t="s">
        <v>42</v>
      </c>
      <c r="D67" s="4">
        <v>10425079</v>
      </c>
      <c r="E67" s="4" t="s">
        <v>238</v>
      </c>
      <c r="F67" s="4" t="s">
        <v>239</v>
      </c>
      <c r="G67" s="4" t="s">
        <v>238</v>
      </c>
      <c r="H67" s="4" t="s">
        <v>46</v>
      </c>
      <c r="I67" s="4">
        <v>2360</v>
      </c>
      <c r="J67" s="4" t="s">
        <v>237</v>
      </c>
      <c r="K67" s="4" t="s">
        <v>233</v>
      </c>
      <c r="L67" s="4" t="s">
        <v>79</v>
      </c>
      <c r="M67" s="4" t="s">
        <v>61</v>
      </c>
      <c r="N67" s="4" t="s">
        <v>160</v>
      </c>
      <c r="O67" s="4" t="s">
        <v>51</v>
      </c>
      <c r="P67" s="4">
        <v>5</v>
      </c>
      <c r="Q67" s="4">
        <v>5</v>
      </c>
      <c r="R67" s="4">
        <v>4</v>
      </c>
      <c r="S67" s="4" t="s">
        <v>55</v>
      </c>
      <c r="T67" s="4" t="s">
        <v>53</v>
      </c>
      <c r="U67" s="4">
        <v>3</v>
      </c>
      <c r="V67" s="4" t="s">
        <v>51</v>
      </c>
      <c r="W67" s="4" t="s">
        <v>51</v>
      </c>
      <c r="X67" s="4" t="s">
        <v>55</v>
      </c>
      <c r="Y67" s="8">
        <v>0.42857142857142849</v>
      </c>
      <c r="Z67" s="8">
        <v>1</v>
      </c>
      <c r="AA67" s="8">
        <v>0.85185185185185186</v>
      </c>
      <c r="AB67" s="8">
        <v>0.5</v>
      </c>
      <c r="AC67" s="8">
        <v>0.82828282828282829</v>
      </c>
      <c r="AD67" s="4" t="str">
        <f>VLOOKUP(J67,'Areas Ranking'!$D$2:$Z$58,18,0)</f>
        <v>New England received an overall score of 76% which ranks them at position 5 of the 7 areas within the Western region called in Q4.</v>
      </c>
      <c r="AE67" s="4" t="str">
        <f>VLOOKUP(J67,'Areas Ranking'!$D$2:$Z$58,19,0)</f>
        <v>New England received a 'greeting' score of 52% which ranks them at position 4 of the 7 areas within the Western region called in Q4.</v>
      </c>
      <c r="AF67" s="4" t="str">
        <f>VLOOKUP(J67,'Areas Ranking'!$D$2:$Z$58,20,0)</f>
        <v>New England received an 'act with empathy' score of 90% which ranks them at position 3 of the 7 areas within the Western region called in Q4.</v>
      </c>
      <c r="AG67" s="4" t="str">
        <f>VLOOKUP(J67,'Areas Ranking'!$D$2:$Z$58,21,0)</f>
        <v>New England received an 'explain expectations &amp; resolve situations' score of 76% which ranks them at position 5 of the 7 areas within the Western region called in Q4.</v>
      </c>
      <c r="AH67" s="4" t="str">
        <f>VLOOKUP(J67,'Areas Ranking'!$D$2:$Z$58,22,0)</f>
        <v>New England received a 'communication' score of 50% which ranks them at position 5 of the 7 areas within the Western region called in Q4.</v>
      </c>
      <c r="AI67" s="4" t="str">
        <f>VLOOKUP(J67,'Areas Ranking'!$D$2:$Z$58,23,0)</f>
        <v>New England had multiple areas with lower ranks in Q4, which should be examined for potential areas of improvement.</v>
      </c>
      <c r="AJ67" s="4" t="str">
        <f>VLOOKUP(K67,'Region Ranking'!$D$2:$X$7,16,0)</f>
        <v>Western received an overall score of 80% which ranks them at position 4 of the 6 regions called in Q4.</v>
      </c>
      <c r="AK67" s="4" t="str">
        <f>VLOOKUP(K67,'Region Ranking'!$D$2:$X$7,17,0)</f>
        <v>Western received a 'greeting' score of 56% which ranks them at position 4 of the 6 regions called in Q4.</v>
      </c>
      <c r="AL67" s="4" t="str">
        <f>VLOOKUP(K67,'Region Ranking'!$D$2:$X$7,18,0)</f>
        <v>Western received an 'act with empathy' score of 88% which ranks them at position 4 of the 6 regions called in Q4.</v>
      </c>
      <c r="AM67" s="4" t="str">
        <f>VLOOKUP(K67,'Region Ranking'!$D$2:$X$7,19,0)</f>
        <v>Western received an 'explain expectations &amp; resolve situations' score of 83% which ranks them at position 2 of the 6 regions called in Q4.</v>
      </c>
      <c r="AN67" s="4" t="str">
        <f>VLOOKUP(K67,'Region Ranking'!$D$2:$X$7,20,0)</f>
        <v>Western received a 'communication' score of 63% which ranks them at position 3 of the 6 regions called in Q4.</v>
      </c>
      <c r="AO67" s="4" t="str">
        <f>VLOOKUP(K67,'Region Ranking'!$D$2:$X$7,21,0)</f>
        <v>Western had multiple areas with lower ranks in Q4, which should be examined for potential areas of improvement.</v>
      </c>
    </row>
    <row r="68" spans="1:41" hidden="1" x14ac:dyDescent="0.25">
      <c r="A68" s="4">
        <v>2024</v>
      </c>
      <c r="B68" s="4" t="s">
        <v>41</v>
      </c>
      <c r="C68" s="9" t="s">
        <v>42</v>
      </c>
      <c r="D68" s="4">
        <v>10425080</v>
      </c>
      <c r="E68" s="4" t="s">
        <v>240</v>
      </c>
      <c r="F68" s="4" t="s">
        <v>241</v>
      </c>
      <c r="G68" s="4" t="s">
        <v>240</v>
      </c>
      <c r="H68" s="4" t="s">
        <v>46</v>
      </c>
      <c r="I68" s="4">
        <v>2478</v>
      </c>
      <c r="J68" s="4" t="s">
        <v>242</v>
      </c>
      <c r="K68" s="4" t="s">
        <v>136</v>
      </c>
      <c r="L68" s="4" t="s">
        <v>49</v>
      </c>
      <c r="M68" s="4" t="s">
        <v>61</v>
      </c>
      <c r="N68" s="4" t="s">
        <v>50</v>
      </c>
      <c r="O68" s="4" t="s">
        <v>51</v>
      </c>
      <c r="P68" s="4">
        <v>5</v>
      </c>
      <c r="Q68" s="4">
        <v>5</v>
      </c>
      <c r="R68" s="4">
        <v>5</v>
      </c>
      <c r="S68" s="4" t="s">
        <v>52</v>
      </c>
      <c r="T68" s="4" t="s">
        <v>76</v>
      </c>
      <c r="U68" s="4">
        <v>5</v>
      </c>
      <c r="V68" s="4" t="s">
        <v>54</v>
      </c>
      <c r="W68" s="4" t="s">
        <v>51</v>
      </c>
      <c r="X68" s="4" t="s">
        <v>55</v>
      </c>
      <c r="Y68" s="8">
        <v>0.5714285714285714</v>
      </c>
      <c r="Z68" s="8">
        <v>1</v>
      </c>
      <c r="AA68" s="8">
        <v>1</v>
      </c>
      <c r="AB68" s="8">
        <v>0.5</v>
      </c>
      <c r="AC68" s="8">
        <v>0.90804597701149414</v>
      </c>
      <c r="AD68" s="4" t="str">
        <f>VLOOKUP(J68,'Areas Ranking'!$D$2:$Z$58,18,0)</f>
        <v>Richmond received an overall score of 84% which ranks them at position 4 of the 11 areas within the Northern region called in Q4.</v>
      </c>
      <c r="AE68" s="4" t="str">
        <f>VLOOKUP(J68,'Areas Ranking'!$D$2:$Z$58,19,0)</f>
        <v>Richmond received a 'greeting' score of 52% which ranks them at position 8 of the 11 areas within the Northern region called in Q4.</v>
      </c>
      <c r="AF68" s="4" t="str">
        <f>VLOOKUP(J68,'Areas Ranking'!$D$2:$Z$58,20,0)</f>
        <v>Richmond received an 'act with empathy' score of 100% which ranks them at position 1 of the 11 areas within the Northern region called in Q4.</v>
      </c>
      <c r="AG68" s="4" t="str">
        <f>VLOOKUP(J68,'Areas Ranking'!$D$2:$Z$58,21,0)</f>
        <v>Richmond received an 'explain expectations &amp; resolve situations' score of 87% which ranks them at position 3 of the 11 areas within the Northern region called in Q4.</v>
      </c>
      <c r="AH68" s="4" t="str">
        <f>VLOOKUP(J68,'Areas Ranking'!$D$2:$Z$58,22,0)</f>
        <v>Richmond received a 'communication' score of 50% which ranks them at position 6 of the 11 areas within the Northern region called in Q4.</v>
      </c>
      <c r="AI68" s="4" t="str">
        <f>VLOOKUP(J68,'Areas Ranking'!$D$2:$Z$58,23,0)</f>
        <v>Richmond's lowest rank was for 'greeting' in Q4, which should be examined for potential areas of improvement.</v>
      </c>
      <c r="AJ68" s="4" t="str">
        <f>VLOOKUP(K68,'Region Ranking'!$D$2:$X$7,16,0)</f>
        <v>Northern received an overall score of 74% which ranks them at position 6 of the 6 regions called in Q4.</v>
      </c>
      <c r="AK68" s="4" t="str">
        <f>VLOOKUP(K68,'Region Ranking'!$D$2:$X$7,17,0)</f>
        <v>Northern received a 'greeting' score of 56% which ranks them at position 5 of the 6 regions called in Q4.</v>
      </c>
      <c r="AL68" s="4" t="str">
        <f>VLOOKUP(K68,'Region Ranking'!$D$2:$X$7,18,0)</f>
        <v>Northern received an 'act with empathy' score of 86% which ranks them at position 5 of the 6 regions called in Q4.</v>
      </c>
      <c r="AM68" s="4" t="str">
        <f>VLOOKUP(K68,'Region Ranking'!$D$2:$X$7,19,0)</f>
        <v>Northern received an 'explain expectations &amp; resolve situations' score of 74% which ranks them at position 6 of the 6 regions called in Q4.</v>
      </c>
      <c r="AN68" s="4" t="str">
        <f>VLOOKUP(K68,'Region Ranking'!$D$2:$X$7,20,0)</f>
        <v>Northern received a 'communication' score of 56% which ranks them at position 6 of the 6 regions called in Q4.</v>
      </c>
      <c r="AO68" s="4" t="str">
        <f>VLOOKUP(K68,'Region Ranking'!$D$2:$X$7,21,0)</f>
        <v>Northern had multiple areas with lower ranks in Q4, which should be examined for potential areas of improvement.</v>
      </c>
    </row>
    <row r="69" spans="1:41" hidden="1" x14ac:dyDescent="0.25">
      <c r="A69" s="4">
        <v>2024</v>
      </c>
      <c r="B69" s="4" t="s">
        <v>41</v>
      </c>
      <c r="C69" s="9" t="s">
        <v>42</v>
      </c>
      <c r="D69" s="4">
        <v>10425081</v>
      </c>
      <c r="E69" s="4" t="s">
        <v>243</v>
      </c>
      <c r="F69" s="4" t="s">
        <v>244</v>
      </c>
      <c r="G69" s="4" t="s">
        <v>243</v>
      </c>
      <c r="H69" s="4" t="s">
        <v>46</v>
      </c>
      <c r="I69" s="4">
        <v>2470</v>
      </c>
      <c r="J69" s="4" t="s">
        <v>242</v>
      </c>
      <c r="K69" s="4" t="s">
        <v>136</v>
      </c>
      <c r="L69" s="4" t="s">
        <v>79</v>
      </c>
      <c r="M69" s="4" t="s">
        <v>61</v>
      </c>
      <c r="N69" s="4" t="s">
        <v>132</v>
      </c>
      <c r="O69" s="4" t="s">
        <v>51</v>
      </c>
      <c r="P69" s="4">
        <v>5</v>
      </c>
      <c r="Q69" s="4">
        <v>5</v>
      </c>
      <c r="R69" s="4">
        <v>5</v>
      </c>
      <c r="S69" s="4" t="s">
        <v>52</v>
      </c>
      <c r="T69" s="4" t="s">
        <v>53</v>
      </c>
      <c r="U69" s="4">
        <v>5</v>
      </c>
      <c r="V69" s="4" t="s">
        <v>54</v>
      </c>
      <c r="W69" s="4" t="s">
        <v>51</v>
      </c>
      <c r="X69" s="4" t="s">
        <v>55</v>
      </c>
      <c r="Y69" s="8">
        <v>0.5714285714285714</v>
      </c>
      <c r="Z69" s="8">
        <v>1</v>
      </c>
      <c r="AA69" s="8">
        <v>0.90476190476190477</v>
      </c>
      <c r="AB69" s="8">
        <v>0.5</v>
      </c>
      <c r="AC69" s="8">
        <v>0.86206896551724144</v>
      </c>
      <c r="AD69" s="4" t="str">
        <f>VLOOKUP(J69,'Areas Ranking'!$D$2:$Z$58,18,0)</f>
        <v>Richmond received an overall score of 84% which ranks them at position 4 of the 11 areas within the Northern region called in Q4.</v>
      </c>
      <c r="AE69" s="4" t="str">
        <f>VLOOKUP(J69,'Areas Ranking'!$D$2:$Z$58,19,0)</f>
        <v>Richmond received a 'greeting' score of 52% which ranks them at position 8 of the 11 areas within the Northern region called in Q4.</v>
      </c>
      <c r="AF69" s="4" t="str">
        <f>VLOOKUP(J69,'Areas Ranking'!$D$2:$Z$58,20,0)</f>
        <v>Richmond received an 'act with empathy' score of 100% which ranks them at position 1 of the 11 areas within the Northern region called in Q4.</v>
      </c>
      <c r="AG69" s="4" t="str">
        <f>VLOOKUP(J69,'Areas Ranking'!$D$2:$Z$58,21,0)</f>
        <v>Richmond received an 'explain expectations &amp; resolve situations' score of 87% which ranks them at position 3 of the 11 areas within the Northern region called in Q4.</v>
      </c>
      <c r="AH69" s="4" t="str">
        <f>VLOOKUP(J69,'Areas Ranking'!$D$2:$Z$58,22,0)</f>
        <v>Richmond received a 'communication' score of 50% which ranks them at position 6 of the 11 areas within the Northern region called in Q4.</v>
      </c>
      <c r="AI69" s="4" t="str">
        <f>VLOOKUP(J69,'Areas Ranking'!$D$2:$Z$58,23,0)</f>
        <v>Richmond's lowest rank was for 'greeting' in Q4, which should be examined for potential areas of improvement.</v>
      </c>
      <c r="AJ69" s="4" t="str">
        <f>VLOOKUP(K69,'Region Ranking'!$D$2:$X$7,16,0)</f>
        <v>Northern received an overall score of 74% which ranks them at position 6 of the 6 regions called in Q4.</v>
      </c>
      <c r="AK69" s="4" t="str">
        <f>VLOOKUP(K69,'Region Ranking'!$D$2:$X$7,17,0)</f>
        <v>Northern received a 'greeting' score of 56% which ranks them at position 5 of the 6 regions called in Q4.</v>
      </c>
      <c r="AL69" s="4" t="str">
        <f>VLOOKUP(K69,'Region Ranking'!$D$2:$X$7,18,0)</f>
        <v>Northern received an 'act with empathy' score of 86% which ranks them at position 5 of the 6 regions called in Q4.</v>
      </c>
      <c r="AM69" s="4" t="str">
        <f>VLOOKUP(K69,'Region Ranking'!$D$2:$X$7,19,0)</f>
        <v>Northern received an 'explain expectations &amp; resolve situations' score of 74% which ranks them at position 6 of the 6 regions called in Q4.</v>
      </c>
      <c r="AN69" s="4" t="str">
        <f>VLOOKUP(K69,'Region Ranking'!$D$2:$X$7,20,0)</f>
        <v>Northern received a 'communication' score of 56% which ranks them at position 6 of the 6 regions called in Q4.</v>
      </c>
      <c r="AO69" s="4" t="str">
        <f>VLOOKUP(K69,'Region Ranking'!$D$2:$X$7,21,0)</f>
        <v>Northern had multiple areas with lower ranks in Q4, which should be examined for potential areas of improvement.</v>
      </c>
    </row>
    <row r="70" spans="1:41" hidden="1" x14ac:dyDescent="0.25">
      <c r="A70" s="4">
        <v>2024</v>
      </c>
      <c r="B70" s="4" t="s">
        <v>41</v>
      </c>
      <c r="C70" s="9" t="s">
        <v>42</v>
      </c>
      <c r="D70" s="4">
        <v>10425082</v>
      </c>
      <c r="E70" s="4" t="s">
        <v>245</v>
      </c>
      <c r="F70" s="4" t="s">
        <v>246</v>
      </c>
      <c r="G70" s="4" t="s">
        <v>245</v>
      </c>
      <c r="H70" s="4" t="s">
        <v>46</v>
      </c>
      <c r="I70" s="4">
        <v>2485</v>
      </c>
      <c r="J70" s="4" t="s">
        <v>247</v>
      </c>
      <c r="K70" s="4" t="s">
        <v>136</v>
      </c>
      <c r="L70" s="4" t="s">
        <v>49</v>
      </c>
      <c r="M70" s="4" t="s">
        <v>61</v>
      </c>
      <c r="N70" s="4" t="s">
        <v>70</v>
      </c>
      <c r="O70" s="4" t="s">
        <v>55</v>
      </c>
      <c r="P70" s="4">
        <v>5</v>
      </c>
      <c r="Q70" s="4">
        <v>5</v>
      </c>
      <c r="R70" s="4">
        <v>5</v>
      </c>
      <c r="S70" s="4" t="s">
        <v>52</v>
      </c>
      <c r="T70" s="4" t="s">
        <v>76</v>
      </c>
      <c r="U70" s="4">
        <v>5</v>
      </c>
      <c r="V70" s="4" t="s">
        <v>63</v>
      </c>
      <c r="W70" s="4" t="s">
        <v>55</v>
      </c>
      <c r="X70" s="4" t="s">
        <v>55</v>
      </c>
      <c r="Y70" s="8">
        <v>1</v>
      </c>
      <c r="Z70" s="8">
        <v>1</v>
      </c>
      <c r="AA70" s="8">
        <v>1</v>
      </c>
      <c r="AB70" s="8">
        <v>1</v>
      </c>
      <c r="AC70" s="8">
        <v>1</v>
      </c>
      <c r="AD70" s="4" t="str">
        <f>VLOOKUP(J70,'Areas Ranking'!$D$2:$Z$58,18,0)</f>
        <v>Tweed/Byron received an overall score of 71% which ranks them at position 9 of the 11 areas within the Northern region called in Q4.</v>
      </c>
      <c r="AE70" s="4" t="str">
        <f>VLOOKUP(J70,'Areas Ranking'!$D$2:$Z$58,19,0)</f>
        <v>Tweed/Byron received a 'greeting' score of 38% which ranks them at position 11 of the 11 areas within the Northern region called in Q4.</v>
      </c>
      <c r="AF70" s="4" t="str">
        <f>VLOOKUP(J70,'Areas Ranking'!$D$2:$Z$58,20,0)</f>
        <v>Tweed/Byron received an 'act with empathy' score of 83% which ranks them at position 8 of the 11 areas within the Northern region called in Q4.</v>
      </c>
      <c r="AG70" s="4" t="str">
        <f>VLOOKUP(J70,'Areas Ranking'!$D$2:$Z$58,21,0)</f>
        <v>Tweed/Byron received an 'explain expectations &amp; resolve situations' score of 73% which ranks them at position 6 of the 11 areas within the Northern region called in Q4.</v>
      </c>
      <c r="AH70" s="4" t="str">
        <f>VLOOKUP(J70,'Areas Ranking'!$D$2:$Z$58,22,0)</f>
        <v>Tweed/Byron received a 'communication' score of 50% which ranks them at position 6 of the 11 areas within the Northern region called in Q4.</v>
      </c>
      <c r="AI70" s="4" t="str">
        <f>VLOOKUP(J70,'Areas Ranking'!$D$2:$Z$58,23,0)</f>
        <v>Tweed/Byron's lowest rank was for 'greeting' in Q4, which should be examined for potential areas of improvement.</v>
      </c>
      <c r="AJ70" s="4" t="str">
        <f>VLOOKUP(K70,'Region Ranking'!$D$2:$X$7,16,0)</f>
        <v>Northern received an overall score of 74% which ranks them at position 6 of the 6 regions called in Q4.</v>
      </c>
      <c r="AK70" s="4" t="str">
        <f>VLOOKUP(K70,'Region Ranking'!$D$2:$X$7,17,0)</f>
        <v>Northern received a 'greeting' score of 56% which ranks them at position 5 of the 6 regions called in Q4.</v>
      </c>
      <c r="AL70" s="4" t="str">
        <f>VLOOKUP(K70,'Region Ranking'!$D$2:$X$7,18,0)</f>
        <v>Northern received an 'act with empathy' score of 86% which ranks them at position 5 of the 6 regions called in Q4.</v>
      </c>
      <c r="AM70" s="4" t="str">
        <f>VLOOKUP(K70,'Region Ranking'!$D$2:$X$7,19,0)</f>
        <v>Northern received an 'explain expectations &amp; resolve situations' score of 74% which ranks them at position 6 of the 6 regions called in Q4.</v>
      </c>
      <c r="AN70" s="4" t="str">
        <f>VLOOKUP(K70,'Region Ranking'!$D$2:$X$7,20,0)</f>
        <v>Northern received a 'communication' score of 56% which ranks them at position 6 of the 6 regions called in Q4.</v>
      </c>
      <c r="AO70" s="4" t="str">
        <f>VLOOKUP(K70,'Region Ranking'!$D$2:$X$7,21,0)</f>
        <v>Northern had multiple areas with lower ranks in Q4, which should be examined for potential areas of improvement.</v>
      </c>
    </row>
    <row r="71" spans="1:41" hidden="1" x14ac:dyDescent="0.25">
      <c r="A71" s="4">
        <v>2024</v>
      </c>
      <c r="B71" s="4" t="s">
        <v>41</v>
      </c>
      <c r="C71" s="9" t="s">
        <v>42</v>
      </c>
      <c r="D71" s="4">
        <v>10425083</v>
      </c>
      <c r="E71" s="4" t="s">
        <v>248</v>
      </c>
      <c r="F71" s="4" t="s">
        <v>249</v>
      </c>
      <c r="G71" s="4" t="s">
        <v>248</v>
      </c>
      <c r="H71" s="4" t="s">
        <v>46</v>
      </c>
      <c r="I71" s="4">
        <v>2481</v>
      </c>
      <c r="J71" s="4" t="s">
        <v>247</v>
      </c>
      <c r="K71" s="4" t="s">
        <v>136</v>
      </c>
      <c r="L71" s="4" t="s">
        <v>49</v>
      </c>
      <c r="M71" s="4" t="s">
        <v>61</v>
      </c>
      <c r="N71" s="4" t="s">
        <v>70</v>
      </c>
      <c r="O71" s="4" t="s">
        <v>51</v>
      </c>
      <c r="P71" s="4">
        <v>1</v>
      </c>
      <c r="Q71" s="4">
        <v>4</v>
      </c>
      <c r="R71" s="4">
        <v>3</v>
      </c>
      <c r="S71" s="4" t="s">
        <v>52</v>
      </c>
      <c r="T71" s="4" t="s">
        <v>53</v>
      </c>
      <c r="U71" s="4">
        <v>2</v>
      </c>
      <c r="V71" s="4" t="s">
        <v>54</v>
      </c>
      <c r="W71" s="4" t="s">
        <v>51</v>
      </c>
      <c r="X71" s="4" t="s">
        <v>51</v>
      </c>
      <c r="Y71" s="8">
        <v>0.14285714285714279</v>
      </c>
      <c r="Z71" s="8">
        <v>0.5714285714285714</v>
      </c>
      <c r="AA71" s="8">
        <v>0.47619047619047622</v>
      </c>
      <c r="AB71" s="8">
        <v>0</v>
      </c>
      <c r="AC71" s="8">
        <v>0.42528735632183912</v>
      </c>
      <c r="AD71" s="4" t="str">
        <f>VLOOKUP(J71,'Areas Ranking'!$D$2:$Z$58,18,0)</f>
        <v>Tweed/Byron received an overall score of 71% which ranks them at position 9 of the 11 areas within the Northern region called in Q4.</v>
      </c>
      <c r="AE71" s="4" t="str">
        <f>VLOOKUP(J71,'Areas Ranking'!$D$2:$Z$58,19,0)</f>
        <v>Tweed/Byron received a 'greeting' score of 38% which ranks them at position 11 of the 11 areas within the Northern region called in Q4.</v>
      </c>
      <c r="AF71" s="4" t="str">
        <f>VLOOKUP(J71,'Areas Ranking'!$D$2:$Z$58,20,0)</f>
        <v>Tweed/Byron received an 'act with empathy' score of 83% which ranks them at position 8 of the 11 areas within the Northern region called in Q4.</v>
      </c>
      <c r="AG71" s="4" t="str">
        <f>VLOOKUP(J71,'Areas Ranking'!$D$2:$Z$58,21,0)</f>
        <v>Tweed/Byron received an 'explain expectations &amp; resolve situations' score of 73% which ranks them at position 6 of the 11 areas within the Northern region called in Q4.</v>
      </c>
      <c r="AH71" s="4" t="str">
        <f>VLOOKUP(J71,'Areas Ranking'!$D$2:$Z$58,22,0)</f>
        <v>Tweed/Byron received a 'communication' score of 50% which ranks them at position 6 of the 11 areas within the Northern region called in Q4.</v>
      </c>
      <c r="AI71" s="4" t="str">
        <f>VLOOKUP(J71,'Areas Ranking'!$D$2:$Z$58,23,0)</f>
        <v>Tweed/Byron's lowest rank was for 'greeting' in Q4, which should be examined for potential areas of improvement.</v>
      </c>
      <c r="AJ71" s="4" t="str">
        <f>VLOOKUP(K71,'Region Ranking'!$D$2:$X$7,16,0)</f>
        <v>Northern received an overall score of 74% which ranks them at position 6 of the 6 regions called in Q4.</v>
      </c>
      <c r="AK71" s="4" t="str">
        <f>VLOOKUP(K71,'Region Ranking'!$D$2:$X$7,17,0)</f>
        <v>Northern received a 'greeting' score of 56% which ranks them at position 5 of the 6 regions called in Q4.</v>
      </c>
      <c r="AL71" s="4" t="str">
        <f>VLOOKUP(K71,'Region Ranking'!$D$2:$X$7,18,0)</f>
        <v>Northern received an 'act with empathy' score of 86% which ranks them at position 5 of the 6 regions called in Q4.</v>
      </c>
      <c r="AM71" s="4" t="str">
        <f>VLOOKUP(K71,'Region Ranking'!$D$2:$X$7,19,0)</f>
        <v>Northern received an 'explain expectations &amp; resolve situations' score of 74% which ranks them at position 6 of the 6 regions called in Q4.</v>
      </c>
      <c r="AN71" s="4" t="str">
        <f>VLOOKUP(K71,'Region Ranking'!$D$2:$X$7,20,0)</f>
        <v>Northern received a 'communication' score of 56% which ranks them at position 6 of the 6 regions called in Q4.</v>
      </c>
      <c r="AO71" s="4" t="str">
        <f>VLOOKUP(K71,'Region Ranking'!$D$2:$X$7,21,0)</f>
        <v>Northern had multiple areas with lower ranks in Q4, which should be examined for potential areas of improvement.</v>
      </c>
    </row>
    <row r="72" spans="1:41" hidden="1" x14ac:dyDescent="0.25">
      <c r="A72" s="4">
        <v>2024</v>
      </c>
      <c r="B72" s="4" t="s">
        <v>41</v>
      </c>
      <c r="C72" s="9" t="s">
        <v>42</v>
      </c>
      <c r="D72" s="4">
        <v>10425084</v>
      </c>
      <c r="E72" s="4" t="s">
        <v>250</v>
      </c>
      <c r="F72" s="4" t="s">
        <v>251</v>
      </c>
      <c r="G72" s="4" t="s">
        <v>250</v>
      </c>
      <c r="H72" s="4" t="s">
        <v>46</v>
      </c>
      <c r="I72" s="4">
        <v>2500</v>
      </c>
      <c r="J72" s="4" t="s">
        <v>252</v>
      </c>
      <c r="K72" s="4" t="s">
        <v>253</v>
      </c>
      <c r="L72" s="4" t="s">
        <v>79</v>
      </c>
      <c r="M72" s="4" t="s">
        <v>61</v>
      </c>
      <c r="N72" s="4" t="s">
        <v>70</v>
      </c>
      <c r="O72" s="4" t="s">
        <v>51</v>
      </c>
      <c r="P72" s="4">
        <v>0</v>
      </c>
      <c r="Q72" s="4">
        <v>3</v>
      </c>
      <c r="R72" s="4">
        <v>0</v>
      </c>
      <c r="S72" s="4" t="s">
        <v>52</v>
      </c>
      <c r="T72" s="4" t="s">
        <v>62</v>
      </c>
      <c r="U72" s="4">
        <v>2</v>
      </c>
      <c r="V72" s="4" t="s">
        <v>51</v>
      </c>
      <c r="W72" s="4" t="s">
        <v>51</v>
      </c>
      <c r="X72" s="4" t="s">
        <v>55</v>
      </c>
      <c r="Y72" s="8">
        <v>0</v>
      </c>
      <c r="Z72" s="8">
        <v>0.1785714285714286</v>
      </c>
      <c r="AA72" s="8">
        <v>0</v>
      </c>
      <c r="AB72" s="8">
        <v>0.5</v>
      </c>
      <c r="AC72" s="8">
        <v>0.1149425287356322</v>
      </c>
      <c r="AD72" s="4" t="str">
        <f>VLOOKUP(J72,'Areas Ranking'!$D$2:$Z$58,18,0)</f>
        <v>Wollongong received an overall score of 57% which ranks them at position 7 of the 8 areas within the Southern region called in Q4.</v>
      </c>
      <c r="AE72" s="4" t="str">
        <f>VLOOKUP(J72,'Areas Ranking'!$D$2:$Z$58,19,0)</f>
        <v>Wollongong received a 'greeting' score of 38% which ranks them at position 8 of the 8 areas within the Southern region called in Q4.</v>
      </c>
      <c r="AF72" s="4" t="str">
        <f>VLOOKUP(J72,'Areas Ranking'!$D$2:$Z$58,20,0)</f>
        <v>Wollongong received an 'act with empathy' score of 63% which ranks them at position 7 of the 8 areas within the Southern region called in Q4.</v>
      </c>
      <c r="AG72" s="4" t="str">
        <f>VLOOKUP(J72,'Areas Ranking'!$D$2:$Z$58,21,0)</f>
        <v>Wollongong received an 'explain expectations &amp; resolve situations' score of 54% which ranks them at position 7 of the 8 areas within the Southern region called in Q4.</v>
      </c>
      <c r="AH72" s="4" t="str">
        <f>VLOOKUP(J72,'Areas Ranking'!$D$2:$Z$58,22,0)</f>
        <v>Wollongong received a 'communication' score of 67% which ranks them at position 1 of the 8 areas within the Southern region called in Q4.</v>
      </c>
      <c r="AI72" s="4" t="str">
        <f>VLOOKUP(J72,'Areas Ranking'!$D$2:$Z$58,23,0)</f>
        <v>Wollongong's lowest rank was for 'greeting' in Q4, which should be examined for potential areas of improvement.</v>
      </c>
      <c r="AJ72" s="4" t="str">
        <f>VLOOKUP(K72,'Region Ranking'!$D$2:$X$7,16,0)</f>
        <v>Southern received an overall score of 77% which ranks them at position 5 of the 6 regions called in Q4.</v>
      </c>
      <c r="AK72" s="4" t="str">
        <f>VLOOKUP(K72,'Region Ranking'!$D$2:$X$7,17,0)</f>
        <v>Southern received a 'greeting' score of 51% which ranks them at position 6 of the 6 regions called in Q4.</v>
      </c>
      <c r="AL72" s="4" t="str">
        <f>VLOOKUP(K72,'Region Ranking'!$D$2:$X$7,18,0)</f>
        <v>Southern received an 'act with empathy' score of 86% which ranks them at position 6 of the 6 regions called in Q4.</v>
      </c>
      <c r="AM72" s="4" t="str">
        <f>VLOOKUP(K72,'Region Ranking'!$D$2:$X$7,19,0)</f>
        <v>Southern received an 'explain expectations &amp; resolve situations' score of 79% which ranks them at position 5 of the 6 regions called in Q4.</v>
      </c>
      <c r="AN72" s="4" t="str">
        <f>VLOOKUP(K72,'Region Ranking'!$D$2:$X$7,20,0)</f>
        <v>Southern received a 'communication' score of 60% which ranks them at position 5 of the 6 regions called in Q4.</v>
      </c>
      <c r="AO72" s="4" t="str">
        <f>VLOOKUP(K72,'Region Ranking'!$D$2:$X$7,21,0)</f>
        <v>Southern had multiple areas with lower ranks in Q4, which should be examined for potential areas of improvement.</v>
      </c>
    </row>
    <row r="73" spans="1:41" hidden="1" x14ac:dyDescent="0.25">
      <c r="A73" s="4">
        <v>2024</v>
      </c>
      <c r="B73" s="4" t="s">
        <v>41</v>
      </c>
      <c r="C73" s="9" t="s">
        <v>42</v>
      </c>
      <c r="D73" s="4">
        <v>10425085</v>
      </c>
      <c r="E73" s="4" t="s">
        <v>254</v>
      </c>
      <c r="F73" s="4" t="s">
        <v>255</v>
      </c>
      <c r="G73" s="4" t="s">
        <v>254</v>
      </c>
      <c r="H73" s="4" t="s">
        <v>46</v>
      </c>
      <c r="I73" s="4">
        <v>2529</v>
      </c>
      <c r="J73" s="4" t="s">
        <v>256</v>
      </c>
      <c r="K73" s="4" t="s">
        <v>253</v>
      </c>
      <c r="L73" s="4" t="s">
        <v>49</v>
      </c>
      <c r="M73" s="4" t="s">
        <v>61</v>
      </c>
      <c r="N73" s="4" t="s">
        <v>70</v>
      </c>
      <c r="O73" s="4" t="s">
        <v>51</v>
      </c>
      <c r="P73" s="4">
        <v>4</v>
      </c>
      <c r="Q73" s="4">
        <v>5</v>
      </c>
      <c r="R73" s="4">
        <v>5</v>
      </c>
      <c r="S73" s="4" t="s">
        <v>52</v>
      </c>
      <c r="T73" s="4" t="s">
        <v>76</v>
      </c>
      <c r="U73" s="4">
        <v>4</v>
      </c>
      <c r="V73" s="4" t="s">
        <v>63</v>
      </c>
      <c r="W73" s="4" t="s">
        <v>51</v>
      </c>
      <c r="X73" s="4" t="s">
        <v>55</v>
      </c>
      <c r="Y73" s="8">
        <v>0.2857142857142857</v>
      </c>
      <c r="Z73" s="8">
        <v>0.8928571428571429</v>
      </c>
      <c r="AA73" s="8">
        <v>1</v>
      </c>
      <c r="AB73" s="8">
        <v>0.5</v>
      </c>
      <c r="AC73" s="8">
        <v>0.85057471264367823</v>
      </c>
      <c r="AD73" s="4" t="str">
        <f>VLOOKUP(J73,'Areas Ranking'!$D$2:$Z$58,18,0)</f>
        <v>Lake Illawarra received an overall score of 84% which ranks them at position 5 of the 8 areas within the Southern region called in Q4.</v>
      </c>
      <c r="AE73" s="4" t="str">
        <f>VLOOKUP(J73,'Areas Ranking'!$D$2:$Z$58,19,0)</f>
        <v>Lake Illawarra received a 'greeting' score of 43% which ranks them at position 7 of the 8 areas within the Southern region called in Q4.</v>
      </c>
      <c r="AF73" s="4" t="str">
        <f>VLOOKUP(J73,'Areas Ranking'!$D$2:$Z$58,20,0)</f>
        <v>Lake Illawarra received an 'act with empathy' score of 96% which ranks them at position 3 of the 8 areas within the Southern region called in Q4.</v>
      </c>
      <c r="AG73" s="4" t="str">
        <f>VLOOKUP(J73,'Areas Ranking'!$D$2:$Z$58,21,0)</f>
        <v>Lake Illawarra received an 'explain expectations &amp; resolve situations' score of 87% which ranks them at position 4 of the 8 areas within the Southern region called in Q4.</v>
      </c>
      <c r="AH73" s="4" t="str">
        <f>VLOOKUP(J73,'Areas Ranking'!$D$2:$Z$58,22,0)</f>
        <v>Lake Illawarra received a 'communication' score of 67% which ranks them at position 1 of the 8 areas within the Southern region called in Q4.</v>
      </c>
      <c r="AI73" s="4" t="str">
        <f>VLOOKUP(J73,'Areas Ranking'!$D$2:$Z$58,23,0)</f>
        <v>Lake Illawarra's lowest rank was for 'greeting' in Q4, which should be examined for potential areas of improvement.</v>
      </c>
      <c r="AJ73" s="4" t="str">
        <f>VLOOKUP(K73,'Region Ranking'!$D$2:$X$7,16,0)</f>
        <v>Southern received an overall score of 77% which ranks them at position 5 of the 6 regions called in Q4.</v>
      </c>
      <c r="AK73" s="4" t="str">
        <f>VLOOKUP(K73,'Region Ranking'!$D$2:$X$7,17,0)</f>
        <v>Southern received a 'greeting' score of 51% which ranks them at position 6 of the 6 regions called in Q4.</v>
      </c>
      <c r="AL73" s="4" t="str">
        <f>VLOOKUP(K73,'Region Ranking'!$D$2:$X$7,18,0)</f>
        <v>Southern received an 'act with empathy' score of 86% which ranks them at position 6 of the 6 regions called in Q4.</v>
      </c>
      <c r="AM73" s="4" t="str">
        <f>VLOOKUP(K73,'Region Ranking'!$D$2:$X$7,19,0)</f>
        <v>Southern received an 'explain expectations &amp; resolve situations' score of 79% which ranks them at position 5 of the 6 regions called in Q4.</v>
      </c>
      <c r="AN73" s="4" t="str">
        <f>VLOOKUP(K73,'Region Ranking'!$D$2:$X$7,20,0)</f>
        <v>Southern received a 'communication' score of 60% which ranks them at position 5 of the 6 regions called in Q4.</v>
      </c>
      <c r="AO73" s="4" t="str">
        <f>VLOOKUP(K73,'Region Ranking'!$D$2:$X$7,21,0)</f>
        <v>Southern had multiple areas with lower ranks in Q4, which should be examined for potential areas of improvement.</v>
      </c>
    </row>
    <row r="74" spans="1:41" hidden="1" x14ac:dyDescent="0.25">
      <c r="A74" s="4">
        <v>2024</v>
      </c>
      <c r="B74" s="4" t="s">
        <v>41</v>
      </c>
      <c r="C74" s="9" t="s">
        <v>42</v>
      </c>
      <c r="D74" s="4">
        <v>10425086</v>
      </c>
      <c r="E74" s="4" t="s">
        <v>257</v>
      </c>
      <c r="F74" s="4" t="s">
        <v>258</v>
      </c>
      <c r="G74" s="4" t="s">
        <v>257</v>
      </c>
      <c r="H74" s="4" t="s">
        <v>46</v>
      </c>
      <c r="I74" s="4">
        <v>2550</v>
      </c>
      <c r="J74" s="4" t="s">
        <v>259</v>
      </c>
      <c r="K74" s="4" t="s">
        <v>253</v>
      </c>
      <c r="L74" s="4" t="s">
        <v>49</v>
      </c>
      <c r="M74" s="4" t="s">
        <v>61</v>
      </c>
      <c r="N74" s="4" t="s">
        <v>112</v>
      </c>
      <c r="O74" s="4" t="s">
        <v>51</v>
      </c>
      <c r="P74" s="4">
        <v>5</v>
      </c>
      <c r="Q74" s="4">
        <v>5</v>
      </c>
      <c r="R74" s="4">
        <v>5</v>
      </c>
      <c r="S74" s="4" t="s">
        <v>52</v>
      </c>
      <c r="T74" s="4" t="s">
        <v>76</v>
      </c>
      <c r="U74" s="4">
        <v>5</v>
      </c>
      <c r="V74" s="4" t="s">
        <v>63</v>
      </c>
      <c r="W74" s="4" t="s">
        <v>55</v>
      </c>
      <c r="X74" s="4" t="s">
        <v>55</v>
      </c>
      <c r="Y74" s="8">
        <v>0.5714285714285714</v>
      </c>
      <c r="Z74" s="8">
        <v>1</v>
      </c>
      <c r="AA74" s="8">
        <v>1</v>
      </c>
      <c r="AB74" s="8">
        <v>1</v>
      </c>
      <c r="AC74" s="8">
        <v>0.96551724137931028</v>
      </c>
      <c r="AD74" s="4" t="str">
        <f>VLOOKUP(J74,'Areas Ranking'!$D$2:$Z$58,18,0)</f>
        <v>South Coast received an overall score of 87% which ranks them at position 4 of the 8 areas within the Southern region called in Q4.</v>
      </c>
      <c r="AE74" s="4" t="str">
        <f>VLOOKUP(J74,'Areas Ranking'!$D$2:$Z$58,19,0)</f>
        <v>South Coast received a 'greeting' score of 57% which ranks them at position 2 of the 8 areas within the Southern region called in Q4.</v>
      </c>
      <c r="AF74" s="4" t="str">
        <f>VLOOKUP(J74,'Areas Ranking'!$D$2:$Z$58,20,0)</f>
        <v>South Coast received an 'act with empathy' score of 100% which ranks them at position 1 of the 8 areas within the Southern region called in Q4.</v>
      </c>
      <c r="AG74" s="4" t="str">
        <f>VLOOKUP(J74,'Areas Ranking'!$D$2:$Z$58,21,0)</f>
        <v>South Coast received an 'explain expectations &amp; resolve situations' score of 87% which ranks them at position 4 of the 8 areas within the Southern region called in Q4.</v>
      </c>
      <c r="AH74" s="4" t="str">
        <f>VLOOKUP(J74,'Areas Ranking'!$D$2:$Z$58,22,0)</f>
        <v>South Coast received a 'communication' score of 67% which ranks them at position 1 of the 8 areas within the Southern region called in Q4.</v>
      </c>
      <c r="AI74" s="4" t="str">
        <f>VLOOKUP(J74,'Areas Ranking'!$D$2:$Z$58,23,0)</f>
        <v>South Coast's lowest rank was for 'explain expectations &amp; resolve situations' in Q4, which should be examined for potential areas of improvement.</v>
      </c>
      <c r="AJ74" s="4" t="str">
        <f>VLOOKUP(K74,'Region Ranking'!$D$2:$X$7,16,0)</f>
        <v>Southern received an overall score of 77% which ranks them at position 5 of the 6 regions called in Q4.</v>
      </c>
      <c r="AK74" s="4" t="str">
        <f>VLOOKUP(K74,'Region Ranking'!$D$2:$X$7,17,0)</f>
        <v>Southern received a 'greeting' score of 51% which ranks them at position 6 of the 6 regions called in Q4.</v>
      </c>
      <c r="AL74" s="4" t="str">
        <f>VLOOKUP(K74,'Region Ranking'!$D$2:$X$7,18,0)</f>
        <v>Southern received an 'act with empathy' score of 86% which ranks them at position 6 of the 6 regions called in Q4.</v>
      </c>
      <c r="AM74" s="4" t="str">
        <f>VLOOKUP(K74,'Region Ranking'!$D$2:$X$7,19,0)</f>
        <v>Southern received an 'explain expectations &amp; resolve situations' score of 79% which ranks them at position 5 of the 6 regions called in Q4.</v>
      </c>
      <c r="AN74" s="4" t="str">
        <f>VLOOKUP(K74,'Region Ranking'!$D$2:$X$7,20,0)</f>
        <v>Southern received a 'communication' score of 60% which ranks them at position 5 of the 6 regions called in Q4.</v>
      </c>
      <c r="AO74" s="4" t="str">
        <f>VLOOKUP(K74,'Region Ranking'!$D$2:$X$7,21,0)</f>
        <v>Southern had multiple areas with lower ranks in Q4, which should be examined for potential areas of improvement.</v>
      </c>
    </row>
    <row r="75" spans="1:41" hidden="1" x14ac:dyDescent="0.25">
      <c r="A75" s="4">
        <v>2024</v>
      </c>
      <c r="B75" s="4" t="s">
        <v>41</v>
      </c>
      <c r="C75" s="9" t="s">
        <v>42</v>
      </c>
      <c r="D75" s="4">
        <v>10425087</v>
      </c>
      <c r="E75" s="4" t="s">
        <v>260</v>
      </c>
      <c r="F75" s="4" t="s">
        <v>261</v>
      </c>
      <c r="G75" s="4" t="s">
        <v>260</v>
      </c>
      <c r="H75" s="4" t="s">
        <v>46</v>
      </c>
      <c r="I75" s="4">
        <v>2550</v>
      </c>
      <c r="J75" s="4" t="s">
        <v>259</v>
      </c>
      <c r="K75" s="4" t="s">
        <v>253</v>
      </c>
      <c r="L75" s="4" t="s">
        <v>49</v>
      </c>
      <c r="M75" s="4"/>
      <c r="N75" s="4" t="s">
        <v>50</v>
      </c>
      <c r="O75" s="4" t="s">
        <v>51</v>
      </c>
      <c r="P75" s="4">
        <v>5</v>
      </c>
      <c r="Q75" s="4">
        <v>5</v>
      </c>
      <c r="R75" s="4">
        <v>4</v>
      </c>
      <c r="S75" s="4" t="s">
        <v>52</v>
      </c>
      <c r="T75" s="4" t="s">
        <v>62</v>
      </c>
      <c r="U75" s="4">
        <v>5</v>
      </c>
      <c r="V75" s="4" t="s">
        <v>63</v>
      </c>
      <c r="W75" s="4" t="s">
        <v>51</v>
      </c>
      <c r="X75" s="4" t="s">
        <v>55</v>
      </c>
      <c r="Y75" s="8">
        <v>0.7142857142857143</v>
      </c>
      <c r="Z75" s="8">
        <v>1</v>
      </c>
      <c r="AA75" s="8">
        <v>0.7142857142857143</v>
      </c>
      <c r="AB75" s="8">
        <v>0.5</v>
      </c>
      <c r="AC75" s="8">
        <v>0.78160919540229878</v>
      </c>
      <c r="AD75" s="4" t="str">
        <f>VLOOKUP(J75,'Areas Ranking'!$D$2:$Z$58,18,0)</f>
        <v>South Coast received an overall score of 87% which ranks them at position 4 of the 8 areas within the Southern region called in Q4.</v>
      </c>
      <c r="AE75" s="4" t="str">
        <f>VLOOKUP(J75,'Areas Ranking'!$D$2:$Z$58,19,0)</f>
        <v>South Coast received a 'greeting' score of 57% which ranks them at position 2 of the 8 areas within the Southern region called in Q4.</v>
      </c>
      <c r="AF75" s="4" t="str">
        <f>VLOOKUP(J75,'Areas Ranking'!$D$2:$Z$58,20,0)</f>
        <v>South Coast received an 'act with empathy' score of 100% which ranks them at position 1 of the 8 areas within the Southern region called in Q4.</v>
      </c>
      <c r="AG75" s="4" t="str">
        <f>VLOOKUP(J75,'Areas Ranking'!$D$2:$Z$58,21,0)</f>
        <v>South Coast received an 'explain expectations &amp; resolve situations' score of 87% which ranks them at position 4 of the 8 areas within the Southern region called in Q4.</v>
      </c>
      <c r="AH75" s="4" t="str">
        <f>VLOOKUP(J75,'Areas Ranking'!$D$2:$Z$58,22,0)</f>
        <v>South Coast received a 'communication' score of 67% which ranks them at position 1 of the 8 areas within the Southern region called in Q4.</v>
      </c>
      <c r="AI75" s="4" t="str">
        <f>VLOOKUP(J75,'Areas Ranking'!$D$2:$Z$58,23,0)</f>
        <v>South Coast's lowest rank was for 'explain expectations &amp; resolve situations' in Q4, which should be examined for potential areas of improvement.</v>
      </c>
      <c r="AJ75" s="4" t="str">
        <f>VLOOKUP(K75,'Region Ranking'!$D$2:$X$7,16,0)</f>
        <v>Southern received an overall score of 77% which ranks them at position 5 of the 6 regions called in Q4.</v>
      </c>
      <c r="AK75" s="4" t="str">
        <f>VLOOKUP(K75,'Region Ranking'!$D$2:$X$7,17,0)</f>
        <v>Southern received a 'greeting' score of 51% which ranks them at position 6 of the 6 regions called in Q4.</v>
      </c>
      <c r="AL75" s="4" t="str">
        <f>VLOOKUP(K75,'Region Ranking'!$D$2:$X$7,18,0)</f>
        <v>Southern received an 'act with empathy' score of 86% which ranks them at position 6 of the 6 regions called in Q4.</v>
      </c>
      <c r="AM75" s="4" t="str">
        <f>VLOOKUP(K75,'Region Ranking'!$D$2:$X$7,19,0)</f>
        <v>Southern received an 'explain expectations &amp; resolve situations' score of 79% which ranks them at position 5 of the 6 regions called in Q4.</v>
      </c>
      <c r="AN75" s="4" t="str">
        <f>VLOOKUP(K75,'Region Ranking'!$D$2:$X$7,20,0)</f>
        <v>Southern received a 'communication' score of 60% which ranks them at position 5 of the 6 regions called in Q4.</v>
      </c>
      <c r="AO75" s="4" t="str">
        <f>VLOOKUP(K75,'Region Ranking'!$D$2:$X$7,21,0)</f>
        <v>Southern had multiple areas with lower ranks in Q4, which should be examined for potential areas of improvement.</v>
      </c>
    </row>
    <row r="76" spans="1:41" hidden="1" x14ac:dyDescent="0.25">
      <c r="A76" s="4">
        <v>2024</v>
      </c>
      <c r="B76" s="4" t="s">
        <v>41</v>
      </c>
      <c r="C76" s="9" t="s">
        <v>42</v>
      </c>
      <c r="D76" s="4">
        <v>10425088</v>
      </c>
      <c r="E76" s="4" t="s">
        <v>262</v>
      </c>
      <c r="F76" s="4" t="s">
        <v>263</v>
      </c>
      <c r="G76" s="4" t="s">
        <v>262</v>
      </c>
      <c r="H76" s="4" t="s">
        <v>46</v>
      </c>
      <c r="I76" s="4">
        <v>2560</v>
      </c>
      <c r="J76" s="4" t="s">
        <v>264</v>
      </c>
      <c r="K76" s="4" t="s">
        <v>186</v>
      </c>
      <c r="L76" s="4" t="s">
        <v>49</v>
      </c>
      <c r="M76" s="4" t="s">
        <v>61</v>
      </c>
      <c r="N76" s="4" t="s">
        <v>70</v>
      </c>
      <c r="O76" s="4" t="s">
        <v>51</v>
      </c>
      <c r="P76" s="4">
        <v>5</v>
      </c>
      <c r="Q76" s="4">
        <v>5</v>
      </c>
      <c r="R76" s="4">
        <v>5</v>
      </c>
      <c r="S76" s="4" t="s">
        <v>52</v>
      </c>
      <c r="T76" s="4" t="s">
        <v>62</v>
      </c>
      <c r="U76" s="4">
        <v>1</v>
      </c>
      <c r="V76" s="4" t="s">
        <v>54</v>
      </c>
      <c r="W76" s="4" t="s">
        <v>51</v>
      </c>
      <c r="X76" s="4" t="s">
        <v>55</v>
      </c>
      <c r="Y76" s="8">
        <v>0.42857142857142849</v>
      </c>
      <c r="Z76" s="8">
        <v>1</v>
      </c>
      <c r="AA76" s="8">
        <v>0.47619047619047622</v>
      </c>
      <c r="AB76" s="8">
        <v>0.5</v>
      </c>
      <c r="AC76" s="8">
        <v>0.64367816091954022</v>
      </c>
      <c r="AD76" s="4" t="str">
        <f>VLOOKUP(J76,'Areas Ranking'!$D$2:$Z$58,18,0)</f>
        <v>Campbelltown City received an overall score of 81% which ranks them at position 5 of the 9 areas within the South West Metropolitan region called in Q4.</v>
      </c>
      <c r="AE76" s="4" t="str">
        <f>VLOOKUP(J76,'Areas Ranking'!$D$2:$Z$58,19,0)</f>
        <v>Campbelltown City received a 'greeting' score of 62% which ranks them at position 2 of the 9 areas within the South West Metropolitan region called in Q4.</v>
      </c>
      <c r="AF76" s="4" t="str">
        <f>VLOOKUP(J76,'Areas Ranking'!$D$2:$Z$58,20,0)</f>
        <v>Campbelltown City received an 'act with empathy' score of 100% which ranks them at position 1 of the 9 areas within the South West Metropolitan region called in Q4.</v>
      </c>
      <c r="AG76" s="4" t="str">
        <f>VLOOKUP(J76,'Areas Ranking'!$D$2:$Z$58,21,0)</f>
        <v>Campbelltown City received an 'explain expectations &amp; resolve situations' score of 79% which ranks them at position 7 of the 9 areas within the South West Metropolitan region called in Q4.</v>
      </c>
      <c r="AH76" s="4" t="str">
        <f>VLOOKUP(J76,'Areas Ranking'!$D$2:$Z$58,22,0)</f>
        <v>Campbelltown City received a 'communication' score of 50% which ranks them at position 7 of the 9 areas within the South West Metropolitan region called in Q4.</v>
      </c>
      <c r="AI76" s="4" t="str">
        <f>VLOOKUP(J76,'Areas Ranking'!$D$2:$Z$58,23,0)</f>
        <v>Campbelltown City had multiple areas with lower ranks in Q4, which should be examined for potential areas of improvement.</v>
      </c>
      <c r="AJ76" s="4" t="str">
        <f>VLOOKUP(K76,'Region Ranking'!$D$2:$X$7,16,0)</f>
        <v>South West Metropolitan received an overall score of 84% which ranks them at position 1 of the 6 regions called in Q4.</v>
      </c>
      <c r="AK76" s="4" t="str">
        <f>VLOOKUP(K76,'Region Ranking'!$D$2:$X$7,17,0)</f>
        <v>South West Metropolitan received a 'greeting' score of 59% which ranks them at position 2 of the 6 regions called in Q4.</v>
      </c>
      <c r="AL76" s="4" t="str">
        <f>VLOOKUP(K76,'Region Ranking'!$D$2:$X$7,18,0)</f>
        <v>South West Metropolitan received an 'act with empathy' score of 94% which ranks them at position 1 of the 6 regions called in Q4.</v>
      </c>
      <c r="AM76" s="4" t="str">
        <f>VLOOKUP(K76,'Region Ranking'!$D$2:$X$7,19,0)</f>
        <v>South West Metropolitan received an 'explain expectations &amp; resolve situations' score of 85% which ranks them at position 1 of the 6 regions called in Q4.</v>
      </c>
      <c r="AN76" s="4" t="str">
        <f>VLOOKUP(K76,'Region Ranking'!$D$2:$X$7,20,0)</f>
        <v>South West Metropolitan received a 'communication' score of 69% which ranks them at position 1 of the 6 regions called in Q4.</v>
      </c>
      <c r="AO76" s="4" t="str">
        <f>VLOOKUP(K76,'Region Ranking'!$D$2:$X$7,21,0)</f>
        <v>South West Metropolitan had multiple areas with lower ranks in Q4, which should be examined for potential areas of improvement.</v>
      </c>
    </row>
    <row r="77" spans="1:41" hidden="1" x14ac:dyDescent="0.25">
      <c r="A77" s="4">
        <v>2024</v>
      </c>
      <c r="B77" s="4" t="s">
        <v>41</v>
      </c>
      <c r="C77" s="9" t="s">
        <v>42</v>
      </c>
      <c r="D77" s="4">
        <v>10425089</v>
      </c>
      <c r="E77" s="4" t="s">
        <v>265</v>
      </c>
      <c r="F77" s="4" t="s">
        <v>266</v>
      </c>
      <c r="G77" s="4" t="s">
        <v>265</v>
      </c>
      <c r="H77" s="4" t="s">
        <v>46</v>
      </c>
      <c r="I77" s="4">
        <v>2564</v>
      </c>
      <c r="J77" s="4" t="s">
        <v>264</v>
      </c>
      <c r="K77" s="4" t="s">
        <v>186</v>
      </c>
      <c r="L77" s="4" t="s">
        <v>88</v>
      </c>
      <c r="M77" s="4"/>
      <c r="N77" s="4" t="s">
        <v>70</v>
      </c>
      <c r="O77" s="4" t="s">
        <v>51</v>
      </c>
      <c r="P77" s="4">
        <v>5</v>
      </c>
      <c r="Q77" s="4">
        <v>4</v>
      </c>
      <c r="R77" s="4">
        <v>5</v>
      </c>
      <c r="S77" s="4" t="s">
        <v>52</v>
      </c>
      <c r="T77" s="4" t="s">
        <v>76</v>
      </c>
      <c r="U77" s="4">
        <v>4</v>
      </c>
      <c r="V77" s="4" t="s">
        <v>54</v>
      </c>
      <c r="W77" s="4" t="s">
        <v>51</v>
      </c>
      <c r="X77" s="4" t="s">
        <v>55</v>
      </c>
      <c r="Y77" s="8">
        <v>0.7142857142857143</v>
      </c>
      <c r="Z77" s="8">
        <v>1</v>
      </c>
      <c r="AA77" s="8">
        <v>1</v>
      </c>
      <c r="AB77" s="8">
        <v>0.5</v>
      </c>
      <c r="AC77" s="8">
        <v>0.91954022988505746</v>
      </c>
      <c r="AD77" s="4" t="str">
        <f>VLOOKUP(J77,'Areas Ranking'!$D$2:$Z$58,18,0)</f>
        <v>Campbelltown City received an overall score of 81% which ranks them at position 5 of the 9 areas within the South West Metropolitan region called in Q4.</v>
      </c>
      <c r="AE77" s="4" t="str">
        <f>VLOOKUP(J77,'Areas Ranking'!$D$2:$Z$58,19,0)</f>
        <v>Campbelltown City received a 'greeting' score of 62% which ranks them at position 2 of the 9 areas within the South West Metropolitan region called in Q4.</v>
      </c>
      <c r="AF77" s="4" t="str">
        <f>VLOOKUP(J77,'Areas Ranking'!$D$2:$Z$58,20,0)</f>
        <v>Campbelltown City received an 'act with empathy' score of 100% which ranks them at position 1 of the 9 areas within the South West Metropolitan region called in Q4.</v>
      </c>
      <c r="AG77" s="4" t="str">
        <f>VLOOKUP(J77,'Areas Ranking'!$D$2:$Z$58,21,0)</f>
        <v>Campbelltown City received an 'explain expectations &amp; resolve situations' score of 79% which ranks them at position 7 of the 9 areas within the South West Metropolitan region called in Q4.</v>
      </c>
      <c r="AH77" s="4" t="str">
        <f>VLOOKUP(J77,'Areas Ranking'!$D$2:$Z$58,22,0)</f>
        <v>Campbelltown City received a 'communication' score of 50% which ranks them at position 7 of the 9 areas within the South West Metropolitan region called in Q4.</v>
      </c>
      <c r="AI77" s="4" t="str">
        <f>VLOOKUP(J77,'Areas Ranking'!$D$2:$Z$58,23,0)</f>
        <v>Campbelltown City had multiple areas with lower ranks in Q4, which should be examined for potential areas of improvement.</v>
      </c>
      <c r="AJ77" s="4" t="str">
        <f>VLOOKUP(K77,'Region Ranking'!$D$2:$X$7,16,0)</f>
        <v>South West Metropolitan received an overall score of 84% which ranks them at position 1 of the 6 regions called in Q4.</v>
      </c>
      <c r="AK77" s="4" t="str">
        <f>VLOOKUP(K77,'Region Ranking'!$D$2:$X$7,17,0)</f>
        <v>South West Metropolitan received a 'greeting' score of 59% which ranks them at position 2 of the 6 regions called in Q4.</v>
      </c>
      <c r="AL77" s="4" t="str">
        <f>VLOOKUP(K77,'Region Ranking'!$D$2:$X$7,18,0)</f>
        <v>South West Metropolitan received an 'act with empathy' score of 94% which ranks them at position 1 of the 6 regions called in Q4.</v>
      </c>
      <c r="AM77" s="4" t="str">
        <f>VLOOKUP(K77,'Region Ranking'!$D$2:$X$7,19,0)</f>
        <v>South West Metropolitan received an 'explain expectations &amp; resolve situations' score of 85% which ranks them at position 1 of the 6 regions called in Q4.</v>
      </c>
      <c r="AN77" s="4" t="str">
        <f>VLOOKUP(K77,'Region Ranking'!$D$2:$X$7,20,0)</f>
        <v>South West Metropolitan received a 'communication' score of 69% which ranks them at position 1 of the 6 regions called in Q4.</v>
      </c>
      <c r="AO77" s="4" t="str">
        <f>VLOOKUP(K77,'Region Ranking'!$D$2:$X$7,21,0)</f>
        <v>South West Metropolitan had multiple areas with lower ranks in Q4, which should be examined for potential areas of improvement.</v>
      </c>
    </row>
    <row r="78" spans="1:41" hidden="1" x14ac:dyDescent="0.25">
      <c r="A78" s="4">
        <v>2024</v>
      </c>
      <c r="B78" s="4" t="s">
        <v>41</v>
      </c>
      <c r="C78" s="9" t="s">
        <v>42</v>
      </c>
      <c r="D78" s="4">
        <v>10425090</v>
      </c>
      <c r="E78" s="4" t="s">
        <v>267</v>
      </c>
      <c r="F78" s="4" t="s">
        <v>268</v>
      </c>
      <c r="G78" s="4" t="s">
        <v>267</v>
      </c>
      <c r="H78" s="4" t="s">
        <v>46</v>
      </c>
      <c r="I78" s="4">
        <v>2567</v>
      </c>
      <c r="J78" s="4" t="s">
        <v>269</v>
      </c>
      <c r="K78" s="4" t="s">
        <v>186</v>
      </c>
      <c r="L78" s="4" t="s">
        <v>49</v>
      </c>
      <c r="M78" s="4" t="s">
        <v>61</v>
      </c>
      <c r="N78" s="4" t="s">
        <v>50</v>
      </c>
      <c r="O78" s="4" t="s">
        <v>51</v>
      </c>
      <c r="P78" s="4">
        <v>5</v>
      </c>
      <c r="Q78" s="4">
        <v>5</v>
      </c>
      <c r="R78" s="4">
        <v>5</v>
      </c>
      <c r="S78" s="4" t="s">
        <v>55</v>
      </c>
      <c r="T78" s="4" t="s">
        <v>53</v>
      </c>
      <c r="U78" s="4">
        <v>5</v>
      </c>
      <c r="V78" s="4" t="s">
        <v>54</v>
      </c>
      <c r="W78" s="4" t="s">
        <v>51</v>
      </c>
      <c r="X78" s="4" t="s">
        <v>55</v>
      </c>
      <c r="Y78" s="8">
        <v>0.42857142857142849</v>
      </c>
      <c r="Z78" s="8">
        <v>0.8928571428571429</v>
      </c>
      <c r="AA78" s="8">
        <v>0.92592592592592593</v>
      </c>
      <c r="AB78" s="8">
        <v>0.5</v>
      </c>
      <c r="AC78" s="8">
        <v>0.83838383838383834</v>
      </c>
      <c r="AD78" s="4" t="str">
        <f>VLOOKUP(J78,'Areas Ranking'!$D$2:$Z$58,18,0)</f>
        <v>Camden received an overall score of 81% which ranks them at position 7 of the 9 areas within the South West Metropolitan region called in Q4.</v>
      </c>
      <c r="AE78" s="4" t="str">
        <f>VLOOKUP(J78,'Areas Ranking'!$D$2:$Z$58,19,0)</f>
        <v>Camden received a 'greeting' score of 52% which ranks them at position 8 of the 9 areas within the South West Metropolitan region called in Q4.</v>
      </c>
      <c r="AF78" s="4" t="str">
        <f>VLOOKUP(J78,'Areas Ranking'!$D$2:$Z$58,20,0)</f>
        <v>Camden received an 'act with empathy' score of 89% which ranks them at position 7 of the 9 areas within the South West Metropolitan region called in Q4.</v>
      </c>
      <c r="AG78" s="4" t="str">
        <f>VLOOKUP(J78,'Areas Ranking'!$D$2:$Z$58,21,0)</f>
        <v>Camden received an 'explain expectations &amp; resolve situations' score of 86% which ranks them at position 5 of the 9 areas within the South West Metropolitan region called in Q4.</v>
      </c>
      <c r="AH78" s="4" t="str">
        <f>VLOOKUP(J78,'Areas Ranking'!$D$2:$Z$58,22,0)</f>
        <v>Camden received a 'communication' score of 50% which ranks them at position 7 of the 9 areas within the South West Metropolitan region called in Q4.</v>
      </c>
      <c r="AI78" s="4" t="str">
        <f>VLOOKUP(J78,'Areas Ranking'!$D$2:$Z$58,23,0)</f>
        <v>Camden's lowest rank was for 'greeting' in Q4, which should be examined for potential areas of improvement.</v>
      </c>
      <c r="AJ78" s="4" t="str">
        <f>VLOOKUP(K78,'Region Ranking'!$D$2:$X$7,16,0)</f>
        <v>South West Metropolitan received an overall score of 84% which ranks them at position 1 of the 6 regions called in Q4.</v>
      </c>
      <c r="AK78" s="4" t="str">
        <f>VLOOKUP(K78,'Region Ranking'!$D$2:$X$7,17,0)</f>
        <v>South West Metropolitan received a 'greeting' score of 59% which ranks them at position 2 of the 6 regions called in Q4.</v>
      </c>
      <c r="AL78" s="4" t="str">
        <f>VLOOKUP(K78,'Region Ranking'!$D$2:$X$7,18,0)</f>
        <v>South West Metropolitan received an 'act with empathy' score of 94% which ranks them at position 1 of the 6 regions called in Q4.</v>
      </c>
      <c r="AM78" s="4" t="str">
        <f>VLOOKUP(K78,'Region Ranking'!$D$2:$X$7,19,0)</f>
        <v>South West Metropolitan received an 'explain expectations &amp; resolve situations' score of 85% which ranks them at position 1 of the 6 regions called in Q4.</v>
      </c>
      <c r="AN78" s="4" t="str">
        <f>VLOOKUP(K78,'Region Ranking'!$D$2:$X$7,20,0)</f>
        <v>South West Metropolitan received a 'communication' score of 69% which ranks them at position 1 of the 6 regions called in Q4.</v>
      </c>
      <c r="AO78" s="4" t="str">
        <f>VLOOKUP(K78,'Region Ranking'!$D$2:$X$7,21,0)</f>
        <v>South West Metropolitan had multiple areas with lower ranks in Q4, which should be examined for potential areas of improvement.</v>
      </c>
    </row>
    <row r="79" spans="1:41" hidden="1" x14ac:dyDescent="0.25">
      <c r="A79" s="4">
        <v>2024</v>
      </c>
      <c r="B79" s="4" t="s">
        <v>41</v>
      </c>
      <c r="C79" s="9" t="s">
        <v>42</v>
      </c>
      <c r="D79" s="4">
        <v>10425091</v>
      </c>
      <c r="E79" s="4" t="s">
        <v>270</v>
      </c>
      <c r="F79" s="4" t="s">
        <v>271</v>
      </c>
      <c r="G79" s="4" t="s">
        <v>270</v>
      </c>
      <c r="H79" s="4" t="s">
        <v>46</v>
      </c>
      <c r="I79" s="4">
        <v>2577</v>
      </c>
      <c r="J79" s="4" t="s">
        <v>272</v>
      </c>
      <c r="K79" s="4" t="s">
        <v>253</v>
      </c>
      <c r="L79" s="4" t="s">
        <v>49</v>
      </c>
      <c r="M79" s="4" t="s">
        <v>61</v>
      </c>
      <c r="N79" s="4" t="s">
        <v>70</v>
      </c>
      <c r="O79" s="4" t="s">
        <v>51</v>
      </c>
      <c r="P79" s="4">
        <v>5</v>
      </c>
      <c r="Q79" s="4">
        <v>4</v>
      </c>
      <c r="R79" s="4">
        <v>5</v>
      </c>
      <c r="S79" s="4" t="s">
        <v>52</v>
      </c>
      <c r="T79" s="4" t="s">
        <v>76</v>
      </c>
      <c r="U79" s="4">
        <v>5</v>
      </c>
      <c r="V79" s="4" t="s">
        <v>63</v>
      </c>
      <c r="W79" s="4" t="s">
        <v>51</v>
      </c>
      <c r="X79" s="4" t="s">
        <v>55</v>
      </c>
      <c r="Y79" s="8">
        <v>0.5714285714285714</v>
      </c>
      <c r="Z79" s="8">
        <v>1</v>
      </c>
      <c r="AA79" s="8">
        <v>1</v>
      </c>
      <c r="AB79" s="8">
        <v>0.5</v>
      </c>
      <c r="AC79" s="8">
        <v>0.90804597701149414</v>
      </c>
      <c r="AD79" s="4" t="str">
        <f>VLOOKUP(J79,'Areas Ranking'!$D$2:$Z$58,18,0)</f>
        <v>The Hume received an overall score of 89% which ranks them at position 2 of the 8 areas within the Southern region called in Q4.</v>
      </c>
      <c r="AE79" s="4" t="str">
        <f>VLOOKUP(J79,'Areas Ranking'!$D$2:$Z$58,19,0)</f>
        <v>The Hume received a 'greeting' score of 62% which ranks them at position 1 of the 8 areas within the Southern region called in Q4.</v>
      </c>
      <c r="AF79" s="4" t="str">
        <f>VLOOKUP(J79,'Areas Ranking'!$D$2:$Z$58,20,0)</f>
        <v>The Hume received an 'act with empathy' score of 100% which ranks them at position 1 of the 8 areas within the Southern region called in Q4.</v>
      </c>
      <c r="AG79" s="4" t="str">
        <f>VLOOKUP(J79,'Areas Ranking'!$D$2:$Z$58,21,0)</f>
        <v>The Hume received an 'explain expectations &amp; resolve situations' score of 95% which ranks them at position 2 of the 8 areas within the Southern region called in Q4.</v>
      </c>
      <c r="AH79" s="4" t="str">
        <f>VLOOKUP(J79,'Areas Ranking'!$D$2:$Z$58,22,0)</f>
        <v>The Hume received a 'communication' score of 50% which ranks them at position 7 of the 8 areas within the Southern region called in Q4.</v>
      </c>
      <c r="AI79" s="4" t="str">
        <f>VLOOKUP(J79,'Areas Ranking'!$D$2:$Z$58,23,0)</f>
        <v>The Hume's lowest rank was for 'communication' in Q4, which should be examined for potential areas of improvement.</v>
      </c>
      <c r="AJ79" s="4" t="str">
        <f>VLOOKUP(K79,'Region Ranking'!$D$2:$X$7,16,0)</f>
        <v>Southern received an overall score of 77% which ranks them at position 5 of the 6 regions called in Q4.</v>
      </c>
      <c r="AK79" s="4" t="str">
        <f>VLOOKUP(K79,'Region Ranking'!$D$2:$X$7,17,0)</f>
        <v>Southern received a 'greeting' score of 51% which ranks them at position 6 of the 6 regions called in Q4.</v>
      </c>
      <c r="AL79" s="4" t="str">
        <f>VLOOKUP(K79,'Region Ranking'!$D$2:$X$7,18,0)</f>
        <v>Southern received an 'act with empathy' score of 86% which ranks them at position 6 of the 6 regions called in Q4.</v>
      </c>
      <c r="AM79" s="4" t="str">
        <f>VLOOKUP(K79,'Region Ranking'!$D$2:$X$7,19,0)</f>
        <v>Southern received an 'explain expectations &amp; resolve situations' score of 79% which ranks them at position 5 of the 6 regions called in Q4.</v>
      </c>
      <c r="AN79" s="4" t="str">
        <f>VLOOKUP(K79,'Region Ranking'!$D$2:$X$7,20,0)</f>
        <v>Southern received a 'communication' score of 60% which ranks them at position 5 of the 6 regions called in Q4.</v>
      </c>
      <c r="AO79" s="4" t="str">
        <f>VLOOKUP(K79,'Region Ranking'!$D$2:$X$7,21,0)</f>
        <v>Southern had multiple areas with lower ranks in Q4, which should be examined for potential areas of improvement.</v>
      </c>
    </row>
    <row r="80" spans="1:41" hidden="1" x14ac:dyDescent="0.25">
      <c r="A80" s="4">
        <v>2024</v>
      </c>
      <c r="B80" s="4" t="s">
        <v>41</v>
      </c>
      <c r="C80" s="9" t="s">
        <v>42</v>
      </c>
      <c r="D80" s="4">
        <v>10425092</v>
      </c>
      <c r="E80" s="4" t="s">
        <v>273</v>
      </c>
      <c r="F80" s="4" t="s">
        <v>274</v>
      </c>
      <c r="G80" s="4" t="s">
        <v>273</v>
      </c>
      <c r="H80" s="4" t="s">
        <v>46</v>
      </c>
      <c r="I80" s="4">
        <v>2620</v>
      </c>
      <c r="J80" s="4" t="s">
        <v>275</v>
      </c>
      <c r="K80" s="4" t="s">
        <v>253</v>
      </c>
      <c r="L80" s="4" t="s">
        <v>49</v>
      </c>
      <c r="M80" s="4" t="s">
        <v>61</v>
      </c>
      <c r="N80" s="4" t="s">
        <v>50</v>
      </c>
      <c r="O80" s="4" t="s">
        <v>51</v>
      </c>
      <c r="P80" s="4">
        <v>5</v>
      </c>
      <c r="Q80" s="4">
        <v>5</v>
      </c>
      <c r="R80" s="4">
        <v>5</v>
      </c>
      <c r="S80" s="4" t="s">
        <v>52</v>
      </c>
      <c r="T80" s="4" t="s">
        <v>76</v>
      </c>
      <c r="U80" s="4">
        <v>5</v>
      </c>
      <c r="V80" s="4" t="s">
        <v>54</v>
      </c>
      <c r="W80" s="4" t="s">
        <v>55</v>
      </c>
      <c r="X80" s="4" t="s">
        <v>55</v>
      </c>
      <c r="Y80" s="8">
        <v>0.7142857142857143</v>
      </c>
      <c r="Z80" s="8">
        <v>1</v>
      </c>
      <c r="AA80" s="8">
        <v>1</v>
      </c>
      <c r="AB80" s="8">
        <v>1</v>
      </c>
      <c r="AC80" s="8">
        <v>0.97701149425287359</v>
      </c>
      <c r="AD80" s="4" t="str">
        <f>VLOOKUP(J80,'Areas Ranking'!$D$2:$Z$58,18,0)</f>
        <v>Monaro received an overall score of 82% which ranks them at position 6 of the 8 areas within the Southern region called in Q4.</v>
      </c>
      <c r="AE80" s="4" t="str">
        <f>VLOOKUP(J80,'Areas Ranking'!$D$2:$Z$58,19,0)</f>
        <v>Monaro received a 'greeting' score of 57% which ranks them at position 2 of the 8 areas within the Southern region called in Q4.</v>
      </c>
      <c r="AF80" s="4" t="str">
        <f>VLOOKUP(J80,'Areas Ranking'!$D$2:$Z$58,20,0)</f>
        <v>Monaro received an 'act with empathy' score of 96% which ranks them at position 3 of the 8 areas within the Southern region called in Q4.</v>
      </c>
      <c r="AG80" s="4" t="str">
        <f>VLOOKUP(J80,'Areas Ranking'!$D$2:$Z$58,21,0)</f>
        <v>Monaro received an 'explain expectations &amp; resolve situations' score of 81% which ranks them at position 6 of the 8 areas within the Southern region called in Q4.</v>
      </c>
      <c r="AH80" s="4" t="str">
        <f>VLOOKUP(J80,'Areas Ranking'!$D$2:$Z$58,22,0)</f>
        <v>Monaro received a 'communication' score of 67% which ranks them at position 1 of the 8 areas within the Southern region called in Q4.</v>
      </c>
      <c r="AI80" s="4" t="str">
        <f>VLOOKUP(J80,'Areas Ranking'!$D$2:$Z$58,23,0)</f>
        <v>Monaro's lowest rank was for 'explain expectations &amp; resolve situations' in Q4, which should be examined for potential areas of improvement.</v>
      </c>
      <c r="AJ80" s="4" t="str">
        <f>VLOOKUP(K80,'Region Ranking'!$D$2:$X$7,16,0)</f>
        <v>Southern received an overall score of 77% which ranks them at position 5 of the 6 regions called in Q4.</v>
      </c>
      <c r="AK80" s="4" t="str">
        <f>VLOOKUP(K80,'Region Ranking'!$D$2:$X$7,17,0)</f>
        <v>Southern received a 'greeting' score of 51% which ranks them at position 6 of the 6 regions called in Q4.</v>
      </c>
      <c r="AL80" s="4" t="str">
        <f>VLOOKUP(K80,'Region Ranking'!$D$2:$X$7,18,0)</f>
        <v>Southern received an 'act with empathy' score of 86% which ranks them at position 6 of the 6 regions called in Q4.</v>
      </c>
      <c r="AM80" s="4" t="str">
        <f>VLOOKUP(K80,'Region Ranking'!$D$2:$X$7,19,0)</f>
        <v>Southern received an 'explain expectations &amp; resolve situations' score of 79% which ranks them at position 5 of the 6 regions called in Q4.</v>
      </c>
      <c r="AN80" s="4" t="str">
        <f>VLOOKUP(K80,'Region Ranking'!$D$2:$X$7,20,0)</f>
        <v>Southern received a 'communication' score of 60% which ranks them at position 5 of the 6 regions called in Q4.</v>
      </c>
      <c r="AO80" s="4" t="str">
        <f>VLOOKUP(K80,'Region Ranking'!$D$2:$X$7,21,0)</f>
        <v>Southern had multiple areas with lower ranks in Q4, which should be examined for potential areas of improvement.</v>
      </c>
    </row>
    <row r="81" spans="1:41" hidden="1" x14ac:dyDescent="0.25">
      <c r="A81" s="4">
        <v>2024</v>
      </c>
      <c r="B81" s="4" t="s">
        <v>41</v>
      </c>
      <c r="C81" s="9" t="s">
        <v>42</v>
      </c>
      <c r="D81" s="4">
        <v>10425094</v>
      </c>
      <c r="E81" s="4" t="s">
        <v>276</v>
      </c>
      <c r="F81" s="4" t="s">
        <v>277</v>
      </c>
      <c r="G81" s="4" t="s">
        <v>276</v>
      </c>
      <c r="H81" s="4" t="s">
        <v>46</v>
      </c>
      <c r="I81" s="4">
        <v>2650</v>
      </c>
      <c r="J81" s="4" t="s">
        <v>278</v>
      </c>
      <c r="K81" s="4" t="s">
        <v>253</v>
      </c>
      <c r="L81" s="4" t="s">
        <v>79</v>
      </c>
      <c r="M81" s="4" t="s">
        <v>61</v>
      </c>
      <c r="N81" s="4" t="s">
        <v>70</v>
      </c>
      <c r="O81" s="4" t="s">
        <v>51</v>
      </c>
      <c r="P81" s="4">
        <v>5</v>
      </c>
      <c r="Q81" s="4">
        <v>5</v>
      </c>
      <c r="R81" s="4">
        <v>5</v>
      </c>
      <c r="S81" s="4" t="s">
        <v>52</v>
      </c>
      <c r="T81" s="4" t="s">
        <v>53</v>
      </c>
      <c r="U81" s="4">
        <v>5</v>
      </c>
      <c r="V81" s="4" t="s">
        <v>54</v>
      </c>
      <c r="W81" s="4" t="s">
        <v>51</v>
      </c>
      <c r="X81" s="4" t="s">
        <v>55</v>
      </c>
      <c r="Y81" s="8">
        <v>0.5714285714285714</v>
      </c>
      <c r="Z81" s="8">
        <v>0.8928571428571429</v>
      </c>
      <c r="AA81" s="8">
        <v>0.90476190476190477</v>
      </c>
      <c r="AB81" s="8">
        <v>0.5</v>
      </c>
      <c r="AC81" s="8">
        <v>0.82758620689655171</v>
      </c>
      <c r="AD81" s="4" t="str">
        <f>VLOOKUP(J81,'Areas Ranking'!$D$2:$Z$58,18,0)</f>
        <v>Riverina received an overall score of 87% which ranks them at position 3 of the 8 areas within the Southern region called in Q4.</v>
      </c>
      <c r="AE81" s="4" t="str">
        <f>VLOOKUP(J81,'Areas Ranking'!$D$2:$Z$58,19,0)</f>
        <v>Riverina received a 'greeting' score of 48% which ranks them at position 5 of the 8 areas within the Southern region called in Q4.</v>
      </c>
      <c r="AF81" s="4" t="str">
        <f>VLOOKUP(J81,'Areas Ranking'!$D$2:$Z$58,20,0)</f>
        <v>Riverina received an 'act with empathy' score of 96% which ranks them at position 3 of the 8 areas within the Southern region called in Q4.</v>
      </c>
      <c r="AG81" s="4" t="str">
        <f>VLOOKUP(J81,'Areas Ranking'!$D$2:$Z$58,21,0)</f>
        <v>Riverina received an 'explain expectations &amp; resolve situations' score of 91% which ranks them at position 3 of the 8 areas within the Southern region called in Q4.</v>
      </c>
      <c r="AH81" s="4" t="str">
        <f>VLOOKUP(J81,'Areas Ranking'!$D$2:$Z$58,22,0)</f>
        <v>Riverina received a 'communication' score of 67% which ranks them at position 1 of the 8 areas within the Southern region called in Q4.</v>
      </c>
      <c r="AI81" s="4" t="str">
        <f>VLOOKUP(J81,'Areas Ranking'!$D$2:$Z$58,23,0)</f>
        <v>Riverina's lowest rank was for 'greeting' in Q4, which should be examined for potential areas of improvement.</v>
      </c>
      <c r="AJ81" s="4" t="str">
        <f>VLOOKUP(K81,'Region Ranking'!$D$2:$X$7,16,0)</f>
        <v>Southern received an overall score of 77% which ranks them at position 5 of the 6 regions called in Q4.</v>
      </c>
      <c r="AK81" s="4" t="str">
        <f>VLOOKUP(K81,'Region Ranking'!$D$2:$X$7,17,0)</f>
        <v>Southern received a 'greeting' score of 51% which ranks them at position 6 of the 6 regions called in Q4.</v>
      </c>
      <c r="AL81" s="4" t="str">
        <f>VLOOKUP(K81,'Region Ranking'!$D$2:$X$7,18,0)</f>
        <v>Southern received an 'act with empathy' score of 86% which ranks them at position 6 of the 6 regions called in Q4.</v>
      </c>
      <c r="AM81" s="4" t="str">
        <f>VLOOKUP(K81,'Region Ranking'!$D$2:$X$7,19,0)</f>
        <v>Southern received an 'explain expectations &amp; resolve situations' score of 79% which ranks them at position 5 of the 6 regions called in Q4.</v>
      </c>
      <c r="AN81" s="4" t="str">
        <f>VLOOKUP(K81,'Region Ranking'!$D$2:$X$7,20,0)</f>
        <v>Southern received a 'communication' score of 60% which ranks them at position 5 of the 6 regions called in Q4.</v>
      </c>
      <c r="AO81" s="4" t="str">
        <f>VLOOKUP(K81,'Region Ranking'!$D$2:$X$7,21,0)</f>
        <v>Southern had multiple areas with lower ranks in Q4, which should be examined for potential areas of improvement.</v>
      </c>
    </row>
    <row r="82" spans="1:41" hidden="1" x14ac:dyDescent="0.25">
      <c r="A82" s="4">
        <v>2024</v>
      </c>
      <c r="B82" s="4" t="s">
        <v>41</v>
      </c>
      <c r="C82" s="9" t="s">
        <v>42</v>
      </c>
      <c r="D82" s="4">
        <v>10425095</v>
      </c>
      <c r="E82" s="4" t="s">
        <v>279</v>
      </c>
      <c r="F82" s="4" t="s">
        <v>280</v>
      </c>
      <c r="G82" s="4" t="s">
        <v>279</v>
      </c>
      <c r="H82" s="4" t="s">
        <v>46</v>
      </c>
      <c r="I82" s="4">
        <v>2680</v>
      </c>
      <c r="J82" s="4" t="s">
        <v>281</v>
      </c>
      <c r="K82" s="4" t="s">
        <v>253</v>
      </c>
      <c r="L82" s="4" t="s">
        <v>49</v>
      </c>
      <c r="M82" s="4" t="s">
        <v>61</v>
      </c>
      <c r="N82" s="4" t="s">
        <v>70</v>
      </c>
      <c r="O82" s="4" t="s">
        <v>51</v>
      </c>
      <c r="P82" s="4">
        <v>5</v>
      </c>
      <c r="Q82" s="4">
        <v>5</v>
      </c>
      <c r="R82" s="4">
        <v>5</v>
      </c>
      <c r="S82" s="4" t="s">
        <v>52</v>
      </c>
      <c r="T82" s="4" t="s">
        <v>76</v>
      </c>
      <c r="U82" s="4">
        <v>5</v>
      </c>
      <c r="V82" s="4" t="s">
        <v>54</v>
      </c>
      <c r="W82" s="4" t="s">
        <v>51</v>
      </c>
      <c r="X82" s="4" t="s">
        <v>55</v>
      </c>
      <c r="Y82" s="8">
        <v>0.42857142857142849</v>
      </c>
      <c r="Z82" s="8">
        <v>1</v>
      </c>
      <c r="AA82" s="8">
        <v>1</v>
      </c>
      <c r="AB82" s="8">
        <v>0.5</v>
      </c>
      <c r="AC82" s="8">
        <v>0.89655172413793094</v>
      </c>
      <c r="AD82" s="4" t="str">
        <f>VLOOKUP(J82,'Areas Ranking'!$D$2:$Z$58,18,0)</f>
        <v>Murrumbidgee received an overall score of 89% which ranks them at position 1 of the 8 areas within the Southern region called in Q4.</v>
      </c>
      <c r="AE82" s="4" t="str">
        <f>VLOOKUP(J82,'Areas Ranking'!$D$2:$Z$58,19,0)</f>
        <v>Murrumbidgee received a 'greeting' score of 48% which ranks them at position 5 of the 8 areas within the Southern region called in Q4.</v>
      </c>
      <c r="AF82" s="4" t="str">
        <f>VLOOKUP(J82,'Areas Ranking'!$D$2:$Z$58,20,0)</f>
        <v>Murrumbidgee received an 'act with empathy' score of 96% which ranks them at position 3 of the 8 areas within the Southern region called in Q4.</v>
      </c>
      <c r="AG82" s="4" t="str">
        <f>VLOOKUP(J82,'Areas Ranking'!$D$2:$Z$58,21,0)</f>
        <v>Murrumbidgee received an 'explain expectations &amp; resolve situations' score of 97% which ranks them at position 1 of the 8 areas within the Southern region called in Q4.</v>
      </c>
      <c r="AH82" s="4" t="str">
        <f>VLOOKUP(J82,'Areas Ranking'!$D$2:$Z$58,22,0)</f>
        <v>Murrumbidgee received a 'communication' score of 67% which ranks them at position 1 of the 8 areas within the Southern region called in Q4.</v>
      </c>
      <c r="AI82" s="4" t="str">
        <f>VLOOKUP(J82,'Areas Ranking'!$D$2:$Z$58,23,0)</f>
        <v>Murrumbidgee's lowest rank was for 'greeting' in Q4, which should be examined for potential areas of improvement.</v>
      </c>
      <c r="AJ82" s="4" t="str">
        <f>VLOOKUP(K82,'Region Ranking'!$D$2:$X$7,16,0)</f>
        <v>Southern received an overall score of 77% which ranks them at position 5 of the 6 regions called in Q4.</v>
      </c>
      <c r="AK82" s="4" t="str">
        <f>VLOOKUP(K82,'Region Ranking'!$D$2:$X$7,17,0)</f>
        <v>Southern received a 'greeting' score of 51% which ranks them at position 6 of the 6 regions called in Q4.</v>
      </c>
      <c r="AL82" s="4" t="str">
        <f>VLOOKUP(K82,'Region Ranking'!$D$2:$X$7,18,0)</f>
        <v>Southern received an 'act with empathy' score of 86% which ranks them at position 6 of the 6 regions called in Q4.</v>
      </c>
      <c r="AM82" s="4" t="str">
        <f>VLOOKUP(K82,'Region Ranking'!$D$2:$X$7,19,0)</f>
        <v>Southern received an 'explain expectations &amp; resolve situations' score of 79% which ranks them at position 5 of the 6 regions called in Q4.</v>
      </c>
      <c r="AN82" s="4" t="str">
        <f>VLOOKUP(K82,'Region Ranking'!$D$2:$X$7,20,0)</f>
        <v>Southern received a 'communication' score of 60% which ranks them at position 5 of the 6 regions called in Q4.</v>
      </c>
      <c r="AO82" s="4" t="str">
        <f>VLOOKUP(K82,'Region Ranking'!$D$2:$X$7,21,0)</f>
        <v>Southern had multiple areas with lower ranks in Q4, which should be examined for potential areas of improvement.</v>
      </c>
    </row>
    <row r="83" spans="1:41" hidden="1" x14ac:dyDescent="0.25">
      <c r="A83" s="4">
        <v>2024</v>
      </c>
      <c r="B83" s="4" t="s">
        <v>41</v>
      </c>
      <c r="C83" s="9" t="s">
        <v>42</v>
      </c>
      <c r="D83" s="4">
        <v>10425096</v>
      </c>
      <c r="E83" s="4" t="s">
        <v>282</v>
      </c>
      <c r="F83" s="4" t="s">
        <v>283</v>
      </c>
      <c r="G83" s="4" t="s">
        <v>282</v>
      </c>
      <c r="H83" s="4" t="s">
        <v>46</v>
      </c>
      <c r="I83" s="4">
        <v>2790</v>
      </c>
      <c r="J83" s="4" t="s">
        <v>284</v>
      </c>
      <c r="K83" s="4" t="s">
        <v>233</v>
      </c>
      <c r="L83" s="4" t="s">
        <v>49</v>
      </c>
      <c r="M83" s="4" t="s">
        <v>61</v>
      </c>
      <c r="N83" s="4" t="s">
        <v>112</v>
      </c>
      <c r="O83" s="4" t="s">
        <v>51</v>
      </c>
      <c r="P83" s="4">
        <v>5</v>
      </c>
      <c r="Q83" s="4">
        <v>5</v>
      </c>
      <c r="R83" s="4">
        <v>5</v>
      </c>
      <c r="S83" s="4" t="s">
        <v>52</v>
      </c>
      <c r="T83" s="4" t="s">
        <v>53</v>
      </c>
      <c r="U83" s="4">
        <v>5</v>
      </c>
      <c r="V83" s="4" t="s">
        <v>63</v>
      </c>
      <c r="W83" s="4" t="s">
        <v>55</v>
      </c>
      <c r="X83" s="4" t="s">
        <v>55</v>
      </c>
      <c r="Y83" s="8">
        <v>0.7142857142857143</v>
      </c>
      <c r="Z83" s="8">
        <v>1</v>
      </c>
      <c r="AA83" s="8">
        <v>0.90476190476190477</v>
      </c>
      <c r="AB83" s="8">
        <v>1</v>
      </c>
      <c r="AC83" s="8">
        <v>0.93103448275862066</v>
      </c>
      <c r="AD83" s="4" t="str">
        <f>VLOOKUP(J83,'Areas Ranking'!$D$2:$Z$58,18,0)</f>
        <v>Chifley received an overall score of 86% which ranks them at position 2 of the 7 areas within the Western region called in Q4.</v>
      </c>
      <c r="AE83" s="4" t="str">
        <f>VLOOKUP(J83,'Areas Ranking'!$D$2:$Z$58,19,0)</f>
        <v>Chifley received a 'greeting' score of 48% which ranks them at position 6 of the 7 areas within the Western region called in Q4.</v>
      </c>
      <c r="AF83" s="4" t="str">
        <f>VLOOKUP(J83,'Areas Ranking'!$D$2:$Z$58,20,0)</f>
        <v>Chifley received an 'act with empathy' score of 90% which ranks them at position 3 of the 7 areas within the Western region called in Q4.</v>
      </c>
      <c r="AG83" s="4" t="str">
        <f>VLOOKUP(J83,'Areas Ranking'!$D$2:$Z$58,21,0)</f>
        <v>Chifley received an 'explain expectations &amp; resolve situations' score of 94% which ranks them at position 2 of the 7 areas within the Western region called in Q4.</v>
      </c>
      <c r="AH83" s="4" t="str">
        <f>VLOOKUP(J83,'Areas Ranking'!$D$2:$Z$58,22,0)</f>
        <v>Chifley received a 'communication' score of 67% which ranks them at position 3 of the 7 areas within the Western region called in Q4.</v>
      </c>
      <c r="AI83" s="4" t="str">
        <f>VLOOKUP(J83,'Areas Ranking'!$D$2:$Z$58,23,0)</f>
        <v>Chifley's lowest rank was for 'greeting' in Q4, which should be examined for potential areas of improvement.</v>
      </c>
      <c r="AJ83" s="4" t="str">
        <f>VLOOKUP(K83,'Region Ranking'!$D$2:$X$7,16,0)</f>
        <v>Western received an overall score of 80% which ranks them at position 4 of the 6 regions called in Q4.</v>
      </c>
      <c r="AK83" s="4" t="str">
        <f>VLOOKUP(K83,'Region Ranking'!$D$2:$X$7,17,0)</f>
        <v>Western received a 'greeting' score of 56% which ranks them at position 4 of the 6 regions called in Q4.</v>
      </c>
      <c r="AL83" s="4" t="str">
        <f>VLOOKUP(K83,'Region Ranking'!$D$2:$X$7,18,0)</f>
        <v>Western received an 'act with empathy' score of 88% which ranks them at position 4 of the 6 regions called in Q4.</v>
      </c>
      <c r="AM83" s="4" t="str">
        <f>VLOOKUP(K83,'Region Ranking'!$D$2:$X$7,19,0)</f>
        <v>Western received an 'explain expectations &amp; resolve situations' score of 83% which ranks them at position 2 of the 6 regions called in Q4.</v>
      </c>
      <c r="AN83" s="4" t="str">
        <f>VLOOKUP(K83,'Region Ranking'!$D$2:$X$7,20,0)</f>
        <v>Western received a 'communication' score of 63% which ranks them at position 3 of the 6 regions called in Q4.</v>
      </c>
      <c r="AO83" s="4" t="str">
        <f>VLOOKUP(K83,'Region Ranking'!$D$2:$X$7,21,0)</f>
        <v>Western had multiple areas with lower ranks in Q4, which should be examined for potential areas of improvement.</v>
      </c>
    </row>
    <row r="84" spans="1:41" hidden="1" x14ac:dyDescent="0.25">
      <c r="A84" s="4">
        <v>2024</v>
      </c>
      <c r="B84" s="4" t="s">
        <v>41</v>
      </c>
      <c r="C84" s="9" t="s">
        <v>42</v>
      </c>
      <c r="D84" s="4">
        <v>10425097</v>
      </c>
      <c r="E84" s="4" t="s">
        <v>285</v>
      </c>
      <c r="F84" s="4" t="s">
        <v>286</v>
      </c>
      <c r="G84" s="4" t="s">
        <v>285</v>
      </c>
      <c r="H84" s="4" t="s">
        <v>46</v>
      </c>
      <c r="I84" s="4">
        <v>2795</v>
      </c>
      <c r="J84" s="4" t="s">
        <v>284</v>
      </c>
      <c r="K84" s="4" t="s">
        <v>233</v>
      </c>
      <c r="L84" s="4" t="s">
        <v>79</v>
      </c>
      <c r="M84" s="4" t="s">
        <v>61</v>
      </c>
      <c r="N84" s="4" t="s">
        <v>50</v>
      </c>
      <c r="O84" s="4" t="s">
        <v>51</v>
      </c>
      <c r="P84" s="4">
        <v>4</v>
      </c>
      <c r="Q84" s="4">
        <v>3</v>
      </c>
      <c r="R84" s="4">
        <v>4</v>
      </c>
      <c r="S84" s="4" t="s">
        <v>52</v>
      </c>
      <c r="T84" s="4" t="s">
        <v>53</v>
      </c>
      <c r="U84" s="4">
        <v>4</v>
      </c>
      <c r="V84" s="4" t="s">
        <v>51</v>
      </c>
      <c r="W84" s="4" t="s">
        <v>51</v>
      </c>
      <c r="X84" s="4" t="s">
        <v>51</v>
      </c>
      <c r="Y84" s="8">
        <v>0.2857142857142857</v>
      </c>
      <c r="Z84" s="8">
        <v>0.7142857142857143</v>
      </c>
      <c r="AA84" s="8">
        <v>0.90476190476190477</v>
      </c>
      <c r="AB84" s="8">
        <v>0</v>
      </c>
      <c r="AC84" s="8">
        <v>0.68965517241379315</v>
      </c>
      <c r="AD84" s="4" t="str">
        <f>VLOOKUP(J84,'Areas Ranking'!$D$2:$Z$58,18,0)</f>
        <v>Chifley received an overall score of 86% which ranks them at position 2 of the 7 areas within the Western region called in Q4.</v>
      </c>
      <c r="AE84" s="4" t="str">
        <f>VLOOKUP(J84,'Areas Ranking'!$D$2:$Z$58,19,0)</f>
        <v>Chifley received a 'greeting' score of 48% which ranks them at position 6 of the 7 areas within the Western region called in Q4.</v>
      </c>
      <c r="AF84" s="4" t="str">
        <f>VLOOKUP(J84,'Areas Ranking'!$D$2:$Z$58,20,0)</f>
        <v>Chifley received an 'act with empathy' score of 90% which ranks them at position 3 of the 7 areas within the Western region called in Q4.</v>
      </c>
      <c r="AG84" s="4" t="str">
        <f>VLOOKUP(J84,'Areas Ranking'!$D$2:$Z$58,21,0)</f>
        <v>Chifley received an 'explain expectations &amp; resolve situations' score of 94% which ranks them at position 2 of the 7 areas within the Western region called in Q4.</v>
      </c>
      <c r="AH84" s="4" t="str">
        <f>VLOOKUP(J84,'Areas Ranking'!$D$2:$Z$58,22,0)</f>
        <v>Chifley received a 'communication' score of 67% which ranks them at position 3 of the 7 areas within the Western region called in Q4.</v>
      </c>
      <c r="AI84" s="4" t="str">
        <f>VLOOKUP(J84,'Areas Ranking'!$D$2:$Z$58,23,0)</f>
        <v>Chifley's lowest rank was for 'greeting' in Q4, which should be examined for potential areas of improvement.</v>
      </c>
      <c r="AJ84" s="4" t="str">
        <f>VLOOKUP(K84,'Region Ranking'!$D$2:$X$7,16,0)</f>
        <v>Western received an overall score of 80% which ranks them at position 4 of the 6 regions called in Q4.</v>
      </c>
      <c r="AK84" s="4" t="str">
        <f>VLOOKUP(K84,'Region Ranking'!$D$2:$X$7,17,0)</f>
        <v>Western received a 'greeting' score of 56% which ranks them at position 4 of the 6 regions called in Q4.</v>
      </c>
      <c r="AL84" s="4" t="str">
        <f>VLOOKUP(K84,'Region Ranking'!$D$2:$X$7,18,0)</f>
        <v>Western received an 'act with empathy' score of 88% which ranks them at position 4 of the 6 regions called in Q4.</v>
      </c>
      <c r="AM84" s="4" t="str">
        <f>VLOOKUP(K84,'Region Ranking'!$D$2:$X$7,19,0)</f>
        <v>Western received an 'explain expectations &amp; resolve situations' score of 83% which ranks them at position 2 of the 6 regions called in Q4.</v>
      </c>
      <c r="AN84" s="4" t="str">
        <f>VLOOKUP(K84,'Region Ranking'!$D$2:$X$7,20,0)</f>
        <v>Western received a 'communication' score of 63% which ranks them at position 3 of the 6 regions called in Q4.</v>
      </c>
      <c r="AO84" s="4" t="str">
        <f>VLOOKUP(K84,'Region Ranking'!$D$2:$X$7,21,0)</f>
        <v>Western had multiple areas with lower ranks in Q4, which should be examined for potential areas of improvement.</v>
      </c>
    </row>
    <row r="85" spans="1:41" hidden="1" x14ac:dyDescent="0.25">
      <c r="A85" s="4">
        <v>2024</v>
      </c>
      <c r="B85" s="4" t="s">
        <v>41</v>
      </c>
      <c r="C85" s="9" t="s">
        <v>42</v>
      </c>
      <c r="D85" s="4">
        <v>10425098</v>
      </c>
      <c r="E85" s="4" t="s">
        <v>287</v>
      </c>
      <c r="F85" s="4" t="s">
        <v>288</v>
      </c>
      <c r="G85" s="4" t="s">
        <v>287</v>
      </c>
      <c r="H85" s="4" t="s">
        <v>46</v>
      </c>
      <c r="I85" s="4">
        <v>2800</v>
      </c>
      <c r="J85" s="4" t="s">
        <v>289</v>
      </c>
      <c r="K85" s="4" t="s">
        <v>233</v>
      </c>
      <c r="L85" s="4" t="s">
        <v>49</v>
      </c>
      <c r="M85" s="4" t="s">
        <v>61</v>
      </c>
      <c r="N85" s="4" t="s">
        <v>132</v>
      </c>
      <c r="O85" s="4" t="s">
        <v>51</v>
      </c>
      <c r="P85" s="4">
        <v>4</v>
      </c>
      <c r="Q85" s="4">
        <v>4</v>
      </c>
      <c r="R85" s="4">
        <v>5</v>
      </c>
      <c r="S85" s="4" t="s">
        <v>52</v>
      </c>
      <c r="T85" s="4" t="s">
        <v>62</v>
      </c>
      <c r="U85" s="4">
        <v>4</v>
      </c>
      <c r="V85" s="4" t="s">
        <v>51</v>
      </c>
      <c r="W85" s="4" t="s">
        <v>51</v>
      </c>
      <c r="X85" s="4" t="s">
        <v>55</v>
      </c>
      <c r="Y85" s="8">
        <v>0.7142857142857143</v>
      </c>
      <c r="Z85" s="8">
        <v>0.8928571428571429</v>
      </c>
      <c r="AA85" s="8">
        <v>0.7142857142857143</v>
      </c>
      <c r="AB85" s="8">
        <v>0.5</v>
      </c>
      <c r="AC85" s="8">
        <v>0.74712643678160917</v>
      </c>
      <c r="AD85" s="4" t="str">
        <f>VLOOKUP(J85,'Areas Ranking'!$D$2:$Z$58,18,0)</f>
        <v>Central West received an overall score of 84% which ranks them at position 3 of the 7 areas within the Western region called in Q4.</v>
      </c>
      <c r="AE85" s="4" t="str">
        <f>VLOOKUP(J85,'Areas Ranking'!$D$2:$Z$58,19,0)</f>
        <v>Central West received a 'greeting' score of 76% which ranks them at position 1 of the 7 areas within the Western region called in Q4.</v>
      </c>
      <c r="AF85" s="4" t="str">
        <f>VLOOKUP(J85,'Areas Ranking'!$D$2:$Z$58,20,0)</f>
        <v>Central West received an 'act with empathy' score of 93% which ranks them at position 1 of the 7 areas within the Western region called in Q4.</v>
      </c>
      <c r="AG85" s="4" t="str">
        <f>VLOOKUP(J85,'Areas Ranking'!$D$2:$Z$58,21,0)</f>
        <v>Central West received an 'explain expectations &amp; resolve situations' score of 87% which ranks them at position 3 of the 7 areas within the Western region called in Q4.</v>
      </c>
      <c r="AH85" s="4" t="str">
        <f>VLOOKUP(J85,'Areas Ranking'!$D$2:$Z$58,22,0)</f>
        <v>Central West received a 'communication' score of 50% which ranks them at position 5 of the 7 areas within the Western region called in Q4.</v>
      </c>
      <c r="AI85" s="4" t="str">
        <f>VLOOKUP(J85,'Areas Ranking'!$D$2:$Z$58,23,0)</f>
        <v>Central West's lowest rank was for 'communication' in Q4, which should be examined for potential areas of improvement.</v>
      </c>
      <c r="AJ85" s="4" t="str">
        <f>VLOOKUP(K85,'Region Ranking'!$D$2:$X$7,16,0)</f>
        <v>Western received an overall score of 80% which ranks them at position 4 of the 6 regions called in Q4.</v>
      </c>
      <c r="AK85" s="4" t="str">
        <f>VLOOKUP(K85,'Region Ranking'!$D$2:$X$7,17,0)</f>
        <v>Western received a 'greeting' score of 56% which ranks them at position 4 of the 6 regions called in Q4.</v>
      </c>
      <c r="AL85" s="4" t="str">
        <f>VLOOKUP(K85,'Region Ranking'!$D$2:$X$7,18,0)</f>
        <v>Western received an 'act with empathy' score of 88% which ranks them at position 4 of the 6 regions called in Q4.</v>
      </c>
      <c r="AM85" s="4" t="str">
        <f>VLOOKUP(K85,'Region Ranking'!$D$2:$X$7,19,0)</f>
        <v>Western received an 'explain expectations &amp; resolve situations' score of 83% which ranks them at position 2 of the 6 regions called in Q4.</v>
      </c>
      <c r="AN85" s="4" t="str">
        <f>VLOOKUP(K85,'Region Ranking'!$D$2:$X$7,20,0)</f>
        <v>Western received a 'communication' score of 63% which ranks them at position 3 of the 6 regions called in Q4.</v>
      </c>
      <c r="AO85" s="4" t="str">
        <f>VLOOKUP(K85,'Region Ranking'!$D$2:$X$7,21,0)</f>
        <v>Western had multiple areas with lower ranks in Q4, which should be examined for potential areas of improvement.</v>
      </c>
    </row>
    <row r="86" spans="1:41" hidden="1" x14ac:dyDescent="0.25">
      <c r="A86" s="4">
        <v>2024</v>
      </c>
      <c r="B86" s="4" t="s">
        <v>41</v>
      </c>
      <c r="C86" s="9" t="s">
        <v>42</v>
      </c>
      <c r="D86" s="4">
        <v>10425099</v>
      </c>
      <c r="E86" s="4" t="s">
        <v>290</v>
      </c>
      <c r="F86" s="4" t="s">
        <v>291</v>
      </c>
      <c r="G86" s="4" t="s">
        <v>290</v>
      </c>
      <c r="H86" s="4" t="s">
        <v>46</v>
      </c>
      <c r="I86" s="4">
        <v>2830</v>
      </c>
      <c r="J86" s="4" t="s">
        <v>292</v>
      </c>
      <c r="K86" s="4" t="s">
        <v>233</v>
      </c>
      <c r="L86" s="4" t="s">
        <v>49</v>
      </c>
      <c r="M86" s="4" t="s">
        <v>61</v>
      </c>
      <c r="N86" s="4" t="s">
        <v>70</v>
      </c>
      <c r="O86" s="4" t="s">
        <v>51</v>
      </c>
      <c r="P86" s="4">
        <v>3</v>
      </c>
      <c r="Q86" s="4">
        <v>4</v>
      </c>
      <c r="R86" s="4">
        <v>3</v>
      </c>
      <c r="S86" s="4" t="s">
        <v>52</v>
      </c>
      <c r="T86" s="4" t="s">
        <v>53</v>
      </c>
      <c r="U86" s="4">
        <v>3</v>
      </c>
      <c r="V86" s="4" t="s">
        <v>54</v>
      </c>
      <c r="W86" s="4" t="s">
        <v>51</v>
      </c>
      <c r="X86" s="4" t="s">
        <v>51</v>
      </c>
      <c r="Y86" s="8">
        <v>0.14285714285714279</v>
      </c>
      <c r="Z86" s="8">
        <v>0.7142857142857143</v>
      </c>
      <c r="AA86" s="8">
        <v>0.61904761904761907</v>
      </c>
      <c r="AB86" s="8">
        <v>0</v>
      </c>
      <c r="AC86" s="8">
        <v>0.54022988505747127</v>
      </c>
      <c r="AD86" s="4" t="str">
        <f>VLOOKUP(J86,'Areas Ranking'!$D$2:$Z$58,18,0)</f>
        <v>Orana Mid-Western received an overall score of 66% which ranks them at position 7 of the 7 areas within the Western region called in Q4.</v>
      </c>
      <c r="AE86" s="4" t="str">
        <f>VLOOKUP(J86,'Areas Ranking'!$D$2:$Z$58,19,0)</f>
        <v>Orana Mid-Western received a 'greeting' score of 33% which ranks them at position 7 of the 7 areas within the Western region called in Q4.</v>
      </c>
      <c r="AF86" s="4" t="str">
        <f>VLOOKUP(J86,'Areas Ranking'!$D$2:$Z$58,20,0)</f>
        <v>Orana Mid-Western received an 'act with empathy' score of 83% which ranks them at position 5 of the 7 areas within the Western region called in Q4.</v>
      </c>
      <c r="AG86" s="4" t="str">
        <f>VLOOKUP(J86,'Areas Ranking'!$D$2:$Z$58,21,0)</f>
        <v>Orana Mid-Western received an 'explain expectations &amp; resolve situations' score of 68% which ranks them at position 7 of the 7 areas within the Western region called in Q4.</v>
      </c>
      <c r="AH86" s="4" t="str">
        <f>VLOOKUP(J86,'Areas Ranking'!$D$2:$Z$58,22,0)</f>
        <v>Orana Mid-Western received a 'communication' score of 33% which ranks them at position 7 of the 7 areas within the Western region called in Q4.</v>
      </c>
      <c r="AI86" s="4" t="str">
        <f>VLOOKUP(J86,'Areas Ranking'!$D$2:$Z$58,23,0)</f>
        <v>Orana Mid-Western had multiple areas with lower ranks in Q4, which should be examined for potential areas of improvement.</v>
      </c>
      <c r="AJ86" s="4" t="str">
        <f>VLOOKUP(K86,'Region Ranking'!$D$2:$X$7,16,0)</f>
        <v>Western received an overall score of 80% which ranks them at position 4 of the 6 regions called in Q4.</v>
      </c>
      <c r="AK86" s="4" t="str">
        <f>VLOOKUP(K86,'Region Ranking'!$D$2:$X$7,17,0)</f>
        <v>Western received a 'greeting' score of 56% which ranks them at position 4 of the 6 regions called in Q4.</v>
      </c>
      <c r="AL86" s="4" t="str">
        <f>VLOOKUP(K86,'Region Ranking'!$D$2:$X$7,18,0)</f>
        <v>Western received an 'act with empathy' score of 88% which ranks them at position 4 of the 6 regions called in Q4.</v>
      </c>
      <c r="AM86" s="4" t="str">
        <f>VLOOKUP(K86,'Region Ranking'!$D$2:$X$7,19,0)</f>
        <v>Western received an 'explain expectations &amp; resolve situations' score of 83% which ranks them at position 2 of the 6 regions called in Q4.</v>
      </c>
      <c r="AN86" s="4" t="str">
        <f>VLOOKUP(K86,'Region Ranking'!$D$2:$X$7,20,0)</f>
        <v>Western received a 'communication' score of 63% which ranks them at position 3 of the 6 regions called in Q4.</v>
      </c>
      <c r="AO86" s="4" t="str">
        <f>VLOOKUP(K86,'Region Ranking'!$D$2:$X$7,21,0)</f>
        <v>Western had multiple areas with lower ranks in Q4, which should be examined for potential areas of improvement.</v>
      </c>
    </row>
    <row r="87" spans="1:41" hidden="1" x14ac:dyDescent="0.25">
      <c r="A87" s="4">
        <v>2024</v>
      </c>
      <c r="B87" s="4" t="s">
        <v>41</v>
      </c>
      <c r="C87" s="9" t="s">
        <v>42</v>
      </c>
      <c r="D87" s="4">
        <v>10425100</v>
      </c>
      <c r="E87" s="4" t="s">
        <v>293</v>
      </c>
      <c r="F87" s="4" t="s">
        <v>294</v>
      </c>
      <c r="G87" s="4" t="s">
        <v>293</v>
      </c>
      <c r="H87" s="4" t="s">
        <v>46</v>
      </c>
      <c r="I87" s="4">
        <v>2832</v>
      </c>
      <c r="J87" s="4" t="s">
        <v>295</v>
      </c>
      <c r="K87" s="4" t="s">
        <v>233</v>
      </c>
      <c r="L87" s="4" t="s">
        <v>49</v>
      </c>
      <c r="M87" s="4"/>
      <c r="N87" s="4" t="s">
        <v>50</v>
      </c>
      <c r="O87" s="4" t="s">
        <v>51</v>
      </c>
      <c r="P87" s="4">
        <v>5</v>
      </c>
      <c r="Q87" s="4">
        <v>5</v>
      </c>
      <c r="R87" s="4">
        <v>5</v>
      </c>
      <c r="S87" s="4" t="s">
        <v>52</v>
      </c>
      <c r="T87" s="4" t="s">
        <v>76</v>
      </c>
      <c r="U87" s="4">
        <v>5</v>
      </c>
      <c r="V87" s="4" t="s">
        <v>51</v>
      </c>
      <c r="W87" s="4" t="s">
        <v>51</v>
      </c>
      <c r="X87" s="4" t="s">
        <v>55</v>
      </c>
      <c r="Y87" s="8">
        <v>0.5714285714285714</v>
      </c>
      <c r="Z87" s="8">
        <v>1</v>
      </c>
      <c r="AA87" s="8">
        <v>1</v>
      </c>
      <c r="AB87" s="8">
        <v>0.5</v>
      </c>
      <c r="AC87" s="8">
        <v>0.90804597701149414</v>
      </c>
      <c r="AD87" s="4" t="str">
        <f>VLOOKUP(J87,'Areas Ranking'!$D$2:$Z$58,18,0)</f>
        <v>Central North received an overall score of 90% which ranks them at position 1 of the 7 areas within the Western region called in Q4.</v>
      </c>
      <c r="AE87" s="4" t="str">
        <f>VLOOKUP(J87,'Areas Ranking'!$D$2:$Z$58,19,0)</f>
        <v>Central North received a 'greeting' score of 66% which ranks them at position 2 of the 7 areas within the Western region called in Q4.</v>
      </c>
      <c r="AF87" s="4" t="str">
        <f>VLOOKUP(J87,'Areas Ranking'!$D$2:$Z$58,20,0)</f>
        <v>Central North received an 'act with empathy' score of 92% which ranks them at position 2 of the 7 areas within the Western region called in Q4.</v>
      </c>
      <c r="AG87" s="4" t="str">
        <f>VLOOKUP(J87,'Areas Ranking'!$D$2:$Z$58,21,0)</f>
        <v>Central North received an 'explain expectations &amp; resolve situations' score of 95% which ranks them at position 1 of the 7 areas within the Western region called in Q4.</v>
      </c>
      <c r="AH87" s="4" t="str">
        <f>VLOOKUP(J87,'Areas Ranking'!$D$2:$Z$58,22,0)</f>
        <v>Central North received a 'communication' score of 80% which ranks them at position 2 of the 7 areas within the Western region called in Q4.</v>
      </c>
      <c r="AI87" s="4" t="str">
        <f>VLOOKUP(J87,'Areas Ranking'!$D$2:$Z$58,23,0)</f>
        <v>Central North had multiple areas with lower ranks in Q4, which should be examined for potential areas of improvement.</v>
      </c>
      <c r="AJ87" s="4" t="str">
        <f>VLOOKUP(K87,'Region Ranking'!$D$2:$X$7,16,0)</f>
        <v>Western received an overall score of 80% which ranks them at position 4 of the 6 regions called in Q4.</v>
      </c>
      <c r="AK87" s="4" t="str">
        <f>VLOOKUP(K87,'Region Ranking'!$D$2:$X$7,17,0)</f>
        <v>Western received a 'greeting' score of 56% which ranks them at position 4 of the 6 regions called in Q4.</v>
      </c>
      <c r="AL87" s="4" t="str">
        <f>VLOOKUP(K87,'Region Ranking'!$D$2:$X$7,18,0)</f>
        <v>Western received an 'act with empathy' score of 88% which ranks them at position 4 of the 6 regions called in Q4.</v>
      </c>
      <c r="AM87" s="4" t="str">
        <f>VLOOKUP(K87,'Region Ranking'!$D$2:$X$7,19,0)</f>
        <v>Western received an 'explain expectations &amp; resolve situations' score of 83% which ranks them at position 2 of the 6 regions called in Q4.</v>
      </c>
      <c r="AN87" s="4" t="str">
        <f>VLOOKUP(K87,'Region Ranking'!$D$2:$X$7,20,0)</f>
        <v>Western received a 'communication' score of 63% which ranks them at position 3 of the 6 regions called in Q4.</v>
      </c>
      <c r="AO87" s="4" t="str">
        <f>VLOOKUP(K87,'Region Ranking'!$D$2:$X$7,21,0)</f>
        <v>Western had multiple areas with lower ranks in Q4, which should be examined for potential areas of improvement.</v>
      </c>
    </row>
    <row r="88" spans="1:41" hidden="1" x14ac:dyDescent="0.25">
      <c r="A88" s="4">
        <v>2024</v>
      </c>
      <c r="B88" s="4" t="s">
        <v>41</v>
      </c>
      <c r="C88" s="9" t="s">
        <v>42</v>
      </c>
      <c r="D88" s="4">
        <v>10425101</v>
      </c>
      <c r="E88" s="4" t="s">
        <v>296</v>
      </c>
      <c r="F88" s="4" t="s">
        <v>297</v>
      </c>
      <c r="G88" s="4" t="s">
        <v>296</v>
      </c>
      <c r="H88" s="4" t="s">
        <v>46</v>
      </c>
      <c r="I88" s="4">
        <v>2870</v>
      </c>
      <c r="J88" s="4" t="s">
        <v>289</v>
      </c>
      <c r="K88" s="4" t="s">
        <v>233</v>
      </c>
      <c r="L88" s="4" t="s">
        <v>49</v>
      </c>
      <c r="M88" s="4" t="s">
        <v>61</v>
      </c>
      <c r="N88" s="4" t="s">
        <v>50</v>
      </c>
      <c r="O88" s="4" t="s">
        <v>55</v>
      </c>
      <c r="P88" s="4">
        <v>5</v>
      </c>
      <c r="Q88" s="4">
        <v>5</v>
      </c>
      <c r="R88" s="4">
        <v>5</v>
      </c>
      <c r="S88" s="4" t="s">
        <v>52</v>
      </c>
      <c r="T88" s="4" t="s">
        <v>76</v>
      </c>
      <c r="U88" s="4">
        <v>5</v>
      </c>
      <c r="V88" s="4" t="s">
        <v>51</v>
      </c>
      <c r="W88" s="4" t="s">
        <v>51</v>
      </c>
      <c r="X88" s="4" t="s">
        <v>55</v>
      </c>
      <c r="Y88" s="8">
        <v>0.8571428571428571</v>
      </c>
      <c r="Z88" s="8">
        <v>1</v>
      </c>
      <c r="AA88" s="8">
        <v>1</v>
      </c>
      <c r="AB88" s="8">
        <v>0.5</v>
      </c>
      <c r="AC88" s="8">
        <v>0.93103448275862066</v>
      </c>
      <c r="AD88" s="4" t="str">
        <f>VLOOKUP(J88,'Areas Ranking'!$D$2:$Z$58,18,0)</f>
        <v>Central West received an overall score of 84% which ranks them at position 3 of the 7 areas within the Western region called in Q4.</v>
      </c>
      <c r="AE88" s="4" t="str">
        <f>VLOOKUP(J88,'Areas Ranking'!$D$2:$Z$58,19,0)</f>
        <v>Central West received a 'greeting' score of 76% which ranks them at position 1 of the 7 areas within the Western region called in Q4.</v>
      </c>
      <c r="AF88" s="4" t="str">
        <f>VLOOKUP(J88,'Areas Ranking'!$D$2:$Z$58,20,0)</f>
        <v>Central West received an 'act with empathy' score of 93% which ranks them at position 1 of the 7 areas within the Western region called in Q4.</v>
      </c>
      <c r="AG88" s="4" t="str">
        <f>VLOOKUP(J88,'Areas Ranking'!$D$2:$Z$58,21,0)</f>
        <v>Central West received an 'explain expectations &amp; resolve situations' score of 87% which ranks them at position 3 of the 7 areas within the Western region called in Q4.</v>
      </c>
      <c r="AH88" s="4" t="str">
        <f>VLOOKUP(J88,'Areas Ranking'!$D$2:$Z$58,22,0)</f>
        <v>Central West received a 'communication' score of 50% which ranks them at position 5 of the 7 areas within the Western region called in Q4.</v>
      </c>
      <c r="AI88" s="4" t="str">
        <f>VLOOKUP(J88,'Areas Ranking'!$D$2:$Z$58,23,0)</f>
        <v>Central West's lowest rank was for 'communication' in Q4, which should be examined for potential areas of improvement.</v>
      </c>
      <c r="AJ88" s="4" t="str">
        <f>VLOOKUP(K88,'Region Ranking'!$D$2:$X$7,16,0)</f>
        <v>Western received an overall score of 80% which ranks them at position 4 of the 6 regions called in Q4.</v>
      </c>
      <c r="AK88" s="4" t="str">
        <f>VLOOKUP(K88,'Region Ranking'!$D$2:$X$7,17,0)</f>
        <v>Western received a 'greeting' score of 56% which ranks them at position 4 of the 6 regions called in Q4.</v>
      </c>
      <c r="AL88" s="4" t="str">
        <f>VLOOKUP(K88,'Region Ranking'!$D$2:$X$7,18,0)</f>
        <v>Western received an 'act with empathy' score of 88% which ranks them at position 4 of the 6 regions called in Q4.</v>
      </c>
      <c r="AM88" s="4" t="str">
        <f>VLOOKUP(K88,'Region Ranking'!$D$2:$X$7,19,0)</f>
        <v>Western received an 'explain expectations &amp; resolve situations' score of 83% which ranks them at position 2 of the 6 regions called in Q4.</v>
      </c>
      <c r="AN88" s="4" t="str">
        <f>VLOOKUP(K88,'Region Ranking'!$D$2:$X$7,20,0)</f>
        <v>Western received a 'communication' score of 63% which ranks them at position 3 of the 6 regions called in Q4.</v>
      </c>
      <c r="AO88" s="4" t="str">
        <f>VLOOKUP(K88,'Region Ranking'!$D$2:$X$7,21,0)</f>
        <v>Western had multiple areas with lower ranks in Q4, which should be examined for potential areas of improvement.</v>
      </c>
    </row>
    <row r="89" spans="1:41" hidden="1" x14ac:dyDescent="0.25">
      <c r="A89" s="4">
        <v>2024</v>
      </c>
      <c r="B89" s="4" t="s">
        <v>41</v>
      </c>
      <c r="C89" s="9" t="s">
        <v>42</v>
      </c>
      <c r="D89" s="4">
        <v>10425102</v>
      </c>
      <c r="E89" s="4" t="s">
        <v>298</v>
      </c>
      <c r="F89" s="4" t="s">
        <v>299</v>
      </c>
      <c r="G89" s="4" t="s">
        <v>298</v>
      </c>
      <c r="H89" s="4" t="s">
        <v>46</v>
      </c>
      <c r="I89" s="4">
        <v>2880</v>
      </c>
      <c r="J89" s="4" t="s">
        <v>300</v>
      </c>
      <c r="K89" s="4" t="s">
        <v>233</v>
      </c>
      <c r="L89" s="4" t="s">
        <v>49</v>
      </c>
      <c r="M89" s="4"/>
      <c r="N89" s="4" t="s">
        <v>50</v>
      </c>
      <c r="O89" s="4" t="s">
        <v>51</v>
      </c>
      <c r="P89" s="4">
        <v>3</v>
      </c>
      <c r="Q89" s="4">
        <v>3</v>
      </c>
      <c r="R89" s="4">
        <v>3</v>
      </c>
      <c r="S89" s="4" t="s">
        <v>52</v>
      </c>
      <c r="T89" s="4" t="s">
        <v>76</v>
      </c>
      <c r="U89" s="4">
        <v>3</v>
      </c>
      <c r="V89" s="4" t="s">
        <v>51</v>
      </c>
      <c r="W89" s="4" t="s">
        <v>55</v>
      </c>
      <c r="X89" s="4" t="s">
        <v>55</v>
      </c>
      <c r="Y89" s="8">
        <v>0.5714285714285714</v>
      </c>
      <c r="Z89" s="8">
        <v>0.42857142857142849</v>
      </c>
      <c r="AA89" s="8">
        <v>0.7142857142857143</v>
      </c>
      <c r="AB89" s="8">
        <v>1</v>
      </c>
      <c r="AC89" s="8">
        <v>0.64367816091954022</v>
      </c>
      <c r="AD89" s="4" t="str">
        <f>VLOOKUP(J89,'Areas Ranking'!$D$2:$Z$58,18,0)</f>
        <v>Barrier received an overall score of 79% which ranks them at position 4 of the 7 areas within the Western region called in Q4.</v>
      </c>
      <c r="AE89" s="4" t="str">
        <f>VLOOKUP(J89,'Areas Ranking'!$D$2:$Z$58,19,0)</f>
        <v>Barrier received a 'greeting' score of 57% which ranks them at position 3 of the 7 areas within the Western region called in Q4.</v>
      </c>
      <c r="AF89" s="4" t="str">
        <f>VLOOKUP(J89,'Areas Ranking'!$D$2:$Z$58,20,0)</f>
        <v>Barrier received an 'act with empathy' score of 81% which ranks them at position 6 of the 7 areas within the Western region called in Q4.</v>
      </c>
      <c r="AG89" s="4" t="str">
        <f>VLOOKUP(J89,'Areas Ranking'!$D$2:$Z$58,21,0)</f>
        <v>Barrier received an 'explain expectations &amp; resolve situations' score of 81% which ranks them at position 4 of the 7 areas within the Western region called in Q4.</v>
      </c>
      <c r="AH89" s="4" t="str">
        <f>VLOOKUP(J89,'Areas Ranking'!$D$2:$Z$58,22,0)</f>
        <v>Barrier received a 'communication' score of 83% which ranks them at position 1 of the 7 areas within the Western region called in Q4.</v>
      </c>
      <c r="AI89" s="4" t="str">
        <f>VLOOKUP(J89,'Areas Ranking'!$D$2:$Z$58,23,0)</f>
        <v>Barrier's lowest rank was for 'act with empathy' in Q4, which should be examined for potential areas of improvement.</v>
      </c>
      <c r="AJ89" s="4" t="str">
        <f>VLOOKUP(K89,'Region Ranking'!$D$2:$X$7,16,0)</f>
        <v>Western received an overall score of 80% which ranks them at position 4 of the 6 regions called in Q4.</v>
      </c>
      <c r="AK89" s="4" t="str">
        <f>VLOOKUP(K89,'Region Ranking'!$D$2:$X$7,17,0)</f>
        <v>Western received a 'greeting' score of 56% which ranks them at position 4 of the 6 regions called in Q4.</v>
      </c>
      <c r="AL89" s="4" t="str">
        <f>VLOOKUP(K89,'Region Ranking'!$D$2:$X$7,18,0)</f>
        <v>Western received an 'act with empathy' score of 88% which ranks them at position 4 of the 6 regions called in Q4.</v>
      </c>
      <c r="AM89" s="4" t="str">
        <f>VLOOKUP(K89,'Region Ranking'!$D$2:$X$7,19,0)</f>
        <v>Western received an 'explain expectations &amp; resolve situations' score of 83% which ranks them at position 2 of the 6 regions called in Q4.</v>
      </c>
      <c r="AN89" s="4" t="str">
        <f>VLOOKUP(K89,'Region Ranking'!$D$2:$X$7,20,0)</f>
        <v>Western received a 'communication' score of 63% which ranks them at position 3 of the 6 regions called in Q4.</v>
      </c>
      <c r="AO89" s="4" t="str">
        <f>VLOOKUP(K89,'Region Ranking'!$D$2:$X$7,21,0)</f>
        <v>Western had multiple areas with lower ranks in Q4, which should be examined for potential areas of improvement.</v>
      </c>
    </row>
    <row r="90" spans="1:41" hidden="1" x14ac:dyDescent="0.25">
      <c r="A90" s="4">
        <v>2024</v>
      </c>
      <c r="B90" s="4" t="s">
        <v>41</v>
      </c>
      <c r="C90" s="9" t="s">
        <v>42</v>
      </c>
      <c r="D90" s="4">
        <v>10425103</v>
      </c>
      <c r="E90" s="4" t="s">
        <v>301</v>
      </c>
      <c r="F90" s="4" t="s">
        <v>302</v>
      </c>
      <c r="G90" s="4" t="s">
        <v>301</v>
      </c>
      <c r="H90" s="4" t="s">
        <v>46</v>
      </c>
      <c r="I90" s="4">
        <v>2460</v>
      </c>
      <c r="J90" s="4" t="s">
        <v>163</v>
      </c>
      <c r="K90" s="4" t="s">
        <v>136</v>
      </c>
      <c r="L90" s="4" t="s">
        <v>49</v>
      </c>
      <c r="M90" s="4" t="s">
        <v>61</v>
      </c>
      <c r="N90" s="4" t="s">
        <v>50</v>
      </c>
      <c r="O90" s="4" t="s">
        <v>51</v>
      </c>
      <c r="P90" s="4">
        <v>5</v>
      </c>
      <c r="Q90" s="4">
        <v>5</v>
      </c>
      <c r="R90" s="4">
        <v>4</v>
      </c>
      <c r="S90" s="4" t="s">
        <v>52</v>
      </c>
      <c r="T90" s="4" t="s">
        <v>62</v>
      </c>
      <c r="U90" s="4">
        <v>4</v>
      </c>
      <c r="V90" s="4" t="s">
        <v>54</v>
      </c>
      <c r="W90" s="4" t="s">
        <v>51</v>
      </c>
      <c r="X90" s="4" t="s">
        <v>55</v>
      </c>
      <c r="Y90" s="8">
        <v>0.7142857142857143</v>
      </c>
      <c r="Z90" s="8">
        <v>0.8928571428571429</v>
      </c>
      <c r="AA90" s="8">
        <v>0.7142857142857143</v>
      </c>
      <c r="AB90" s="8">
        <v>0.5</v>
      </c>
      <c r="AC90" s="8">
        <v>0.74712643678160917</v>
      </c>
      <c r="AD90" s="4" t="str">
        <f>VLOOKUP(J90,'Areas Ranking'!$D$2:$Z$58,18,0)</f>
        <v>Coffs/Clarence received an overall score of 72% which ranks them at position 8 of the 11 areas within the Northern region called in Q4.</v>
      </c>
      <c r="AE90" s="4" t="str">
        <f>VLOOKUP(J90,'Areas Ranking'!$D$2:$Z$58,19,0)</f>
        <v>Coffs/Clarence received a 'greeting' score of 57% which ranks them at position 7 of the 11 areas within the Northern region called in Q4.</v>
      </c>
      <c r="AF90" s="4" t="str">
        <f>VLOOKUP(J90,'Areas Ranking'!$D$2:$Z$58,20,0)</f>
        <v>Coffs/Clarence received an 'act with empathy' score of 82% which ranks them at position 9 of the 11 areas within the Northern region called in Q4.</v>
      </c>
      <c r="AG90" s="4" t="str">
        <f>VLOOKUP(J90,'Areas Ranking'!$D$2:$Z$58,21,0)</f>
        <v>Coffs/Clarence received an 'explain expectations &amp; resolve situations' score of 70% which ranks them at position 8 of the 11 areas within the Northern region called in Q4.</v>
      </c>
      <c r="AH90" s="4" t="str">
        <f>VLOOKUP(J90,'Areas Ranking'!$D$2:$Z$58,22,0)</f>
        <v>Coffs/Clarence received a 'communication' score of 67% which ranks them at position 1 of the 11 areas within the Northern region called in Q4.</v>
      </c>
      <c r="AI90" s="4" t="str">
        <f>VLOOKUP(J90,'Areas Ranking'!$D$2:$Z$58,23,0)</f>
        <v>Coffs/Clarence's lowest rank was for 'act with empathy' in Q4, which should be examined for potential areas of improvement.</v>
      </c>
      <c r="AJ90" s="4" t="str">
        <f>VLOOKUP(K90,'Region Ranking'!$D$2:$X$7,16,0)</f>
        <v>Northern received an overall score of 74% which ranks them at position 6 of the 6 regions called in Q4.</v>
      </c>
      <c r="AK90" s="4" t="str">
        <f>VLOOKUP(K90,'Region Ranking'!$D$2:$X$7,17,0)</f>
        <v>Northern received a 'greeting' score of 56% which ranks them at position 5 of the 6 regions called in Q4.</v>
      </c>
      <c r="AL90" s="4" t="str">
        <f>VLOOKUP(K90,'Region Ranking'!$D$2:$X$7,18,0)</f>
        <v>Northern received an 'act with empathy' score of 86% which ranks them at position 5 of the 6 regions called in Q4.</v>
      </c>
      <c r="AM90" s="4" t="str">
        <f>VLOOKUP(K90,'Region Ranking'!$D$2:$X$7,19,0)</f>
        <v>Northern received an 'explain expectations &amp; resolve situations' score of 74% which ranks them at position 6 of the 6 regions called in Q4.</v>
      </c>
      <c r="AN90" s="4" t="str">
        <f>VLOOKUP(K90,'Region Ranking'!$D$2:$X$7,20,0)</f>
        <v>Northern received a 'communication' score of 56% which ranks them at position 6 of the 6 regions called in Q4.</v>
      </c>
      <c r="AO90" s="4" t="str">
        <f>VLOOKUP(K90,'Region Ranking'!$D$2:$X$7,21,0)</f>
        <v>Northern had multiple areas with lower ranks in Q4, which should be examined for potential areas of improvement.</v>
      </c>
    </row>
    <row r="91" spans="1:41" hidden="1" x14ac:dyDescent="0.25">
      <c r="A91" s="4">
        <v>2024</v>
      </c>
      <c r="B91" s="4" t="s">
        <v>41</v>
      </c>
      <c r="C91" s="9" t="s">
        <v>42</v>
      </c>
      <c r="D91" s="4">
        <v>10428465</v>
      </c>
      <c r="E91" s="4" t="s">
        <v>303</v>
      </c>
      <c r="F91" s="4" t="s">
        <v>304</v>
      </c>
      <c r="G91" s="4" t="s">
        <v>303</v>
      </c>
      <c r="H91" s="4" t="s">
        <v>46</v>
      </c>
      <c r="I91" s="4">
        <v>2640</v>
      </c>
      <c r="J91" s="4" t="s">
        <v>305</v>
      </c>
      <c r="K91" s="4" t="s">
        <v>253</v>
      </c>
      <c r="L91" s="4" t="s">
        <v>49</v>
      </c>
      <c r="M91" s="4" t="s">
        <v>61</v>
      </c>
      <c r="N91" s="4" t="s">
        <v>70</v>
      </c>
      <c r="O91" s="4" t="s">
        <v>51</v>
      </c>
      <c r="P91" s="4">
        <v>4</v>
      </c>
      <c r="Q91" s="4">
        <v>5</v>
      </c>
      <c r="R91" s="4">
        <v>3</v>
      </c>
      <c r="S91" s="4" t="s">
        <v>52</v>
      </c>
      <c r="T91" s="4" t="s">
        <v>53</v>
      </c>
      <c r="U91" s="4">
        <v>4</v>
      </c>
      <c r="V91" s="4" t="s">
        <v>51</v>
      </c>
      <c r="W91" s="4" t="s">
        <v>51</v>
      </c>
      <c r="X91" s="4" t="s">
        <v>55</v>
      </c>
      <c r="Y91" s="8">
        <v>0.7142857142857143</v>
      </c>
      <c r="Z91" s="8">
        <v>0.8928571428571429</v>
      </c>
      <c r="AA91" s="8">
        <v>0.7142857142857143</v>
      </c>
      <c r="AB91" s="8">
        <v>0.5</v>
      </c>
      <c r="AC91" s="8">
        <v>0.74712643678160917</v>
      </c>
      <c r="AD91" s="4" t="str">
        <f>VLOOKUP(J91,'Areas Ranking'!$D$2:$Z$58,18,0)</f>
        <v>Murray River received an overall score of 49% which ranks them at position 8 of the 8 areas within the Southern region called in Q4.</v>
      </c>
      <c r="AE91" s="4" t="str">
        <f>VLOOKUP(J91,'Areas Ranking'!$D$2:$Z$58,19,0)</f>
        <v>Murray River received a 'greeting' score of 57% which ranks them at position 2 of the 8 areas within the Southern region called in Q4.</v>
      </c>
      <c r="AF91" s="4" t="str">
        <f>VLOOKUP(J91,'Areas Ranking'!$D$2:$Z$58,20,0)</f>
        <v>Murray River received an 'act with empathy' score of 53% which ranks them at position 8 of the 8 areas within the Southern region called in Q4.</v>
      </c>
      <c r="AG91" s="4" t="str">
        <f>VLOOKUP(J91,'Areas Ranking'!$D$2:$Z$58,21,0)</f>
        <v>Murray River received an 'explain expectations &amp; resolve situations' score of 48% which ranks them at position 8 of the 8 areas within the Southern region called in Q4.</v>
      </c>
      <c r="AH91" s="4" t="str">
        <f>VLOOKUP(J91,'Areas Ranking'!$D$2:$Z$58,22,0)</f>
        <v>Murray River received a 'communication' score of 38% which ranks them at position 8 of the 8 areas within the Southern region called in Q4.</v>
      </c>
      <c r="AI91" s="4" t="str">
        <f>VLOOKUP(J91,'Areas Ranking'!$D$2:$Z$58,23,0)</f>
        <v>Murray River had multiple areas with lower ranks in Q4, which should be examined for potential areas of improvement.</v>
      </c>
      <c r="AJ91" s="4" t="str">
        <f>VLOOKUP(K91,'Region Ranking'!$D$2:$X$7,16,0)</f>
        <v>Southern received an overall score of 77% which ranks them at position 5 of the 6 regions called in Q4.</v>
      </c>
      <c r="AK91" s="4" t="str">
        <f>VLOOKUP(K91,'Region Ranking'!$D$2:$X$7,17,0)</f>
        <v>Southern received a 'greeting' score of 51% which ranks them at position 6 of the 6 regions called in Q4.</v>
      </c>
      <c r="AL91" s="4" t="str">
        <f>VLOOKUP(K91,'Region Ranking'!$D$2:$X$7,18,0)</f>
        <v>Southern received an 'act with empathy' score of 86% which ranks them at position 6 of the 6 regions called in Q4.</v>
      </c>
      <c r="AM91" s="4" t="str">
        <f>VLOOKUP(K91,'Region Ranking'!$D$2:$X$7,19,0)</f>
        <v>Southern received an 'explain expectations &amp; resolve situations' score of 79% which ranks them at position 5 of the 6 regions called in Q4.</v>
      </c>
      <c r="AN91" s="4" t="str">
        <f>VLOOKUP(K91,'Region Ranking'!$D$2:$X$7,20,0)</f>
        <v>Southern received a 'communication' score of 60% which ranks them at position 5 of the 6 regions called in Q4.</v>
      </c>
      <c r="AO91" s="4" t="str">
        <f>VLOOKUP(K91,'Region Ranking'!$D$2:$X$7,21,0)</f>
        <v>Southern had multiple areas with lower ranks in Q4, which should be examined for potential areas of improvement.</v>
      </c>
    </row>
    <row r="92" spans="1:41" hidden="1" x14ac:dyDescent="0.25">
      <c r="A92" s="4">
        <v>2024</v>
      </c>
      <c r="B92" s="4" t="s">
        <v>41</v>
      </c>
      <c r="C92" s="9" t="s">
        <v>42</v>
      </c>
      <c r="D92" s="4">
        <v>10431662</v>
      </c>
      <c r="E92" s="4" t="s">
        <v>303</v>
      </c>
      <c r="F92" s="4" t="s">
        <v>304</v>
      </c>
      <c r="G92" s="4" t="s">
        <v>303</v>
      </c>
      <c r="H92" s="4" t="s">
        <v>46</v>
      </c>
      <c r="I92" s="4">
        <v>2640</v>
      </c>
      <c r="J92" s="4" t="s">
        <v>305</v>
      </c>
      <c r="K92" s="4" t="s">
        <v>253</v>
      </c>
      <c r="L92" s="4" t="s">
        <v>49</v>
      </c>
      <c r="M92" s="4" t="s">
        <v>61</v>
      </c>
      <c r="N92" s="4" t="s">
        <v>50</v>
      </c>
      <c r="O92" s="4" t="s">
        <v>51</v>
      </c>
      <c r="P92" s="4">
        <v>3</v>
      </c>
      <c r="Q92" s="4">
        <v>5</v>
      </c>
      <c r="R92" s="4">
        <v>3</v>
      </c>
      <c r="S92" s="4" t="s">
        <v>52</v>
      </c>
      <c r="T92" s="4" t="s">
        <v>62</v>
      </c>
      <c r="U92" s="4">
        <v>2</v>
      </c>
      <c r="V92" s="4" t="s">
        <v>54</v>
      </c>
      <c r="W92" s="4" t="s">
        <v>51</v>
      </c>
      <c r="X92" s="4" t="s">
        <v>51</v>
      </c>
      <c r="Y92" s="8">
        <v>0.42857142857142849</v>
      </c>
      <c r="Z92" s="8">
        <v>0.3214285714285714</v>
      </c>
      <c r="AA92" s="8">
        <v>0.2857142857142857</v>
      </c>
      <c r="AB92" s="8">
        <v>0</v>
      </c>
      <c r="AC92" s="8">
        <v>0.27586206896551718</v>
      </c>
      <c r="AD92" s="4" t="str">
        <f>VLOOKUP(J92,'Areas Ranking'!$D$2:$Z$58,18,0)</f>
        <v>Murray River received an overall score of 49% which ranks them at position 8 of the 8 areas within the Southern region called in Q4.</v>
      </c>
      <c r="AE92" s="4" t="str">
        <f>VLOOKUP(J92,'Areas Ranking'!$D$2:$Z$58,19,0)</f>
        <v>Murray River received a 'greeting' score of 57% which ranks them at position 2 of the 8 areas within the Southern region called in Q4.</v>
      </c>
      <c r="AF92" s="4" t="str">
        <f>VLOOKUP(J92,'Areas Ranking'!$D$2:$Z$58,20,0)</f>
        <v>Murray River received an 'act with empathy' score of 53% which ranks them at position 8 of the 8 areas within the Southern region called in Q4.</v>
      </c>
      <c r="AG92" s="4" t="str">
        <f>VLOOKUP(J92,'Areas Ranking'!$D$2:$Z$58,21,0)</f>
        <v>Murray River received an 'explain expectations &amp; resolve situations' score of 48% which ranks them at position 8 of the 8 areas within the Southern region called in Q4.</v>
      </c>
      <c r="AH92" s="4" t="str">
        <f>VLOOKUP(J92,'Areas Ranking'!$D$2:$Z$58,22,0)</f>
        <v>Murray River received a 'communication' score of 38% which ranks them at position 8 of the 8 areas within the Southern region called in Q4.</v>
      </c>
      <c r="AI92" s="4" t="str">
        <f>VLOOKUP(J92,'Areas Ranking'!$D$2:$Z$58,23,0)</f>
        <v>Murray River had multiple areas with lower ranks in Q4, which should be examined for potential areas of improvement.</v>
      </c>
      <c r="AJ92" s="4" t="str">
        <f>VLOOKUP(K92,'Region Ranking'!$D$2:$X$7,16,0)</f>
        <v>Southern received an overall score of 77% which ranks them at position 5 of the 6 regions called in Q4.</v>
      </c>
      <c r="AK92" s="4" t="str">
        <f>VLOOKUP(K92,'Region Ranking'!$D$2:$X$7,17,0)</f>
        <v>Southern received a 'greeting' score of 51% which ranks them at position 6 of the 6 regions called in Q4.</v>
      </c>
      <c r="AL92" s="4" t="str">
        <f>VLOOKUP(K92,'Region Ranking'!$D$2:$X$7,18,0)</f>
        <v>Southern received an 'act with empathy' score of 86% which ranks them at position 6 of the 6 regions called in Q4.</v>
      </c>
      <c r="AM92" s="4" t="str">
        <f>VLOOKUP(K92,'Region Ranking'!$D$2:$X$7,19,0)</f>
        <v>Southern received an 'explain expectations &amp; resolve situations' score of 79% which ranks them at position 5 of the 6 regions called in Q4.</v>
      </c>
      <c r="AN92" s="4" t="str">
        <f>VLOOKUP(K92,'Region Ranking'!$D$2:$X$7,20,0)</f>
        <v>Southern received a 'communication' score of 60% which ranks them at position 5 of the 6 regions called in Q4.</v>
      </c>
      <c r="AO92" s="4" t="str">
        <f>VLOOKUP(K92,'Region Ranking'!$D$2:$X$7,21,0)</f>
        <v>Southern had multiple areas with lower ranks in Q4, which should be examined for potential areas of improvement.</v>
      </c>
    </row>
    <row r="93" spans="1:41" hidden="1" x14ac:dyDescent="0.25">
      <c r="A93" s="4">
        <v>2024</v>
      </c>
      <c r="B93" s="4" t="s">
        <v>41</v>
      </c>
      <c r="C93" s="9" t="s">
        <v>42</v>
      </c>
      <c r="D93" s="4">
        <v>10431663</v>
      </c>
      <c r="E93" s="4" t="s">
        <v>192</v>
      </c>
      <c r="F93" s="4" t="s">
        <v>193</v>
      </c>
      <c r="G93" s="4" t="s">
        <v>192</v>
      </c>
      <c r="H93" s="4" t="s">
        <v>46</v>
      </c>
      <c r="I93" s="4">
        <v>2144</v>
      </c>
      <c r="J93" s="4" t="s">
        <v>194</v>
      </c>
      <c r="K93" s="4" t="s">
        <v>186</v>
      </c>
      <c r="L93" s="4" t="s">
        <v>49</v>
      </c>
      <c r="M93" s="4"/>
      <c r="N93" s="4" t="s">
        <v>70</v>
      </c>
      <c r="O93" s="4" t="s">
        <v>51</v>
      </c>
      <c r="P93" s="4">
        <v>5</v>
      </c>
      <c r="Q93" s="4">
        <v>5</v>
      </c>
      <c r="R93" s="4">
        <v>5</v>
      </c>
      <c r="S93" s="4" t="s">
        <v>52</v>
      </c>
      <c r="T93" s="4" t="s">
        <v>62</v>
      </c>
      <c r="U93" s="4">
        <v>5</v>
      </c>
      <c r="V93" s="4" t="s">
        <v>54</v>
      </c>
      <c r="W93" s="4" t="s">
        <v>55</v>
      </c>
      <c r="X93" s="4" t="s">
        <v>55</v>
      </c>
      <c r="Y93" s="8">
        <v>0.5714285714285714</v>
      </c>
      <c r="Z93" s="8">
        <v>1</v>
      </c>
      <c r="AA93" s="8">
        <v>0.7142857142857143</v>
      </c>
      <c r="AB93" s="8">
        <v>1</v>
      </c>
      <c r="AC93" s="8">
        <v>0.82758620689655171</v>
      </c>
      <c r="AD93" s="4" t="str">
        <f>VLOOKUP(J93,'Areas Ranking'!$D$2:$Z$58,18,0)</f>
        <v>Auburn received an overall score of 79% which ranks them at position 8 of the 9 areas within the South West Metropolitan region called in Q4.</v>
      </c>
      <c r="AE93" s="4" t="str">
        <f>VLOOKUP(J93,'Areas Ranking'!$D$2:$Z$58,19,0)</f>
        <v>Auburn received a 'greeting' score of 62% which ranks them at position 2 of the 9 areas within the South West Metropolitan region called in Q4.</v>
      </c>
      <c r="AF93" s="4" t="str">
        <f>VLOOKUP(J93,'Areas Ranking'!$D$2:$Z$58,20,0)</f>
        <v>Auburn received an 'act with empathy' score of 100% which ranks them at position 1 of the 9 areas within the South West Metropolitan region called in Q4.</v>
      </c>
      <c r="AG93" s="4" t="str">
        <f>VLOOKUP(J93,'Areas Ranking'!$D$2:$Z$58,21,0)</f>
        <v>Auburn received an 'explain expectations &amp; resolve situations' score of 71% which ranks them at position 8 of the 9 areas within the South West Metropolitan region called in Q4.</v>
      </c>
      <c r="AH93" s="4" t="str">
        <f>VLOOKUP(J93,'Areas Ranking'!$D$2:$Z$58,22,0)</f>
        <v>Auburn received a 'communication' score of 67% which ranks them at position 5 of the 9 areas within the South West Metropolitan region called in Q4.</v>
      </c>
      <c r="AI93" s="4" t="str">
        <f>VLOOKUP(J93,'Areas Ranking'!$D$2:$Z$58,23,0)</f>
        <v>Auburn's lowest rank was for 'explain expectations &amp; resolve situations' in Q4, which should be examined for potential areas of improvement.</v>
      </c>
      <c r="AJ93" s="4" t="str">
        <f>VLOOKUP(K93,'Region Ranking'!$D$2:$X$7,16,0)</f>
        <v>South West Metropolitan received an overall score of 84% which ranks them at position 1 of the 6 regions called in Q4.</v>
      </c>
      <c r="AK93" s="4" t="str">
        <f>VLOOKUP(K93,'Region Ranking'!$D$2:$X$7,17,0)</f>
        <v>South West Metropolitan received a 'greeting' score of 59% which ranks them at position 2 of the 6 regions called in Q4.</v>
      </c>
      <c r="AL93" s="4" t="str">
        <f>VLOOKUP(K93,'Region Ranking'!$D$2:$X$7,18,0)</f>
        <v>South West Metropolitan received an 'act with empathy' score of 94% which ranks them at position 1 of the 6 regions called in Q4.</v>
      </c>
      <c r="AM93" s="4" t="str">
        <f>VLOOKUP(K93,'Region Ranking'!$D$2:$X$7,19,0)</f>
        <v>South West Metropolitan received an 'explain expectations &amp; resolve situations' score of 85% which ranks them at position 1 of the 6 regions called in Q4.</v>
      </c>
      <c r="AN93" s="4" t="str">
        <f>VLOOKUP(K93,'Region Ranking'!$D$2:$X$7,20,0)</f>
        <v>South West Metropolitan received a 'communication' score of 69% which ranks them at position 1 of the 6 regions called in Q4.</v>
      </c>
      <c r="AO93" s="4" t="str">
        <f>VLOOKUP(K93,'Region Ranking'!$D$2:$X$7,21,0)</f>
        <v>South West Metropolitan had multiple areas with lower ranks in Q4, which should be examined for potential areas of improvement.</v>
      </c>
    </row>
    <row r="94" spans="1:41" hidden="1" x14ac:dyDescent="0.25">
      <c r="A94" s="4">
        <v>2024</v>
      </c>
      <c r="B94" s="4" t="s">
        <v>41</v>
      </c>
      <c r="C94" s="9" t="s">
        <v>42</v>
      </c>
      <c r="D94" s="4">
        <v>10431664</v>
      </c>
      <c r="E94" s="4" t="s">
        <v>298</v>
      </c>
      <c r="F94" s="4" t="s">
        <v>299</v>
      </c>
      <c r="G94" s="4" t="s">
        <v>298</v>
      </c>
      <c r="H94" s="4" t="s">
        <v>46</v>
      </c>
      <c r="I94" s="4">
        <v>2880</v>
      </c>
      <c r="J94" s="4" t="s">
        <v>300</v>
      </c>
      <c r="K94" s="4" t="s">
        <v>233</v>
      </c>
      <c r="L94" s="4" t="s">
        <v>49</v>
      </c>
      <c r="M94" s="4" t="s">
        <v>61</v>
      </c>
      <c r="N94" s="4" t="s">
        <v>50</v>
      </c>
      <c r="O94" s="4" t="s">
        <v>51</v>
      </c>
      <c r="P94" s="4">
        <v>5</v>
      </c>
      <c r="Q94" s="4">
        <v>5</v>
      </c>
      <c r="R94" s="4">
        <v>5</v>
      </c>
      <c r="S94" s="4" t="s">
        <v>52</v>
      </c>
      <c r="T94" s="4" t="s">
        <v>62</v>
      </c>
      <c r="U94" s="4">
        <v>5</v>
      </c>
      <c r="V94" s="4" t="s">
        <v>54</v>
      </c>
      <c r="W94" s="4" t="s">
        <v>51</v>
      </c>
      <c r="X94" s="4" t="s">
        <v>55</v>
      </c>
      <c r="Y94" s="8">
        <v>0.5714285714285714</v>
      </c>
      <c r="Z94" s="8">
        <v>1</v>
      </c>
      <c r="AA94" s="8">
        <v>0.7142857142857143</v>
      </c>
      <c r="AB94" s="8">
        <v>0.5</v>
      </c>
      <c r="AC94" s="8">
        <v>0.77011494252873558</v>
      </c>
      <c r="AD94" s="4" t="str">
        <f>VLOOKUP(J94,'Areas Ranking'!$D$2:$Z$58,18,0)</f>
        <v>Barrier received an overall score of 79% which ranks them at position 4 of the 7 areas within the Western region called in Q4.</v>
      </c>
      <c r="AE94" s="4" t="str">
        <f>VLOOKUP(J94,'Areas Ranking'!$D$2:$Z$58,19,0)</f>
        <v>Barrier received a 'greeting' score of 57% which ranks them at position 3 of the 7 areas within the Western region called in Q4.</v>
      </c>
      <c r="AF94" s="4" t="str">
        <f>VLOOKUP(J94,'Areas Ranking'!$D$2:$Z$58,20,0)</f>
        <v>Barrier received an 'act with empathy' score of 81% which ranks them at position 6 of the 7 areas within the Western region called in Q4.</v>
      </c>
      <c r="AG94" s="4" t="str">
        <f>VLOOKUP(J94,'Areas Ranking'!$D$2:$Z$58,21,0)</f>
        <v>Barrier received an 'explain expectations &amp; resolve situations' score of 81% which ranks them at position 4 of the 7 areas within the Western region called in Q4.</v>
      </c>
      <c r="AH94" s="4" t="str">
        <f>VLOOKUP(J94,'Areas Ranking'!$D$2:$Z$58,22,0)</f>
        <v>Barrier received a 'communication' score of 83% which ranks them at position 1 of the 7 areas within the Western region called in Q4.</v>
      </c>
      <c r="AI94" s="4" t="str">
        <f>VLOOKUP(J94,'Areas Ranking'!$D$2:$Z$58,23,0)</f>
        <v>Barrier's lowest rank was for 'act with empathy' in Q4, which should be examined for potential areas of improvement.</v>
      </c>
      <c r="AJ94" s="4" t="str">
        <f>VLOOKUP(K94,'Region Ranking'!$D$2:$X$7,16,0)</f>
        <v>Western received an overall score of 80% which ranks them at position 4 of the 6 regions called in Q4.</v>
      </c>
      <c r="AK94" s="4" t="str">
        <f>VLOOKUP(K94,'Region Ranking'!$D$2:$X$7,17,0)</f>
        <v>Western received a 'greeting' score of 56% which ranks them at position 4 of the 6 regions called in Q4.</v>
      </c>
      <c r="AL94" s="4" t="str">
        <f>VLOOKUP(K94,'Region Ranking'!$D$2:$X$7,18,0)</f>
        <v>Western received an 'act with empathy' score of 88% which ranks them at position 4 of the 6 regions called in Q4.</v>
      </c>
      <c r="AM94" s="4" t="str">
        <f>VLOOKUP(K94,'Region Ranking'!$D$2:$X$7,19,0)</f>
        <v>Western received an 'explain expectations &amp; resolve situations' score of 83% which ranks them at position 2 of the 6 regions called in Q4.</v>
      </c>
      <c r="AN94" s="4" t="str">
        <f>VLOOKUP(K94,'Region Ranking'!$D$2:$X$7,20,0)</f>
        <v>Western received a 'communication' score of 63% which ranks them at position 3 of the 6 regions called in Q4.</v>
      </c>
      <c r="AO94" s="4" t="str">
        <f>VLOOKUP(K94,'Region Ranking'!$D$2:$X$7,21,0)</f>
        <v>Western had multiple areas with lower ranks in Q4, which should be examined for potential areas of improvement.</v>
      </c>
    </row>
    <row r="95" spans="1:41" hidden="1" x14ac:dyDescent="0.25">
      <c r="A95" s="4">
        <v>2024</v>
      </c>
      <c r="B95" s="4" t="s">
        <v>41</v>
      </c>
      <c r="C95" s="9" t="s">
        <v>42</v>
      </c>
      <c r="D95" s="4">
        <v>10431665</v>
      </c>
      <c r="E95" s="4" t="s">
        <v>207</v>
      </c>
      <c r="F95" s="4" t="s">
        <v>208</v>
      </c>
      <c r="G95" s="4" t="s">
        <v>207</v>
      </c>
      <c r="H95" s="4" t="s">
        <v>46</v>
      </c>
      <c r="I95" s="4">
        <v>2194</v>
      </c>
      <c r="J95" s="4" t="s">
        <v>209</v>
      </c>
      <c r="K95" s="4" t="s">
        <v>186</v>
      </c>
      <c r="L95" s="4" t="s">
        <v>79</v>
      </c>
      <c r="M95" s="4" t="s">
        <v>61</v>
      </c>
      <c r="N95" s="4" t="s">
        <v>70</v>
      </c>
      <c r="O95" s="4" t="s">
        <v>51</v>
      </c>
      <c r="P95" s="4">
        <v>4</v>
      </c>
      <c r="Q95" s="4">
        <v>5</v>
      </c>
      <c r="R95" s="4">
        <v>4</v>
      </c>
      <c r="S95" s="4" t="s">
        <v>52</v>
      </c>
      <c r="T95" s="4" t="s">
        <v>53</v>
      </c>
      <c r="U95" s="4">
        <v>5</v>
      </c>
      <c r="V95" s="4" t="s">
        <v>54</v>
      </c>
      <c r="W95" s="4" t="s">
        <v>55</v>
      </c>
      <c r="X95" s="4" t="s">
        <v>55</v>
      </c>
      <c r="Y95" s="8">
        <v>0.7142857142857143</v>
      </c>
      <c r="Z95" s="8">
        <v>1</v>
      </c>
      <c r="AA95" s="8">
        <v>0.90476190476190477</v>
      </c>
      <c r="AB95" s="8">
        <v>1</v>
      </c>
      <c r="AC95" s="8">
        <v>0.93103448275862066</v>
      </c>
      <c r="AD95" s="4" t="str">
        <f>VLOOKUP(J95,'Areas Ranking'!$D$2:$Z$58,18,0)</f>
        <v>Campsie received an overall score of 86% which ranks them at position 4 of the 9 areas within the South West Metropolitan region called in Q4.</v>
      </c>
      <c r="AE95" s="4" t="str">
        <f>VLOOKUP(J95,'Areas Ranking'!$D$2:$Z$58,19,0)</f>
        <v>Campsie received a 'greeting' score of 57% which ranks them at position 6 of the 9 areas within the South West Metropolitan region called in Q4.</v>
      </c>
      <c r="AF95" s="4" t="str">
        <f>VLOOKUP(J95,'Areas Ranking'!$D$2:$Z$58,20,0)</f>
        <v>Campsie received an 'act with empathy' score of 96% which ranks them at position 4 of the 9 areas within the South West Metropolitan region called in Q4.</v>
      </c>
      <c r="AG95" s="4" t="str">
        <f>VLOOKUP(J95,'Areas Ranking'!$D$2:$Z$58,21,0)</f>
        <v>Campsie received an 'explain expectations &amp; resolve situations' score of 85% which ranks them at position 6 of the 9 areas within the South West Metropolitan region called in Q4.</v>
      </c>
      <c r="AH95" s="4" t="str">
        <f>VLOOKUP(J95,'Areas Ranking'!$D$2:$Z$58,22,0)</f>
        <v>Campsie received a 'communication' score of 83% which ranks them at position 1 of the 9 areas within the South West Metropolitan region called in Q4.</v>
      </c>
      <c r="AI95" s="4" t="str">
        <f>VLOOKUP(J95,'Areas Ranking'!$D$2:$Z$58,23,0)</f>
        <v>Campsie had multiple areas with lower ranks in Q4, which should be examined for potential areas of improvement.</v>
      </c>
      <c r="AJ95" s="4" t="str">
        <f>VLOOKUP(K95,'Region Ranking'!$D$2:$X$7,16,0)</f>
        <v>South West Metropolitan received an overall score of 84% which ranks them at position 1 of the 6 regions called in Q4.</v>
      </c>
      <c r="AK95" s="4" t="str">
        <f>VLOOKUP(K95,'Region Ranking'!$D$2:$X$7,17,0)</f>
        <v>South West Metropolitan received a 'greeting' score of 59% which ranks them at position 2 of the 6 regions called in Q4.</v>
      </c>
      <c r="AL95" s="4" t="str">
        <f>VLOOKUP(K95,'Region Ranking'!$D$2:$X$7,18,0)</f>
        <v>South West Metropolitan received an 'act with empathy' score of 94% which ranks them at position 1 of the 6 regions called in Q4.</v>
      </c>
      <c r="AM95" s="4" t="str">
        <f>VLOOKUP(K95,'Region Ranking'!$D$2:$X$7,19,0)</f>
        <v>South West Metropolitan received an 'explain expectations &amp; resolve situations' score of 85% which ranks them at position 1 of the 6 regions called in Q4.</v>
      </c>
      <c r="AN95" s="4" t="str">
        <f>VLOOKUP(K95,'Region Ranking'!$D$2:$X$7,20,0)</f>
        <v>South West Metropolitan received a 'communication' score of 69% which ranks them at position 1 of the 6 regions called in Q4.</v>
      </c>
      <c r="AO95" s="4" t="str">
        <f>VLOOKUP(K95,'Region Ranking'!$D$2:$X$7,21,0)</f>
        <v>South West Metropolitan had multiple areas with lower ranks in Q4, which should be examined for potential areas of improvement.</v>
      </c>
    </row>
    <row r="96" spans="1:41" hidden="1" x14ac:dyDescent="0.25">
      <c r="A96" s="4">
        <v>2024</v>
      </c>
      <c r="B96" s="4" t="s">
        <v>41</v>
      </c>
      <c r="C96" s="9" t="s">
        <v>42</v>
      </c>
      <c r="D96" s="4">
        <v>10431666</v>
      </c>
      <c r="E96" s="4" t="s">
        <v>129</v>
      </c>
      <c r="F96" s="4" t="s">
        <v>130</v>
      </c>
      <c r="G96" s="4" t="s">
        <v>129</v>
      </c>
      <c r="H96" s="4" t="s">
        <v>46</v>
      </c>
      <c r="I96" s="4">
        <v>2154</v>
      </c>
      <c r="J96" s="4" t="s">
        <v>131</v>
      </c>
      <c r="K96" s="4" t="s">
        <v>104</v>
      </c>
      <c r="L96" s="4" t="s">
        <v>49</v>
      </c>
      <c r="M96" s="4" t="s">
        <v>234</v>
      </c>
      <c r="N96" s="4" t="s">
        <v>132</v>
      </c>
      <c r="O96" s="4" t="s">
        <v>51</v>
      </c>
      <c r="P96" s="4">
        <v>5</v>
      </c>
      <c r="Q96" s="4">
        <v>5</v>
      </c>
      <c r="R96" s="4">
        <v>5</v>
      </c>
      <c r="S96" s="4" t="s">
        <v>52</v>
      </c>
      <c r="T96" s="4" t="s">
        <v>53</v>
      </c>
      <c r="U96" s="4">
        <v>5</v>
      </c>
      <c r="V96" s="4" t="s">
        <v>54</v>
      </c>
      <c r="W96" s="4" t="s">
        <v>55</v>
      </c>
      <c r="X96" s="4" t="s">
        <v>55</v>
      </c>
      <c r="Y96" s="8">
        <v>0.5714285714285714</v>
      </c>
      <c r="Z96" s="8">
        <v>1</v>
      </c>
      <c r="AA96" s="8">
        <v>0.90476190476190477</v>
      </c>
      <c r="AB96" s="8">
        <v>1</v>
      </c>
      <c r="AC96" s="8">
        <v>0.91954022988505746</v>
      </c>
      <c r="AD96" s="4" t="str">
        <f>VLOOKUP(J96,'Areas Ranking'!$D$2:$Z$58,18,0)</f>
        <v>The Hills received an overall score of 92% which ranks them at position 1 of the 12 areas within the North West Metropolitan region called in Q4.</v>
      </c>
      <c r="AE96" s="4" t="str">
        <f>VLOOKUP(J96,'Areas Ranking'!$D$2:$Z$58,19,0)</f>
        <v>The Hills received a 'greeting' score of 57% which ranks them at position 6 of the 12 areas within the North West Metropolitan region called in Q4.</v>
      </c>
      <c r="AF96" s="4" t="str">
        <f>VLOOKUP(J96,'Areas Ranking'!$D$2:$Z$58,20,0)</f>
        <v>The Hills received an 'act with empathy' score of 100% which ranks them at position 1 of the 12 areas within the North West Metropolitan region called in Q4.</v>
      </c>
      <c r="AG96" s="4" t="str">
        <f>VLOOKUP(J96,'Areas Ranking'!$D$2:$Z$58,21,0)</f>
        <v>The Hills received an 'explain expectations &amp; resolve situations' score of 94% which ranks them at position 2 of the 12 areas within the North West Metropolitan region called in Q4.</v>
      </c>
      <c r="AH96" s="4" t="str">
        <f>VLOOKUP(J96,'Areas Ranking'!$D$2:$Z$58,22,0)</f>
        <v>The Hills received a 'communication' score of 83% which ranks them at position 1 of the 12 areas within the North West Metropolitan region called in Q4.</v>
      </c>
      <c r="AI96" s="4" t="str">
        <f>VLOOKUP(J96,'Areas Ranking'!$D$2:$Z$58,23,0)</f>
        <v>The Hills' lowest rank was for 'greeting' in Q4, which should be examined for potential areas of improvement.</v>
      </c>
      <c r="AJ96" s="4" t="str">
        <f>VLOOKUP(K96,'Region Ranking'!$D$2:$X$7,16,0)</f>
        <v>North West Metropolitan received an overall score of 81% which ranks them at position 3 of the 6 regions called in Q4.</v>
      </c>
      <c r="AK96" s="4" t="str">
        <f>VLOOKUP(K96,'Region Ranking'!$D$2:$X$7,17,0)</f>
        <v>North West Metropolitan received a 'greeting' score of 57% which ranks them at position 3 of the 6 regions called in Q4.</v>
      </c>
      <c r="AL96" s="4" t="str">
        <f>VLOOKUP(K96,'Region Ranking'!$D$2:$X$7,18,0)</f>
        <v>North West Metropolitan received an 'act with empathy' score of 91% which ranks them at position 3 of the 6 regions called in Q4.</v>
      </c>
      <c r="AM96" s="4" t="str">
        <f>VLOOKUP(K96,'Region Ranking'!$D$2:$X$7,19,0)</f>
        <v>North West Metropolitan received an 'explain expectations &amp; resolve situations' score of 83% which ranks them at position 4 of the 6 regions called in Q4.</v>
      </c>
      <c r="AN96" s="4" t="str">
        <f>VLOOKUP(K96,'Region Ranking'!$D$2:$X$7,20,0)</f>
        <v>North West Metropolitan received a 'communication' score of 61% which ranks them at position 4 of the 6 regions called in Q4.</v>
      </c>
      <c r="AO96" s="4" t="str">
        <f>VLOOKUP(K96,'Region Ranking'!$D$2:$X$7,21,0)</f>
        <v>North West Metropolitan had multiple areas with lower ranks in Q4, which should be examined for potential areas of improvement.</v>
      </c>
    </row>
    <row r="97" spans="1:41" hidden="1" x14ac:dyDescent="0.25">
      <c r="A97" s="4">
        <v>2024</v>
      </c>
      <c r="B97" s="4" t="s">
        <v>41</v>
      </c>
      <c r="C97" s="9" t="s">
        <v>42</v>
      </c>
      <c r="D97" s="4">
        <v>10431667</v>
      </c>
      <c r="E97" s="4" t="s">
        <v>290</v>
      </c>
      <c r="F97" s="4" t="s">
        <v>291</v>
      </c>
      <c r="G97" s="4" t="s">
        <v>290</v>
      </c>
      <c r="H97" s="4" t="s">
        <v>46</v>
      </c>
      <c r="I97" s="4">
        <v>2830</v>
      </c>
      <c r="J97" s="4" t="s">
        <v>292</v>
      </c>
      <c r="K97" s="4" t="s">
        <v>233</v>
      </c>
      <c r="L97" s="4" t="s">
        <v>49</v>
      </c>
      <c r="M97" s="4" t="s">
        <v>61</v>
      </c>
      <c r="N97" s="4" t="s">
        <v>50</v>
      </c>
      <c r="O97" s="4" t="s">
        <v>51</v>
      </c>
      <c r="P97" s="4">
        <v>4</v>
      </c>
      <c r="Q97" s="4">
        <v>5</v>
      </c>
      <c r="R97" s="4">
        <v>4</v>
      </c>
      <c r="S97" s="4" t="s">
        <v>52</v>
      </c>
      <c r="T97" s="4" t="s">
        <v>62</v>
      </c>
      <c r="U97" s="4">
        <v>5</v>
      </c>
      <c r="V97" s="4" t="s">
        <v>54</v>
      </c>
      <c r="W97" s="4" t="s">
        <v>51</v>
      </c>
      <c r="X97" s="4" t="s">
        <v>55</v>
      </c>
      <c r="Y97" s="8">
        <v>0.5714285714285714</v>
      </c>
      <c r="Z97" s="8">
        <v>0.7857142857142857</v>
      </c>
      <c r="AA97" s="8">
        <v>0.7142857142857143</v>
      </c>
      <c r="AB97" s="8">
        <v>0.5</v>
      </c>
      <c r="AC97" s="8">
        <v>0.70114942528735624</v>
      </c>
      <c r="AD97" s="4" t="str">
        <f>VLOOKUP(J97,'Areas Ranking'!$D$2:$Z$58,18,0)</f>
        <v>Orana Mid-Western received an overall score of 66% which ranks them at position 7 of the 7 areas within the Western region called in Q4.</v>
      </c>
      <c r="AE97" s="4" t="str">
        <f>VLOOKUP(J97,'Areas Ranking'!$D$2:$Z$58,19,0)</f>
        <v>Orana Mid-Western received a 'greeting' score of 33% which ranks them at position 7 of the 7 areas within the Western region called in Q4.</v>
      </c>
      <c r="AF97" s="4" t="str">
        <f>VLOOKUP(J97,'Areas Ranking'!$D$2:$Z$58,20,0)</f>
        <v>Orana Mid-Western received an 'act with empathy' score of 83% which ranks them at position 5 of the 7 areas within the Western region called in Q4.</v>
      </c>
      <c r="AG97" s="4" t="str">
        <f>VLOOKUP(J97,'Areas Ranking'!$D$2:$Z$58,21,0)</f>
        <v>Orana Mid-Western received an 'explain expectations &amp; resolve situations' score of 68% which ranks them at position 7 of the 7 areas within the Western region called in Q4.</v>
      </c>
      <c r="AH97" s="4" t="str">
        <f>VLOOKUP(J97,'Areas Ranking'!$D$2:$Z$58,22,0)</f>
        <v>Orana Mid-Western received a 'communication' score of 33% which ranks them at position 7 of the 7 areas within the Western region called in Q4.</v>
      </c>
      <c r="AI97" s="4" t="str">
        <f>VLOOKUP(J97,'Areas Ranking'!$D$2:$Z$58,23,0)</f>
        <v>Orana Mid-Western had multiple areas with lower ranks in Q4, which should be examined for potential areas of improvement.</v>
      </c>
      <c r="AJ97" s="4" t="str">
        <f>VLOOKUP(K97,'Region Ranking'!$D$2:$X$7,16,0)</f>
        <v>Western received an overall score of 80% which ranks them at position 4 of the 6 regions called in Q4.</v>
      </c>
      <c r="AK97" s="4" t="str">
        <f>VLOOKUP(K97,'Region Ranking'!$D$2:$X$7,17,0)</f>
        <v>Western received a 'greeting' score of 56% which ranks them at position 4 of the 6 regions called in Q4.</v>
      </c>
      <c r="AL97" s="4" t="str">
        <f>VLOOKUP(K97,'Region Ranking'!$D$2:$X$7,18,0)</f>
        <v>Western received an 'act with empathy' score of 88% which ranks them at position 4 of the 6 regions called in Q4.</v>
      </c>
      <c r="AM97" s="4" t="str">
        <f>VLOOKUP(K97,'Region Ranking'!$D$2:$X$7,19,0)</f>
        <v>Western received an 'explain expectations &amp; resolve situations' score of 83% which ranks them at position 2 of the 6 regions called in Q4.</v>
      </c>
      <c r="AN97" s="4" t="str">
        <f>VLOOKUP(K97,'Region Ranking'!$D$2:$X$7,20,0)</f>
        <v>Western received a 'communication' score of 63% which ranks them at position 3 of the 6 regions called in Q4.</v>
      </c>
      <c r="AO97" s="4" t="str">
        <f>VLOOKUP(K97,'Region Ranking'!$D$2:$X$7,21,0)</f>
        <v>Western had multiple areas with lower ranks in Q4, which should be examined for potential areas of improvement.</v>
      </c>
    </row>
    <row r="98" spans="1:41" hidden="1" x14ac:dyDescent="0.25">
      <c r="A98" s="4">
        <v>2024</v>
      </c>
      <c r="B98" s="4" t="s">
        <v>41</v>
      </c>
      <c r="C98" s="9" t="s">
        <v>42</v>
      </c>
      <c r="D98" s="4">
        <v>10431668</v>
      </c>
      <c r="E98" s="4" t="s">
        <v>279</v>
      </c>
      <c r="F98" s="4" t="s">
        <v>280</v>
      </c>
      <c r="G98" s="4" t="s">
        <v>279</v>
      </c>
      <c r="H98" s="4" t="s">
        <v>46</v>
      </c>
      <c r="I98" s="4">
        <v>2680</v>
      </c>
      <c r="J98" s="4" t="s">
        <v>281</v>
      </c>
      <c r="K98" s="4" t="s">
        <v>253</v>
      </c>
      <c r="L98" s="4" t="s">
        <v>49</v>
      </c>
      <c r="M98" s="4" t="s">
        <v>61</v>
      </c>
      <c r="N98" s="4" t="s">
        <v>50</v>
      </c>
      <c r="O98" s="4" t="s">
        <v>51</v>
      </c>
      <c r="P98" s="4">
        <v>4</v>
      </c>
      <c r="Q98" s="4">
        <v>5</v>
      </c>
      <c r="R98" s="4">
        <v>5</v>
      </c>
      <c r="S98" s="4" t="s">
        <v>52</v>
      </c>
      <c r="T98" s="4" t="s">
        <v>76</v>
      </c>
      <c r="U98" s="4">
        <v>5</v>
      </c>
      <c r="V98" s="4" t="s">
        <v>54</v>
      </c>
      <c r="W98" s="4" t="s">
        <v>55</v>
      </c>
      <c r="X98" s="4" t="s">
        <v>55</v>
      </c>
      <c r="Y98" s="8">
        <v>0.42857142857142849</v>
      </c>
      <c r="Z98" s="8">
        <v>0.8928571428571429</v>
      </c>
      <c r="AA98" s="8">
        <v>1</v>
      </c>
      <c r="AB98" s="8">
        <v>1</v>
      </c>
      <c r="AC98" s="8">
        <v>0.91954022988505746</v>
      </c>
      <c r="AD98" s="4" t="str">
        <f>VLOOKUP(J98,'Areas Ranking'!$D$2:$Z$58,18,0)</f>
        <v>Murrumbidgee received an overall score of 89% which ranks them at position 1 of the 8 areas within the Southern region called in Q4.</v>
      </c>
      <c r="AE98" s="4" t="str">
        <f>VLOOKUP(J98,'Areas Ranking'!$D$2:$Z$58,19,0)</f>
        <v>Murrumbidgee received a 'greeting' score of 48% which ranks them at position 5 of the 8 areas within the Southern region called in Q4.</v>
      </c>
      <c r="AF98" s="4" t="str">
        <f>VLOOKUP(J98,'Areas Ranking'!$D$2:$Z$58,20,0)</f>
        <v>Murrumbidgee received an 'act with empathy' score of 96% which ranks them at position 3 of the 8 areas within the Southern region called in Q4.</v>
      </c>
      <c r="AG98" s="4" t="str">
        <f>VLOOKUP(J98,'Areas Ranking'!$D$2:$Z$58,21,0)</f>
        <v>Murrumbidgee received an 'explain expectations &amp; resolve situations' score of 97% which ranks them at position 1 of the 8 areas within the Southern region called in Q4.</v>
      </c>
      <c r="AH98" s="4" t="str">
        <f>VLOOKUP(J98,'Areas Ranking'!$D$2:$Z$58,22,0)</f>
        <v>Murrumbidgee received a 'communication' score of 67% which ranks them at position 1 of the 8 areas within the Southern region called in Q4.</v>
      </c>
      <c r="AI98" s="4" t="str">
        <f>VLOOKUP(J98,'Areas Ranking'!$D$2:$Z$58,23,0)</f>
        <v>Murrumbidgee's lowest rank was for 'greeting' in Q4, which should be examined for potential areas of improvement.</v>
      </c>
      <c r="AJ98" s="4" t="str">
        <f>VLOOKUP(K98,'Region Ranking'!$D$2:$X$7,16,0)</f>
        <v>Southern received an overall score of 77% which ranks them at position 5 of the 6 regions called in Q4.</v>
      </c>
      <c r="AK98" s="4" t="str">
        <f>VLOOKUP(K98,'Region Ranking'!$D$2:$X$7,17,0)</f>
        <v>Southern received a 'greeting' score of 51% which ranks them at position 6 of the 6 regions called in Q4.</v>
      </c>
      <c r="AL98" s="4" t="str">
        <f>VLOOKUP(K98,'Region Ranking'!$D$2:$X$7,18,0)</f>
        <v>Southern received an 'act with empathy' score of 86% which ranks them at position 6 of the 6 regions called in Q4.</v>
      </c>
      <c r="AM98" s="4" t="str">
        <f>VLOOKUP(K98,'Region Ranking'!$D$2:$X$7,19,0)</f>
        <v>Southern received an 'explain expectations &amp; resolve situations' score of 79% which ranks them at position 5 of the 6 regions called in Q4.</v>
      </c>
      <c r="AN98" s="4" t="str">
        <f>VLOOKUP(K98,'Region Ranking'!$D$2:$X$7,20,0)</f>
        <v>Southern received a 'communication' score of 60% which ranks them at position 5 of the 6 regions called in Q4.</v>
      </c>
      <c r="AO98" s="4" t="str">
        <f>VLOOKUP(K98,'Region Ranking'!$D$2:$X$7,21,0)</f>
        <v>Southern had multiple areas with lower ranks in Q4, which should be examined for potential areas of improvement.</v>
      </c>
    </row>
    <row r="99" spans="1:41" hidden="1" x14ac:dyDescent="0.25">
      <c r="A99" s="4">
        <v>2024</v>
      </c>
      <c r="B99" s="4" t="s">
        <v>41</v>
      </c>
      <c r="C99" s="9" t="s">
        <v>42</v>
      </c>
      <c r="D99" s="4">
        <v>10431669</v>
      </c>
      <c r="E99" s="4" t="s">
        <v>64</v>
      </c>
      <c r="F99" s="4" t="s">
        <v>65</v>
      </c>
      <c r="G99" s="4" t="s">
        <v>64</v>
      </c>
      <c r="H99" s="4" t="s">
        <v>46</v>
      </c>
      <c r="I99" s="4">
        <v>2011</v>
      </c>
      <c r="J99" s="4" t="s">
        <v>66</v>
      </c>
      <c r="K99" s="4" t="s">
        <v>48</v>
      </c>
      <c r="L99" s="4" t="s">
        <v>79</v>
      </c>
      <c r="M99" s="4"/>
      <c r="N99" s="4" t="s">
        <v>50</v>
      </c>
      <c r="O99" s="4" t="s">
        <v>51</v>
      </c>
      <c r="P99" s="4">
        <v>3</v>
      </c>
      <c r="Q99" s="4">
        <v>4</v>
      </c>
      <c r="R99" s="4">
        <v>4</v>
      </c>
      <c r="S99" s="4" t="s">
        <v>52</v>
      </c>
      <c r="T99" s="4" t="s">
        <v>62</v>
      </c>
      <c r="U99" s="4">
        <v>2</v>
      </c>
      <c r="V99" s="4" t="s">
        <v>54</v>
      </c>
      <c r="W99" s="4" t="s">
        <v>51</v>
      </c>
      <c r="X99" s="4" t="s">
        <v>55</v>
      </c>
      <c r="Y99" s="8">
        <v>0.14285714285714279</v>
      </c>
      <c r="Z99" s="8">
        <v>0.7142857142857143</v>
      </c>
      <c r="AA99" s="8">
        <v>0.47619047619047622</v>
      </c>
      <c r="AB99" s="8">
        <v>0.5</v>
      </c>
      <c r="AC99" s="8">
        <v>0.52873563218390807</v>
      </c>
      <c r="AD99" s="4" t="str">
        <f>VLOOKUP(J99,'Areas Ranking'!$D$2:$Z$58,18,0)</f>
        <v>Kings Cross received an overall score of 77% which ranks them at position 8 of the 10 areas within the Central Metropolitan region called in Q4.</v>
      </c>
      <c r="AE99" s="4" t="str">
        <f>VLOOKUP(J99,'Areas Ranking'!$D$2:$Z$58,19,0)</f>
        <v>Kings Cross received a 'greeting' score of 29% which ranks them at position 10 of the 10 areas within the Central Metropolitan region called in Q4.</v>
      </c>
      <c r="AF99" s="4" t="str">
        <f>VLOOKUP(J99,'Areas Ranking'!$D$2:$Z$58,20,0)</f>
        <v>Kings Cross received an 'act with empathy' score of 90% which ranks them at position 7 of the 10 areas within the Central Metropolitan region called in Q4.</v>
      </c>
      <c r="AG99" s="4" t="str">
        <f>VLOOKUP(J99,'Areas Ranking'!$D$2:$Z$58,21,0)</f>
        <v>Kings Cross received an 'explain expectations &amp; resolve situations' score of 79% which ranks them at position 9 of the 10 areas within the Central Metropolitan region called in Q4.</v>
      </c>
      <c r="AH99" s="4" t="str">
        <f>VLOOKUP(J99,'Areas Ranking'!$D$2:$Z$58,22,0)</f>
        <v>Kings Cross received a 'communication' score of 67% which ranks them at position 2 of the 10 areas within the Central Metropolitan region called in Q4.</v>
      </c>
      <c r="AI99" s="4" t="str">
        <f>VLOOKUP(J99,'Areas Ranking'!$D$2:$Z$58,23,0)</f>
        <v>Kings Cross' lowest rank was for 'greeting' in Q4, which should be examined for potential areas of improvement.</v>
      </c>
      <c r="AJ99" s="4" t="str">
        <f>VLOOKUP(K99,'Region Ranking'!$D$2:$X$7,16,0)</f>
        <v>Central Metropolitan received an overall score of 82% which ranks them at position 2 of the 6 regions called in Q4.</v>
      </c>
      <c r="AK99" s="4" t="str">
        <f>VLOOKUP(K99,'Region Ranking'!$D$2:$X$7,17,0)</f>
        <v>Central Metropolitan received a 'greeting' score of 60% which ranks them at position 1 of the 6 regions called in Q4.</v>
      </c>
      <c r="AL99" s="4" t="str">
        <f>VLOOKUP(K99,'Region Ranking'!$D$2:$X$7,18,0)</f>
        <v>Central Metropolitan received an 'act with empathy' score of 92% which ranks them at position 2 of the 6 regions called in Q4.</v>
      </c>
      <c r="AM99" s="4" t="str">
        <f>VLOOKUP(K99,'Region Ranking'!$D$2:$X$7,19,0)</f>
        <v>Central Metropolitan received an 'explain expectations &amp; resolve situations' score of 83% which ranks them at position 3 of the 6 regions called in Q4.</v>
      </c>
      <c r="AN99" s="4" t="str">
        <f>VLOOKUP(K99,'Region Ranking'!$D$2:$X$7,20,0)</f>
        <v>Central Metropolitan received a 'communication' score of 67% which ranks them at position 2 of the 6 regions called in Q4.</v>
      </c>
      <c r="AO99" s="4" t="str">
        <f>VLOOKUP(K99,'Region Ranking'!$D$2:$X$7,21,0)</f>
        <v>Central Metropolitan had multiple areas with lower ranks in Q4, which should be examined for potential areas of improvement.</v>
      </c>
    </row>
    <row r="100" spans="1:41" hidden="1" x14ac:dyDescent="0.25">
      <c r="A100" s="4">
        <v>2024</v>
      </c>
      <c r="B100" s="4" t="s">
        <v>41</v>
      </c>
      <c r="C100" s="9" t="s">
        <v>42</v>
      </c>
      <c r="D100" s="4">
        <v>10431670</v>
      </c>
      <c r="E100" s="4" t="s">
        <v>306</v>
      </c>
      <c r="F100" s="4" t="s">
        <v>307</v>
      </c>
      <c r="G100" s="4" t="s">
        <v>306</v>
      </c>
      <c r="H100" s="4" t="s">
        <v>46</v>
      </c>
      <c r="I100" s="4">
        <v>2035</v>
      </c>
      <c r="J100" s="4" t="s">
        <v>308</v>
      </c>
      <c r="K100" s="4" t="s">
        <v>48</v>
      </c>
      <c r="L100" s="4" t="s">
        <v>49</v>
      </c>
      <c r="M100" s="4" t="s">
        <v>61</v>
      </c>
      <c r="N100" s="4" t="s">
        <v>70</v>
      </c>
      <c r="O100" s="4" t="s">
        <v>51</v>
      </c>
      <c r="P100" s="4">
        <v>3</v>
      </c>
      <c r="Q100" s="4">
        <v>5</v>
      </c>
      <c r="R100" s="4">
        <v>4</v>
      </c>
      <c r="S100" s="4" t="s">
        <v>52</v>
      </c>
      <c r="T100" s="4" t="s">
        <v>62</v>
      </c>
      <c r="U100" s="4">
        <v>5</v>
      </c>
      <c r="V100" s="4" t="s">
        <v>54</v>
      </c>
      <c r="W100" s="4" t="s">
        <v>55</v>
      </c>
      <c r="X100" s="4" t="s">
        <v>55</v>
      </c>
      <c r="Y100" s="8">
        <v>0.42857142857142849</v>
      </c>
      <c r="Z100" s="8">
        <v>0.8214285714285714</v>
      </c>
      <c r="AA100" s="8">
        <v>0.7142857142857143</v>
      </c>
      <c r="AB100" s="8">
        <v>1</v>
      </c>
      <c r="AC100" s="8">
        <v>0.75862068965517238</v>
      </c>
      <c r="AD100" s="4" t="str">
        <f>VLOOKUP(J100,'Areas Ranking'!$D$2:$Z$58,18,0)</f>
        <v>Eastern Beaches received an overall score of 75% which ranks them at position 9 of the 10 areas within the Central Metropolitan region called in Q4.</v>
      </c>
      <c r="AE100" s="4" t="str">
        <f>VLOOKUP(J100,'Areas Ranking'!$D$2:$Z$58,19,0)</f>
        <v>Eastern Beaches received a 'greeting' score of 48% which ranks them at position 9 of the 10 areas within the Central Metropolitan region called in Q4.</v>
      </c>
      <c r="AF100" s="4" t="str">
        <f>VLOOKUP(J100,'Areas Ranking'!$D$2:$Z$58,20,0)</f>
        <v>Eastern Beaches received an 'act with empathy' score of 76% which ranks them at position 10 of the 10 areas within the Central Metropolitan region called in Q4.</v>
      </c>
      <c r="AG100" s="4" t="str">
        <f>VLOOKUP(J100,'Areas Ranking'!$D$2:$Z$58,21,0)</f>
        <v>Eastern Beaches received an 'explain expectations &amp; resolve situations' score of 81% which ranks them at position 6 of the 10 areas within the Central Metropolitan region called in Q4.</v>
      </c>
      <c r="AH100" s="4" t="str">
        <f>VLOOKUP(J100,'Areas Ranking'!$D$2:$Z$58,22,0)</f>
        <v>Eastern Beaches received a 'communication' score of 67% which ranks them at position 2 of the 10 areas within the Central Metropolitan region called in Q4.</v>
      </c>
      <c r="AI100" s="4" t="str">
        <f>VLOOKUP(J100,'Areas Ranking'!$D$2:$Z$58,23,0)</f>
        <v>Eastern Beaches' lowest rank was for 'act with empathy' in Q4, which should be examined for potential areas of improvement.</v>
      </c>
      <c r="AJ100" s="4" t="str">
        <f>VLOOKUP(K100,'Region Ranking'!$D$2:$X$7,16,0)</f>
        <v>Central Metropolitan received an overall score of 82% which ranks them at position 2 of the 6 regions called in Q4.</v>
      </c>
      <c r="AK100" s="4" t="str">
        <f>VLOOKUP(K100,'Region Ranking'!$D$2:$X$7,17,0)</f>
        <v>Central Metropolitan received a 'greeting' score of 60% which ranks them at position 1 of the 6 regions called in Q4.</v>
      </c>
      <c r="AL100" s="4" t="str">
        <f>VLOOKUP(K100,'Region Ranking'!$D$2:$X$7,18,0)</f>
        <v>Central Metropolitan received an 'act with empathy' score of 92% which ranks them at position 2 of the 6 regions called in Q4.</v>
      </c>
      <c r="AM100" s="4" t="str">
        <f>VLOOKUP(K100,'Region Ranking'!$D$2:$X$7,19,0)</f>
        <v>Central Metropolitan received an 'explain expectations &amp; resolve situations' score of 83% which ranks them at position 3 of the 6 regions called in Q4.</v>
      </c>
      <c r="AN100" s="4" t="str">
        <f>VLOOKUP(K100,'Region Ranking'!$D$2:$X$7,20,0)</f>
        <v>Central Metropolitan received a 'communication' score of 67% which ranks them at position 2 of the 6 regions called in Q4.</v>
      </c>
      <c r="AO100" s="4" t="str">
        <f>VLOOKUP(K100,'Region Ranking'!$D$2:$X$7,21,0)</f>
        <v>Central Metropolitan had multiple areas with lower ranks in Q4, which should be examined for potential areas of improvement.</v>
      </c>
    </row>
    <row r="101" spans="1:41" hidden="1" x14ac:dyDescent="0.25">
      <c r="A101" s="4">
        <v>2024</v>
      </c>
      <c r="B101" s="4" t="s">
        <v>41</v>
      </c>
      <c r="C101" s="9" t="s">
        <v>42</v>
      </c>
      <c r="D101" s="4">
        <v>10431671</v>
      </c>
      <c r="E101" s="4" t="s">
        <v>270</v>
      </c>
      <c r="F101" s="4" t="s">
        <v>271</v>
      </c>
      <c r="G101" s="4" t="s">
        <v>270</v>
      </c>
      <c r="H101" s="4" t="s">
        <v>46</v>
      </c>
      <c r="I101" s="4">
        <v>2577</v>
      </c>
      <c r="J101" s="4" t="s">
        <v>272</v>
      </c>
      <c r="K101" s="4" t="s">
        <v>253</v>
      </c>
      <c r="L101" s="4" t="s">
        <v>49</v>
      </c>
      <c r="M101" s="4" t="s">
        <v>61</v>
      </c>
      <c r="N101" s="4" t="s">
        <v>70</v>
      </c>
      <c r="O101" s="4" t="s">
        <v>51</v>
      </c>
      <c r="P101" s="4">
        <v>5</v>
      </c>
      <c r="Q101" s="4">
        <v>5</v>
      </c>
      <c r="R101" s="4">
        <v>5</v>
      </c>
      <c r="S101" s="4" t="s">
        <v>55</v>
      </c>
      <c r="T101" s="4" t="s">
        <v>53</v>
      </c>
      <c r="U101" s="4">
        <v>3</v>
      </c>
      <c r="V101" s="4" t="s">
        <v>51</v>
      </c>
      <c r="W101" s="4" t="s">
        <v>51</v>
      </c>
      <c r="X101" s="4" t="s">
        <v>55</v>
      </c>
      <c r="Y101" s="8">
        <v>0.7142857142857143</v>
      </c>
      <c r="Z101" s="8">
        <v>1</v>
      </c>
      <c r="AA101" s="8">
        <v>0.85185185185185186</v>
      </c>
      <c r="AB101" s="8">
        <v>0.5</v>
      </c>
      <c r="AC101" s="8">
        <v>0.8484848484848484</v>
      </c>
      <c r="AD101" s="4" t="str">
        <f>VLOOKUP(J101,'Areas Ranking'!$D$2:$Z$58,18,0)</f>
        <v>The Hume received an overall score of 89% which ranks them at position 2 of the 8 areas within the Southern region called in Q4.</v>
      </c>
      <c r="AE101" s="4" t="str">
        <f>VLOOKUP(J101,'Areas Ranking'!$D$2:$Z$58,19,0)</f>
        <v>The Hume received a 'greeting' score of 62% which ranks them at position 1 of the 8 areas within the Southern region called in Q4.</v>
      </c>
      <c r="AF101" s="4" t="str">
        <f>VLOOKUP(J101,'Areas Ranking'!$D$2:$Z$58,20,0)</f>
        <v>The Hume received an 'act with empathy' score of 100% which ranks them at position 1 of the 8 areas within the Southern region called in Q4.</v>
      </c>
      <c r="AG101" s="4" t="str">
        <f>VLOOKUP(J101,'Areas Ranking'!$D$2:$Z$58,21,0)</f>
        <v>The Hume received an 'explain expectations &amp; resolve situations' score of 95% which ranks them at position 2 of the 8 areas within the Southern region called in Q4.</v>
      </c>
      <c r="AH101" s="4" t="str">
        <f>VLOOKUP(J101,'Areas Ranking'!$D$2:$Z$58,22,0)</f>
        <v>The Hume received a 'communication' score of 50% which ranks them at position 7 of the 8 areas within the Southern region called in Q4.</v>
      </c>
      <c r="AI101" s="4" t="str">
        <f>VLOOKUP(J101,'Areas Ranking'!$D$2:$Z$58,23,0)</f>
        <v>The Hume's lowest rank was for 'communication' in Q4, which should be examined for potential areas of improvement.</v>
      </c>
      <c r="AJ101" s="4" t="str">
        <f>VLOOKUP(K101,'Region Ranking'!$D$2:$X$7,16,0)</f>
        <v>Southern received an overall score of 77% which ranks them at position 5 of the 6 regions called in Q4.</v>
      </c>
      <c r="AK101" s="4" t="str">
        <f>VLOOKUP(K101,'Region Ranking'!$D$2:$X$7,17,0)</f>
        <v>Southern received a 'greeting' score of 51% which ranks them at position 6 of the 6 regions called in Q4.</v>
      </c>
      <c r="AL101" s="4" t="str">
        <f>VLOOKUP(K101,'Region Ranking'!$D$2:$X$7,18,0)</f>
        <v>Southern received an 'act with empathy' score of 86% which ranks them at position 6 of the 6 regions called in Q4.</v>
      </c>
      <c r="AM101" s="4" t="str">
        <f>VLOOKUP(K101,'Region Ranking'!$D$2:$X$7,19,0)</f>
        <v>Southern received an 'explain expectations &amp; resolve situations' score of 79% which ranks them at position 5 of the 6 regions called in Q4.</v>
      </c>
      <c r="AN101" s="4" t="str">
        <f>VLOOKUP(K101,'Region Ranking'!$D$2:$X$7,20,0)</f>
        <v>Southern received a 'communication' score of 60% which ranks them at position 5 of the 6 regions called in Q4.</v>
      </c>
      <c r="AO101" s="4" t="str">
        <f>VLOOKUP(K101,'Region Ranking'!$D$2:$X$7,21,0)</f>
        <v>Southern had multiple areas with lower ranks in Q4, which should be examined for potential areas of improvement.</v>
      </c>
    </row>
    <row r="102" spans="1:41" hidden="1" x14ac:dyDescent="0.25">
      <c r="A102" s="4">
        <v>2024</v>
      </c>
      <c r="B102" s="4" t="s">
        <v>41</v>
      </c>
      <c r="C102" s="9" t="s">
        <v>42</v>
      </c>
      <c r="D102" s="4">
        <v>10431672</v>
      </c>
      <c r="E102" s="4" t="s">
        <v>175</v>
      </c>
      <c r="F102" s="4" t="s">
        <v>176</v>
      </c>
      <c r="G102" s="4" t="s">
        <v>175</v>
      </c>
      <c r="H102" s="4" t="s">
        <v>46</v>
      </c>
      <c r="I102" s="4">
        <v>2770</v>
      </c>
      <c r="J102" s="4" t="s">
        <v>177</v>
      </c>
      <c r="K102" s="4" t="s">
        <v>104</v>
      </c>
      <c r="L102" s="4" t="s">
        <v>49</v>
      </c>
      <c r="M102" s="4" t="s">
        <v>61</v>
      </c>
      <c r="N102" s="4" t="s">
        <v>50</v>
      </c>
      <c r="O102" s="4" t="s">
        <v>51</v>
      </c>
      <c r="P102" s="4">
        <v>0</v>
      </c>
      <c r="Q102" s="4">
        <v>5</v>
      </c>
      <c r="R102" s="4">
        <v>4</v>
      </c>
      <c r="S102" s="4" t="s">
        <v>52</v>
      </c>
      <c r="T102" s="4" t="s">
        <v>62</v>
      </c>
      <c r="U102" s="4">
        <v>3</v>
      </c>
      <c r="V102" s="4" t="s">
        <v>51</v>
      </c>
      <c r="W102" s="4" t="s">
        <v>51</v>
      </c>
      <c r="X102" s="4" t="s">
        <v>51</v>
      </c>
      <c r="Y102" s="8">
        <v>0.14285714285714279</v>
      </c>
      <c r="Z102" s="8">
        <v>0.4642857142857143</v>
      </c>
      <c r="AA102" s="8">
        <v>0.61904761904761907</v>
      </c>
      <c r="AB102" s="8">
        <v>0</v>
      </c>
      <c r="AC102" s="8">
        <v>0.45977011494252867</v>
      </c>
      <c r="AD102" s="4" t="str">
        <f>VLOOKUP(J102,'Areas Ranking'!$D$2:$Z$58,18,0)</f>
        <v>Mount Druitt received an overall score of 76% which ranks them at position 9 of the 12 areas within the North West Metropolitan region called in Q4.</v>
      </c>
      <c r="AE102" s="4" t="str">
        <f>VLOOKUP(J102,'Areas Ranking'!$D$2:$Z$58,19,0)</f>
        <v>Mount Druitt received a 'greeting' score of 52% which ranks them at position 9 of the 12 areas within the North West Metropolitan region called in Q4.</v>
      </c>
      <c r="AF102" s="4" t="str">
        <f>VLOOKUP(J102,'Areas Ranking'!$D$2:$Z$58,20,0)</f>
        <v>Mount Druitt received an 'act with empathy' score of 82% which ranks them at position 10 of the 12 areas within the North West Metropolitan region called in Q4.</v>
      </c>
      <c r="AG102" s="4" t="str">
        <f>VLOOKUP(J102,'Areas Ranking'!$D$2:$Z$58,21,0)</f>
        <v>Mount Druitt received an 'explain expectations &amp; resolve situations' score of 78% which ranks them at position 9 of the 12 areas within the North West Metropolitan region called in Q4.</v>
      </c>
      <c r="AH102" s="4" t="str">
        <f>VLOOKUP(J102,'Areas Ranking'!$D$2:$Z$58,22,0)</f>
        <v>Mount Druitt received a 'communication' score of 67% which ranks them at position 3 of the 12 areas within the North West Metropolitan region called in Q4.</v>
      </c>
      <c r="AI102" s="4" t="str">
        <f>VLOOKUP(J102,'Areas Ranking'!$D$2:$Z$58,23,0)</f>
        <v>Mount Druitt's lowest rank was for 'act with empathy' in Q4, which should be examined for potential areas of improvement.</v>
      </c>
      <c r="AJ102" s="4" t="str">
        <f>VLOOKUP(K102,'Region Ranking'!$D$2:$X$7,16,0)</f>
        <v>North West Metropolitan received an overall score of 81% which ranks them at position 3 of the 6 regions called in Q4.</v>
      </c>
      <c r="AK102" s="4" t="str">
        <f>VLOOKUP(K102,'Region Ranking'!$D$2:$X$7,17,0)</f>
        <v>North West Metropolitan received a 'greeting' score of 57% which ranks them at position 3 of the 6 regions called in Q4.</v>
      </c>
      <c r="AL102" s="4" t="str">
        <f>VLOOKUP(K102,'Region Ranking'!$D$2:$X$7,18,0)</f>
        <v>North West Metropolitan received an 'act with empathy' score of 91% which ranks them at position 3 of the 6 regions called in Q4.</v>
      </c>
      <c r="AM102" s="4" t="str">
        <f>VLOOKUP(K102,'Region Ranking'!$D$2:$X$7,19,0)</f>
        <v>North West Metropolitan received an 'explain expectations &amp; resolve situations' score of 83% which ranks them at position 4 of the 6 regions called in Q4.</v>
      </c>
      <c r="AN102" s="4" t="str">
        <f>VLOOKUP(K102,'Region Ranking'!$D$2:$X$7,20,0)</f>
        <v>North West Metropolitan received a 'communication' score of 61% which ranks them at position 4 of the 6 regions called in Q4.</v>
      </c>
      <c r="AO102" s="4" t="str">
        <f>VLOOKUP(K102,'Region Ranking'!$D$2:$X$7,21,0)</f>
        <v>North West Metropolitan had multiple areas with lower ranks in Q4, which should be examined for potential areas of improvement.</v>
      </c>
    </row>
    <row r="103" spans="1:41" hidden="1" x14ac:dyDescent="0.25">
      <c r="A103" s="4">
        <v>2024</v>
      </c>
      <c r="B103" s="4" t="s">
        <v>41</v>
      </c>
      <c r="C103" s="9" t="s">
        <v>42</v>
      </c>
      <c r="D103" s="4">
        <v>10431673</v>
      </c>
      <c r="E103" s="4" t="s">
        <v>267</v>
      </c>
      <c r="F103" s="4" t="s">
        <v>268</v>
      </c>
      <c r="G103" s="4" t="s">
        <v>267</v>
      </c>
      <c r="H103" s="4" t="s">
        <v>46</v>
      </c>
      <c r="I103" s="4">
        <v>2567</v>
      </c>
      <c r="J103" s="4" t="s">
        <v>269</v>
      </c>
      <c r="K103" s="4" t="s">
        <v>186</v>
      </c>
      <c r="L103" s="4" t="s">
        <v>49</v>
      </c>
      <c r="M103" s="4" t="s">
        <v>61</v>
      </c>
      <c r="N103" s="4" t="s">
        <v>50</v>
      </c>
      <c r="O103" s="4" t="s">
        <v>51</v>
      </c>
      <c r="P103" s="4">
        <v>4</v>
      </c>
      <c r="Q103" s="4">
        <v>5</v>
      </c>
      <c r="R103" s="4">
        <v>4</v>
      </c>
      <c r="S103" s="4" t="s">
        <v>55</v>
      </c>
      <c r="T103" s="4" t="s">
        <v>53</v>
      </c>
      <c r="U103" s="4">
        <v>5</v>
      </c>
      <c r="V103" s="4" t="s">
        <v>54</v>
      </c>
      <c r="W103" s="4" t="s">
        <v>51</v>
      </c>
      <c r="X103" s="4" t="s">
        <v>55</v>
      </c>
      <c r="Y103" s="8">
        <v>0.5714285714285714</v>
      </c>
      <c r="Z103" s="8">
        <v>0.8928571428571429</v>
      </c>
      <c r="AA103" s="8">
        <v>0.92592592592592593</v>
      </c>
      <c r="AB103" s="8">
        <v>0.5</v>
      </c>
      <c r="AC103" s="8">
        <v>0.8484848484848484</v>
      </c>
      <c r="AD103" s="4" t="str">
        <f>VLOOKUP(J103,'Areas Ranking'!$D$2:$Z$58,18,0)</f>
        <v>Camden received an overall score of 81% which ranks them at position 7 of the 9 areas within the South West Metropolitan region called in Q4.</v>
      </c>
      <c r="AE103" s="4" t="str">
        <f>VLOOKUP(J103,'Areas Ranking'!$D$2:$Z$58,19,0)</f>
        <v>Camden received a 'greeting' score of 52% which ranks them at position 8 of the 9 areas within the South West Metropolitan region called in Q4.</v>
      </c>
      <c r="AF103" s="4" t="str">
        <f>VLOOKUP(J103,'Areas Ranking'!$D$2:$Z$58,20,0)</f>
        <v>Camden received an 'act with empathy' score of 89% which ranks them at position 7 of the 9 areas within the South West Metropolitan region called in Q4.</v>
      </c>
      <c r="AG103" s="4" t="str">
        <f>VLOOKUP(J103,'Areas Ranking'!$D$2:$Z$58,21,0)</f>
        <v>Camden received an 'explain expectations &amp; resolve situations' score of 86% which ranks them at position 5 of the 9 areas within the South West Metropolitan region called in Q4.</v>
      </c>
      <c r="AH103" s="4" t="str">
        <f>VLOOKUP(J103,'Areas Ranking'!$D$2:$Z$58,22,0)</f>
        <v>Camden received a 'communication' score of 50% which ranks them at position 7 of the 9 areas within the South West Metropolitan region called in Q4.</v>
      </c>
      <c r="AI103" s="4" t="str">
        <f>VLOOKUP(J103,'Areas Ranking'!$D$2:$Z$58,23,0)</f>
        <v>Camden's lowest rank was for 'greeting' in Q4, which should be examined for potential areas of improvement.</v>
      </c>
      <c r="AJ103" s="4" t="str">
        <f>VLOOKUP(K103,'Region Ranking'!$D$2:$X$7,16,0)</f>
        <v>South West Metropolitan received an overall score of 84% which ranks them at position 1 of the 6 regions called in Q4.</v>
      </c>
      <c r="AK103" s="4" t="str">
        <f>VLOOKUP(K103,'Region Ranking'!$D$2:$X$7,17,0)</f>
        <v>South West Metropolitan received a 'greeting' score of 59% which ranks them at position 2 of the 6 regions called in Q4.</v>
      </c>
      <c r="AL103" s="4" t="str">
        <f>VLOOKUP(K103,'Region Ranking'!$D$2:$X$7,18,0)</f>
        <v>South West Metropolitan received an 'act with empathy' score of 94% which ranks them at position 1 of the 6 regions called in Q4.</v>
      </c>
      <c r="AM103" s="4" t="str">
        <f>VLOOKUP(K103,'Region Ranking'!$D$2:$X$7,19,0)</f>
        <v>South West Metropolitan received an 'explain expectations &amp; resolve situations' score of 85% which ranks them at position 1 of the 6 regions called in Q4.</v>
      </c>
      <c r="AN103" s="4" t="str">
        <f>VLOOKUP(K103,'Region Ranking'!$D$2:$X$7,20,0)</f>
        <v>South West Metropolitan received a 'communication' score of 69% which ranks them at position 1 of the 6 regions called in Q4.</v>
      </c>
      <c r="AO103" s="4" t="str">
        <f>VLOOKUP(K103,'Region Ranking'!$D$2:$X$7,21,0)</f>
        <v>South West Metropolitan had multiple areas with lower ranks in Q4, which should be examined for potential areas of improvement.</v>
      </c>
    </row>
    <row r="104" spans="1:41" hidden="1" x14ac:dyDescent="0.25">
      <c r="A104" s="4">
        <v>2024</v>
      </c>
      <c r="B104" s="4" t="s">
        <v>41</v>
      </c>
      <c r="C104" s="9" t="s">
        <v>42</v>
      </c>
      <c r="D104" s="4">
        <v>10431674</v>
      </c>
      <c r="E104" s="4" t="s">
        <v>254</v>
      </c>
      <c r="F104" s="4" t="s">
        <v>255</v>
      </c>
      <c r="G104" s="4" t="s">
        <v>254</v>
      </c>
      <c r="H104" s="4" t="s">
        <v>46</v>
      </c>
      <c r="I104" s="4">
        <v>2529</v>
      </c>
      <c r="J104" s="4" t="s">
        <v>256</v>
      </c>
      <c r="K104" s="4" t="s">
        <v>253</v>
      </c>
      <c r="L104" s="4" t="s">
        <v>49</v>
      </c>
      <c r="M104" s="4" t="s">
        <v>61</v>
      </c>
      <c r="N104" s="4" t="s">
        <v>70</v>
      </c>
      <c r="O104" s="4" t="s">
        <v>51</v>
      </c>
      <c r="P104" s="4">
        <v>5</v>
      </c>
      <c r="Q104" s="4">
        <v>5</v>
      </c>
      <c r="R104" s="4">
        <v>5</v>
      </c>
      <c r="S104" s="4" t="s">
        <v>52</v>
      </c>
      <c r="T104" s="4" t="s">
        <v>76</v>
      </c>
      <c r="U104" s="4">
        <v>5</v>
      </c>
      <c r="V104" s="4" t="s">
        <v>54</v>
      </c>
      <c r="W104" s="4" t="s">
        <v>55</v>
      </c>
      <c r="X104" s="4" t="s">
        <v>55</v>
      </c>
      <c r="Y104" s="8">
        <v>0.5714285714285714</v>
      </c>
      <c r="Z104" s="8">
        <v>1</v>
      </c>
      <c r="AA104" s="8">
        <v>1</v>
      </c>
      <c r="AB104" s="8">
        <v>1</v>
      </c>
      <c r="AC104" s="8">
        <v>0.96551724137931028</v>
      </c>
      <c r="AD104" s="4" t="str">
        <f>VLOOKUP(J104,'Areas Ranking'!$D$2:$Z$58,18,0)</f>
        <v>Lake Illawarra received an overall score of 84% which ranks them at position 5 of the 8 areas within the Southern region called in Q4.</v>
      </c>
      <c r="AE104" s="4" t="str">
        <f>VLOOKUP(J104,'Areas Ranking'!$D$2:$Z$58,19,0)</f>
        <v>Lake Illawarra received a 'greeting' score of 43% which ranks them at position 7 of the 8 areas within the Southern region called in Q4.</v>
      </c>
      <c r="AF104" s="4" t="str">
        <f>VLOOKUP(J104,'Areas Ranking'!$D$2:$Z$58,20,0)</f>
        <v>Lake Illawarra received an 'act with empathy' score of 96% which ranks them at position 3 of the 8 areas within the Southern region called in Q4.</v>
      </c>
      <c r="AG104" s="4" t="str">
        <f>VLOOKUP(J104,'Areas Ranking'!$D$2:$Z$58,21,0)</f>
        <v>Lake Illawarra received an 'explain expectations &amp; resolve situations' score of 87% which ranks them at position 4 of the 8 areas within the Southern region called in Q4.</v>
      </c>
      <c r="AH104" s="4" t="str">
        <f>VLOOKUP(J104,'Areas Ranking'!$D$2:$Z$58,22,0)</f>
        <v>Lake Illawarra received a 'communication' score of 67% which ranks them at position 1 of the 8 areas within the Southern region called in Q4.</v>
      </c>
      <c r="AI104" s="4" t="str">
        <f>VLOOKUP(J104,'Areas Ranking'!$D$2:$Z$58,23,0)</f>
        <v>Lake Illawarra's lowest rank was for 'greeting' in Q4, which should be examined for potential areas of improvement.</v>
      </c>
      <c r="AJ104" s="4" t="str">
        <f>VLOOKUP(K104,'Region Ranking'!$D$2:$X$7,16,0)</f>
        <v>Southern received an overall score of 77% which ranks them at position 5 of the 6 regions called in Q4.</v>
      </c>
      <c r="AK104" s="4" t="str">
        <f>VLOOKUP(K104,'Region Ranking'!$D$2:$X$7,17,0)</f>
        <v>Southern received a 'greeting' score of 51% which ranks them at position 6 of the 6 regions called in Q4.</v>
      </c>
      <c r="AL104" s="4" t="str">
        <f>VLOOKUP(K104,'Region Ranking'!$D$2:$X$7,18,0)</f>
        <v>Southern received an 'act with empathy' score of 86% which ranks them at position 6 of the 6 regions called in Q4.</v>
      </c>
      <c r="AM104" s="4" t="str">
        <f>VLOOKUP(K104,'Region Ranking'!$D$2:$X$7,19,0)</f>
        <v>Southern received an 'explain expectations &amp; resolve situations' score of 79% which ranks them at position 5 of the 6 regions called in Q4.</v>
      </c>
      <c r="AN104" s="4" t="str">
        <f>VLOOKUP(K104,'Region Ranking'!$D$2:$X$7,20,0)</f>
        <v>Southern received a 'communication' score of 60% which ranks them at position 5 of the 6 regions called in Q4.</v>
      </c>
      <c r="AO104" s="4" t="str">
        <f>VLOOKUP(K104,'Region Ranking'!$D$2:$X$7,21,0)</f>
        <v>Southern had multiple areas with lower ranks in Q4, which should be examined for potential areas of improvement.</v>
      </c>
    </row>
    <row r="105" spans="1:41" hidden="1" x14ac:dyDescent="0.25">
      <c r="A105" s="4">
        <v>2024</v>
      </c>
      <c r="B105" s="4" t="s">
        <v>41</v>
      </c>
      <c r="C105" s="9" t="s">
        <v>42</v>
      </c>
      <c r="D105" s="4">
        <v>10431675</v>
      </c>
      <c r="E105" s="4" t="s">
        <v>126</v>
      </c>
      <c r="F105" s="4" t="s">
        <v>127</v>
      </c>
      <c r="G105" s="4" t="s">
        <v>126</v>
      </c>
      <c r="H105" s="4" t="s">
        <v>46</v>
      </c>
      <c r="I105" s="4">
        <v>2150</v>
      </c>
      <c r="J105" s="4" t="s">
        <v>128</v>
      </c>
      <c r="K105" s="4" t="s">
        <v>104</v>
      </c>
      <c r="L105" s="4" t="s">
        <v>49</v>
      </c>
      <c r="M105" s="4" t="s">
        <v>61</v>
      </c>
      <c r="N105" s="4" t="s">
        <v>112</v>
      </c>
      <c r="O105" s="4" t="s">
        <v>51</v>
      </c>
      <c r="P105" s="4">
        <v>5</v>
      </c>
      <c r="Q105" s="4">
        <v>5</v>
      </c>
      <c r="R105" s="4">
        <v>5</v>
      </c>
      <c r="S105" s="4" t="s">
        <v>52</v>
      </c>
      <c r="T105" s="4" t="s">
        <v>53</v>
      </c>
      <c r="U105" s="4">
        <v>5</v>
      </c>
      <c r="V105" s="4" t="s">
        <v>54</v>
      </c>
      <c r="W105" s="4" t="s">
        <v>51</v>
      </c>
      <c r="X105" s="4" t="s">
        <v>55</v>
      </c>
      <c r="Y105" s="8">
        <v>0.42857142857142849</v>
      </c>
      <c r="Z105" s="8">
        <v>1</v>
      </c>
      <c r="AA105" s="8">
        <v>0.90476190476190477</v>
      </c>
      <c r="AB105" s="8">
        <v>0.5</v>
      </c>
      <c r="AC105" s="8">
        <v>0.85057471264367823</v>
      </c>
      <c r="AD105" s="4" t="str">
        <f>VLOOKUP(J105,'Areas Ranking'!$D$2:$Z$58,18,0)</f>
        <v>Parramatta received an overall score of 82% which ranks them at position 8 of the 12 areas within the North West Metropolitan region called in Q4.</v>
      </c>
      <c r="AE105" s="4" t="str">
        <f>VLOOKUP(J105,'Areas Ranking'!$D$2:$Z$58,19,0)</f>
        <v>Parramatta received a 'greeting' score of 48% which ranks them at position 11 of the 12 areas within the North West Metropolitan region called in Q4.</v>
      </c>
      <c r="AF105" s="4" t="str">
        <f>VLOOKUP(J105,'Areas Ranking'!$D$2:$Z$58,20,0)</f>
        <v>Parramatta received an 'act with empathy' score of 96% which ranks them at position 5 of the 12 areas within the North West Metropolitan region called in Q4.</v>
      </c>
      <c r="AG105" s="4" t="str">
        <f>VLOOKUP(J105,'Areas Ranking'!$D$2:$Z$58,21,0)</f>
        <v>Parramatta received an 'explain expectations &amp; resolve situations' score of 81% which ranks them at position 8 of the 12 areas within the North West Metropolitan region called in Q4.</v>
      </c>
      <c r="AH105" s="4" t="str">
        <f>VLOOKUP(J105,'Areas Ranking'!$D$2:$Z$58,22,0)</f>
        <v>Parramatta received a 'communication' score of 67% which ranks them at position 3 of the 12 areas within the North West Metropolitan region called in Q4.</v>
      </c>
      <c r="AI105" s="4" t="str">
        <f>VLOOKUP(J105,'Areas Ranking'!$D$2:$Z$58,23,0)</f>
        <v>Parramatta's lowest rank was for 'greeting' in Q4, which should be examined for potential areas of improvement.</v>
      </c>
      <c r="AJ105" s="4" t="str">
        <f>VLOOKUP(K105,'Region Ranking'!$D$2:$X$7,16,0)</f>
        <v>North West Metropolitan received an overall score of 81% which ranks them at position 3 of the 6 regions called in Q4.</v>
      </c>
      <c r="AK105" s="4" t="str">
        <f>VLOOKUP(K105,'Region Ranking'!$D$2:$X$7,17,0)</f>
        <v>North West Metropolitan received a 'greeting' score of 57% which ranks them at position 3 of the 6 regions called in Q4.</v>
      </c>
      <c r="AL105" s="4" t="str">
        <f>VLOOKUP(K105,'Region Ranking'!$D$2:$X$7,18,0)</f>
        <v>North West Metropolitan received an 'act with empathy' score of 91% which ranks them at position 3 of the 6 regions called in Q4.</v>
      </c>
      <c r="AM105" s="4" t="str">
        <f>VLOOKUP(K105,'Region Ranking'!$D$2:$X$7,19,0)</f>
        <v>North West Metropolitan received an 'explain expectations &amp; resolve situations' score of 83% which ranks them at position 4 of the 6 regions called in Q4.</v>
      </c>
      <c r="AN105" s="4" t="str">
        <f>VLOOKUP(K105,'Region Ranking'!$D$2:$X$7,20,0)</f>
        <v>North West Metropolitan received a 'communication' score of 61% which ranks them at position 4 of the 6 regions called in Q4.</v>
      </c>
      <c r="AO105" s="4" t="str">
        <f>VLOOKUP(K105,'Region Ranking'!$D$2:$X$7,21,0)</f>
        <v>North West Metropolitan had multiple areas with lower ranks in Q4, which should be examined for potential areas of improvement.</v>
      </c>
    </row>
    <row r="106" spans="1:41" hidden="1" x14ac:dyDescent="0.25">
      <c r="A106" s="4">
        <v>2024</v>
      </c>
      <c r="B106" s="4" t="s">
        <v>41</v>
      </c>
      <c r="C106" s="9" t="s">
        <v>42</v>
      </c>
      <c r="D106" s="4">
        <v>10431676</v>
      </c>
      <c r="E106" s="4" t="s">
        <v>273</v>
      </c>
      <c r="F106" s="4" t="s">
        <v>274</v>
      </c>
      <c r="G106" s="4" t="s">
        <v>273</v>
      </c>
      <c r="H106" s="4" t="s">
        <v>46</v>
      </c>
      <c r="I106" s="4">
        <v>2620</v>
      </c>
      <c r="J106" s="4" t="s">
        <v>275</v>
      </c>
      <c r="K106" s="4" t="s">
        <v>253</v>
      </c>
      <c r="L106" s="4" t="s">
        <v>49</v>
      </c>
      <c r="M106" s="4" t="s">
        <v>61</v>
      </c>
      <c r="N106" s="4" t="s">
        <v>132</v>
      </c>
      <c r="O106" s="4" t="s">
        <v>51</v>
      </c>
      <c r="P106" s="4">
        <v>5</v>
      </c>
      <c r="Q106" s="4">
        <v>5</v>
      </c>
      <c r="R106" s="4">
        <v>5</v>
      </c>
      <c r="S106" s="4" t="s">
        <v>52</v>
      </c>
      <c r="T106" s="4" t="s">
        <v>62</v>
      </c>
      <c r="U106" s="4">
        <v>4</v>
      </c>
      <c r="V106" s="4" t="s">
        <v>51</v>
      </c>
      <c r="W106" s="4" t="s">
        <v>51</v>
      </c>
      <c r="X106" s="4" t="s">
        <v>55</v>
      </c>
      <c r="Y106" s="8">
        <v>0.5714285714285714</v>
      </c>
      <c r="Z106" s="8">
        <v>1</v>
      </c>
      <c r="AA106" s="8">
        <v>0.7142857142857143</v>
      </c>
      <c r="AB106" s="8">
        <v>0.5</v>
      </c>
      <c r="AC106" s="8">
        <v>0.77011494252873558</v>
      </c>
      <c r="AD106" s="4" t="str">
        <f>VLOOKUP(J106,'Areas Ranking'!$D$2:$Z$58,18,0)</f>
        <v>Monaro received an overall score of 82% which ranks them at position 6 of the 8 areas within the Southern region called in Q4.</v>
      </c>
      <c r="AE106" s="4" t="str">
        <f>VLOOKUP(J106,'Areas Ranking'!$D$2:$Z$58,19,0)</f>
        <v>Monaro received a 'greeting' score of 57% which ranks them at position 2 of the 8 areas within the Southern region called in Q4.</v>
      </c>
      <c r="AF106" s="4" t="str">
        <f>VLOOKUP(J106,'Areas Ranking'!$D$2:$Z$58,20,0)</f>
        <v>Monaro received an 'act with empathy' score of 96% which ranks them at position 3 of the 8 areas within the Southern region called in Q4.</v>
      </c>
      <c r="AG106" s="4" t="str">
        <f>VLOOKUP(J106,'Areas Ranking'!$D$2:$Z$58,21,0)</f>
        <v>Monaro received an 'explain expectations &amp; resolve situations' score of 81% which ranks them at position 6 of the 8 areas within the Southern region called in Q4.</v>
      </c>
      <c r="AH106" s="4" t="str">
        <f>VLOOKUP(J106,'Areas Ranking'!$D$2:$Z$58,22,0)</f>
        <v>Monaro received a 'communication' score of 67% which ranks them at position 1 of the 8 areas within the Southern region called in Q4.</v>
      </c>
      <c r="AI106" s="4" t="str">
        <f>VLOOKUP(J106,'Areas Ranking'!$D$2:$Z$58,23,0)</f>
        <v>Monaro's lowest rank was for 'explain expectations &amp; resolve situations' in Q4, which should be examined for potential areas of improvement.</v>
      </c>
      <c r="AJ106" s="4" t="str">
        <f>VLOOKUP(K106,'Region Ranking'!$D$2:$X$7,16,0)</f>
        <v>Southern received an overall score of 77% which ranks them at position 5 of the 6 regions called in Q4.</v>
      </c>
      <c r="AK106" s="4" t="str">
        <f>VLOOKUP(K106,'Region Ranking'!$D$2:$X$7,17,0)</f>
        <v>Southern received a 'greeting' score of 51% which ranks them at position 6 of the 6 regions called in Q4.</v>
      </c>
      <c r="AL106" s="4" t="str">
        <f>VLOOKUP(K106,'Region Ranking'!$D$2:$X$7,18,0)</f>
        <v>Southern received an 'act with empathy' score of 86% which ranks them at position 6 of the 6 regions called in Q4.</v>
      </c>
      <c r="AM106" s="4" t="str">
        <f>VLOOKUP(K106,'Region Ranking'!$D$2:$X$7,19,0)</f>
        <v>Southern received an 'explain expectations &amp; resolve situations' score of 79% which ranks them at position 5 of the 6 regions called in Q4.</v>
      </c>
      <c r="AN106" s="4" t="str">
        <f>VLOOKUP(K106,'Region Ranking'!$D$2:$X$7,20,0)</f>
        <v>Southern received a 'communication' score of 60% which ranks them at position 5 of the 6 regions called in Q4.</v>
      </c>
      <c r="AO106" s="4" t="str">
        <f>VLOOKUP(K106,'Region Ranking'!$D$2:$X$7,21,0)</f>
        <v>Southern had multiple areas with lower ranks in Q4, which should be examined for potential areas of improvement.</v>
      </c>
    </row>
    <row r="107" spans="1:41" hidden="1" x14ac:dyDescent="0.25">
      <c r="A107" s="4">
        <v>2024</v>
      </c>
      <c r="B107" s="4" t="s">
        <v>41</v>
      </c>
      <c r="C107" s="9" t="s">
        <v>42</v>
      </c>
      <c r="D107" s="4">
        <v>10431677</v>
      </c>
      <c r="E107" s="4" t="s">
        <v>309</v>
      </c>
      <c r="F107" s="4" t="s">
        <v>310</v>
      </c>
      <c r="G107" s="4" t="s">
        <v>309</v>
      </c>
      <c r="H107" s="4" t="s">
        <v>46</v>
      </c>
      <c r="I107" s="4">
        <v>2031</v>
      </c>
      <c r="J107" s="4" t="s">
        <v>308</v>
      </c>
      <c r="K107" s="4" t="s">
        <v>48</v>
      </c>
      <c r="L107" s="4" t="s">
        <v>49</v>
      </c>
      <c r="M107" s="4"/>
      <c r="N107" s="4" t="s">
        <v>50</v>
      </c>
      <c r="O107" s="4" t="s">
        <v>51</v>
      </c>
      <c r="P107" s="4">
        <v>5</v>
      </c>
      <c r="Q107" s="4">
        <v>5</v>
      </c>
      <c r="R107" s="4">
        <v>5</v>
      </c>
      <c r="S107" s="4" t="s">
        <v>52</v>
      </c>
      <c r="T107" s="4" t="s">
        <v>76</v>
      </c>
      <c r="U107" s="4">
        <v>5</v>
      </c>
      <c r="V107" s="4" t="s">
        <v>54</v>
      </c>
      <c r="W107" s="4" t="s">
        <v>51</v>
      </c>
      <c r="X107" s="4" t="s">
        <v>55</v>
      </c>
      <c r="Y107" s="8">
        <v>0.7142857142857143</v>
      </c>
      <c r="Z107" s="8">
        <v>1</v>
      </c>
      <c r="AA107" s="8">
        <v>1</v>
      </c>
      <c r="AB107" s="8">
        <v>0.5</v>
      </c>
      <c r="AC107" s="8">
        <v>0.91954022988505746</v>
      </c>
      <c r="AD107" s="4" t="str">
        <f>VLOOKUP(J107,'Areas Ranking'!$D$2:$Z$58,18,0)</f>
        <v>Eastern Beaches received an overall score of 75% which ranks them at position 9 of the 10 areas within the Central Metropolitan region called in Q4.</v>
      </c>
      <c r="AE107" s="4" t="str">
        <f>VLOOKUP(J107,'Areas Ranking'!$D$2:$Z$58,19,0)</f>
        <v>Eastern Beaches received a 'greeting' score of 48% which ranks them at position 9 of the 10 areas within the Central Metropolitan region called in Q4.</v>
      </c>
      <c r="AF107" s="4" t="str">
        <f>VLOOKUP(J107,'Areas Ranking'!$D$2:$Z$58,20,0)</f>
        <v>Eastern Beaches received an 'act with empathy' score of 76% which ranks them at position 10 of the 10 areas within the Central Metropolitan region called in Q4.</v>
      </c>
      <c r="AG107" s="4" t="str">
        <f>VLOOKUP(J107,'Areas Ranking'!$D$2:$Z$58,21,0)</f>
        <v>Eastern Beaches received an 'explain expectations &amp; resolve situations' score of 81% which ranks them at position 6 of the 10 areas within the Central Metropolitan region called in Q4.</v>
      </c>
      <c r="AH107" s="4" t="str">
        <f>VLOOKUP(J107,'Areas Ranking'!$D$2:$Z$58,22,0)</f>
        <v>Eastern Beaches received a 'communication' score of 67% which ranks them at position 2 of the 10 areas within the Central Metropolitan region called in Q4.</v>
      </c>
      <c r="AI107" s="4" t="str">
        <f>VLOOKUP(J107,'Areas Ranking'!$D$2:$Z$58,23,0)</f>
        <v>Eastern Beaches' lowest rank was for 'act with empathy' in Q4, which should be examined for potential areas of improvement.</v>
      </c>
      <c r="AJ107" s="4" t="str">
        <f>VLOOKUP(K107,'Region Ranking'!$D$2:$X$7,16,0)</f>
        <v>Central Metropolitan received an overall score of 82% which ranks them at position 2 of the 6 regions called in Q4.</v>
      </c>
      <c r="AK107" s="4" t="str">
        <f>VLOOKUP(K107,'Region Ranking'!$D$2:$X$7,17,0)</f>
        <v>Central Metropolitan received a 'greeting' score of 60% which ranks them at position 1 of the 6 regions called in Q4.</v>
      </c>
      <c r="AL107" s="4" t="str">
        <f>VLOOKUP(K107,'Region Ranking'!$D$2:$X$7,18,0)</f>
        <v>Central Metropolitan received an 'act with empathy' score of 92% which ranks them at position 2 of the 6 regions called in Q4.</v>
      </c>
      <c r="AM107" s="4" t="str">
        <f>VLOOKUP(K107,'Region Ranking'!$D$2:$X$7,19,0)</f>
        <v>Central Metropolitan received an 'explain expectations &amp; resolve situations' score of 83% which ranks them at position 3 of the 6 regions called in Q4.</v>
      </c>
      <c r="AN107" s="4" t="str">
        <f>VLOOKUP(K107,'Region Ranking'!$D$2:$X$7,20,0)</f>
        <v>Central Metropolitan received a 'communication' score of 67% which ranks them at position 2 of the 6 regions called in Q4.</v>
      </c>
      <c r="AO107" s="4" t="str">
        <f>VLOOKUP(K107,'Region Ranking'!$D$2:$X$7,21,0)</f>
        <v>Central Metropolitan had multiple areas with lower ranks in Q4, which should be examined for potential areas of improvement.</v>
      </c>
    </row>
    <row r="108" spans="1:41" hidden="1" x14ac:dyDescent="0.25">
      <c r="A108" s="4">
        <v>2024</v>
      </c>
      <c r="B108" s="4" t="s">
        <v>41</v>
      </c>
      <c r="C108" s="9" t="s">
        <v>42</v>
      </c>
      <c r="D108" s="4">
        <v>10431678</v>
      </c>
      <c r="E108" s="4" t="s">
        <v>172</v>
      </c>
      <c r="F108" s="4" t="s">
        <v>173</v>
      </c>
      <c r="G108" s="4" t="s">
        <v>172</v>
      </c>
      <c r="H108" s="4" t="s">
        <v>46</v>
      </c>
      <c r="I108" s="4">
        <v>2765</v>
      </c>
      <c r="J108" s="4" t="s">
        <v>174</v>
      </c>
      <c r="K108" s="4" t="s">
        <v>104</v>
      </c>
      <c r="L108" s="4" t="s">
        <v>49</v>
      </c>
      <c r="M108" s="4"/>
      <c r="N108" s="4" t="s">
        <v>50</v>
      </c>
      <c r="O108" s="4" t="s">
        <v>51</v>
      </c>
      <c r="P108" s="4">
        <v>5</v>
      </c>
      <c r="Q108" s="4">
        <v>3</v>
      </c>
      <c r="R108" s="4">
        <v>5</v>
      </c>
      <c r="S108" s="4" t="s">
        <v>52</v>
      </c>
      <c r="T108" s="4" t="s">
        <v>76</v>
      </c>
      <c r="U108" s="4">
        <v>4</v>
      </c>
      <c r="V108" s="4" t="s">
        <v>63</v>
      </c>
      <c r="W108" s="4" t="s">
        <v>51</v>
      </c>
      <c r="X108" s="4" t="s">
        <v>55</v>
      </c>
      <c r="Y108" s="8">
        <v>0.5714285714285714</v>
      </c>
      <c r="Z108" s="8">
        <v>0.8214285714285714</v>
      </c>
      <c r="AA108" s="8">
        <v>1</v>
      </c>
      <c r="AB108" s="8">
        <v>0.5</v>
      </c>
      <c r="AC108" s="8">
        <v>0.85057471264367823</v>
      </c>
      <c r="AD108" s="4" t="str">
        <f>VLOOKUP(J108,'Areas Ranking'!$D$2:$Z$58,18,0)</f>
        <v>Riverstone received an overall score of 67% which ranks them at position 11 of the 12 areas within the North West Metropolitan region called in Q4.</v>
      </c>
      <c r="AE108" s="4" t="str">
        <f>VLOOKUP(J108,'Areas Ranking'!$D$2:$Z$58,19,0)</f>
        <v>Riverstone received a 'greeting' score of 57% which ranks them at position 6 of the 12 areas within the North West Metropolitan region called in Q4.</v>
      </c>
      <c r="AF108" s="4" t="str">
        <f>VLOOKUP(J108,'Areas Ranking'!$D$2:$Z$58,20,0)</f>
        <v>Riverstone received an 'act with empathy' score of 69% which ranks them at position 12 of the 12 areas within the North West Metropolitan region called in Q4.</v>
      </c>
      <c r="AG108" s="4" t="str">
        <f>VLOOKUP(J108,'Areas Ranking'!$D$2:$Z$58,21,0)</f>
        <v>Riverstone received an 'explain expectations &amp; resolve situations' score of 71% which ranks them at position 10 of the 12 areas within the North West Metropolitan region called in Q4.</v>
      </c>
      <c r="AH108" s="4" t="str">
        <f>VLOOKUP(J108,'Areas Ranking'!$D$2:$Z$58,22,0)</f>
        <v>Riverstone received a 'communication' score of 50% which ranks them at position 8 of the 12 areas within the North West Metropolitan region called in Q4.</v>
      </c>
      <c r="AI108" s="4" t="str">
        <f>VLOOKUP(J108,'Areas Ranking'!$D$2:$Z$58,23,0)</f>
        <v>Riverstone's lowest rank was for 'act with empathy' in Q4, which should be examined for potential areas of improvement.</v>
      </c>
      <c r="AJ108" s="4" t="str">
        <f>VLOOKUP(K108,'Region Ranking'!$D$2:$X$7,16,0)</f>
        <v>North West Metropolitan received an overall score of 81% which ranks them at position 3 of the 6 regions called in Q4.</v>
      </c>
      <c r="AK108" s="4" t="str">
        <f>VLOOKUP(K108,'Region Ranking'!$D$2:$X$7,17,0)</f>
        <v>North West Metropolitan received a 'greeting' score of 57% which ranks them at position 3 of the 6 regions called in Q4.</v>
      </c>
      <c r="AL108" s="4" t="str">
        <f>VLOOKUP(K108,'Region Ranking'!$D$2:$X$7,18,0)</f>
        <v>North West Metropolitan received an 'act with empathy' score of 91% which ranks them at position 3 of the 6 regions called in Q4.</v>
      </c>
      <c r="AM108" s="4" t="str">
        <f>VLOOKUP(K108,'Region Ranking'!$D$2:$X$7,19,0)</f>
        <v>North West Metropolitan received an 'explain expectations &amp; resolve situations' score of 83% which ranks them at position 4 of the 6 regions called in Q4.</v>
      </c>
      <c r="AN108" s="4" t="str">
        <f>VLOOKUP(K108,'Region Ranking'!$D$2:$X$7,20,0)</f>
        <v>North West Metropolitan received a 'communication' score of 61% which ranks them at position 4 of the 6 regions called in Q4.</v>
      </c>
      <c r="AO108" s="4" t="str">
        <f>VLOOKUP(K108,'Region Ranking'!$D$2:$X$7,21,0)</f>
        <v>North West Metropolitan had multiple areas with lower ranks in Q4, which should be examined for potential areas of improvement.</v>
      </c>
    </row>
    <row r="109" spans="1:41" hidden="1" x14ac:dyDescent="0.25">
      <c r="A109" s="4">
        <v>2024</v>
      </c>
      <c r="B109" s="4" t="s">
        <v>41</v>
      </c>
      <c r="C109" s="9" t="s">
        <v>42</v>
      </c>
      <c r="D109" s="4">
        <v>10431679</v>
      </c>
      <c r="E109" s="4" t="s">
        <v>58</v>
      </c>
      <c r="F109" s="4" t="s">
        <v>59</v>
      </c>
      <c r="G109" s="4" t="s">
        <v>58</v>
      </c>
      <c r="H109" s="4" t="s">
        <v>46</v>
      </c>
      <c r="I109" s="4">
        <v>2010</v>
      </c>
      <c r="J109" s="4" t="s">
        <v>60</v>
      </c>
      <c r="K109" s="4" t="s">
        <v>48</v>
      </c>
      <c r="L109" s="4" t="s">
        <v>49</v>
      </c>
      <c r="M109" s="4" t="s">
        <v>61</v>
      </c>
      <c r="N109" s="4" t="s">
        <v>70</v>
      </c>
      <c r="O109" s="4" t="s">
        <v>51</v>
      </c>
      <c r="P109" s="4">
        <v>5</v>
      </c>
      <c r="Q109" s="4">
        <v>5</v>
      </c>
      <c r="R109" s="4">
        <v>5</v>
      </c>
      <c r="S109" s="4" t="s">
        <v>52</v>
      </c>
      <c r="T109" s="4" t="s">
        <v>76</v>
      </c>
      <c r="U109" s="4">
        <v>5</v>
      </c>
      <c r="V109" s="4" t="s">
        <v>54</v>
      </c>
      <c r="W109" s="4" t="s">
        <v>55</v>
      </c>
      <c r="X109" s="4" t="s">
        <v>55</v>
      </c>
      <c r="Y109" s="8">
        <v>0.5714285714285714</v>
      </c>
      <c r="Z109" s="8">
        <v>1</v>
      </c>
      <c r="AA109" s="8">
        <v>1</v>
      </c>
      <c r="AB109" s="8">
        <v>1</v>
      </c>
      <c r="AC109" s="8">
        <v>0.96551724137931028</v>
      </c>
      <c r="AD109" s="4" t="str">
        <f>VLOOKUP(J109,'Areas Ranking'!$D$2:$Z$58,18,0)</f>
        <v>Surry Hills received an overall score of 86% which ranks them at position 6 of the 10 areas within the Central Metropolitan region called in Q4.</v>
      </c>
      <c r="AE109" s="4" t="str">
        <f>VLOOKUP(J109,'Areas Ranking'!$D$2:$Z$58,19,0)</f>
        <v>Surry Hills received a 'greeting' score of 62% which ranks them at position 4 of the 10 areas within the Central Metropolitan region called in Q4.</v>
      </c>
      <c r="AF109" s="4" t="str">
        <f>VLOOKUP(J109,'Areas Ranking'!$D$2:$Z$58,20,0)</f>
        <v>Surry Hills received an 'act with empathy' score of 100% which ranks them at position 1 of the 10 areas within the Central Metropolitan region called in Q4.</v>
      </c>
      <c r="AG109" s="4" t="str">
        <f>VLOOKUP(J109,'Areas Ranking'!$D$2:$Z$58,21,0)</f>
        <v>Surry Hills received an 'explain expectations &amp; resolve situations' score of 81% which ranks them at position 6 of the 10 areas within the Central Metropolitan region called in Q4.</v>
      </c>
      <c r="AH109" s="4" t="str">
        <f>VLOOKUP(J109,'Areas Ranking'!$D$2:$Z$58,22,0)</f>
        <v>Surry Hills received a 'communication' score of 83% which ranks them at position 1 of the 10 areas within the Central Metropolitan region called in Q4.</v>
      </c>
      <c r="AI109" s="4" t="str">
        <f>VLOOKUP(J109,'Areas Ranking'!$D$2:$Z$58,23,0)</f>
        <v>Surry Hills' lowest rank was for 'explain expectations &amp; resolve situations' in Q4, which should be examined for potential areas of improvement.</v>
      </c>
      <c r="AJ109" s="4" t="str">
        <f>VLOOKUP(K109,'Region Ranking'!$D$2:$X$7,16,0)</f>
        <v>Central Metropolitan received an overall score of 82% which ranks them at position 2 of the 6 regions called in Q4.</v>
      </c>
      <c r="AK109" s="4" t="str">
        <f>VLOOKUP(K109,'Region Ranking'!$D$2:$X$7,17,0)</f>
        <v>Central Metropolitan received a 'greeting' score of 60% which ranks them at position 1 of the 6 regions called in Q4.</v>
      </c>
      <c r="AL109" s="4" t="str">
        <f>VLOOKUP(K109,'Region Ranking'!$D$2:$X$7,18,0)</f>
        <v>Central Metropolitan received an 'act with empathy' score of 92% which ranks them at position 2 of the 6 regions called in Q4.</v>
      </c>
      <c r="AM109" s="4" t="str">
        <f>VLOOKUP(K109,'Region Ranking'!$D$2:$X$7,19,0)</f>
        <v>Central Metropolitan received an 'explain expectations &amp; resolve situations' score of 83% which ranks them at position 3 of the 6 regions called in Q4.</v>
      </c>
      <c r="AN109" s="4" t="str">
        <f>VLOOKUP(K109,'Region Ranking'!$D$2:$X$7,20,0)</f>
        <v>Central Metropolitan received a 'communication' score of 67% which ranks them at position 2 of the 6 regions called in Q4.</v>
      </c>
      <c r="AO109" s="4" t="str">
        <f>VLOOKUP(K109,'Region Ranking'!$D$2:$X$7,21,0)</f>
        <v>Central Metropolitan had multiple areas with lower ranks in Q4, which should be examined for potential areas of improvement.</v>
      </c>
    </row>
    <row r="110" spans="1:41" hidden="1" x14ac:dyDescent="0.25">
      <c r="A110" s="4">
        <v>2024</v>
      </c>
      <c r="B110" s="4" t="s">
        <v>41</v>
      </c>
      <c r="C110" s="9" t="s">
        <v>42</v>
      </c>
      <c r="D110" s="4">
        <v>10431680</v>
      </c>
      <c r="E110" s="4" t="s">
        <v>230</v>
      </c>
      <c r="F110" s="4" t="s">
        <v>231</v>
      </c>
      <c r="G110" s="4" t="s">
        <v>230</v>
      </c>
      <c r="H110" s="4" t="s">
        <v>46</v>
      </c>
      <c r="I110" s="4">
        <v>2340</v>
      </c>
      <c r="J110" s="4" t="s">
        <v>232</v>
      </c>
      <c r="K110" s="4" t="s">
        <v>233</v>
      </c>
      <c r="L110" s="4" t="s">
        <v>88</v>
      </c>
      <c r="M110" s="4"/>
      <c r="N110" s="4" t="s">
        <v>50</v>
      </c>
      <c r="O110" s="4" t="s">
        <v>51</v>
      </c>
      <c r="P110" s="4">
        <v>5</v>
      </c>
      <c r="Q110" s="4">
        <v>5</v>
      </c>
      <c r="R110" s="4">
        <v>5</v>
      </c>
      <c r="S110" s="4" t="s">
        <v>52</v>
      </c>
      <c r="T110" s="4" t="s">
        <v>53</v>
      </c>
      <c r="U110" s="4">
        <v>4</v>
      </c>
      <c r="V110" s="4" t="s">
        <v>51</v>
      </c>
      <c r="W110" s="4" t="s">
        <v>51</v>
      </c>
      <c r="X110" s="4" t="s">
        <v>55</v>
      </c>
      <c r="Y110" s="8">
        <v>0.42857142857142849</v>
      </c>
      <c r="Z110" s="8">
        <v>1</v>
      </c>
      <c r="AA110" s="8">
        <v>0.90476190476190477</v>
      </c>
      <c r="AB110" s="8">
        <v>0.5</v>
      </c>
      <c r="AC110" s="8">
        <v>0.85057471264367823</v>
      </c>
      <c r="AD110" s="4" t="str">
        <f>VLOOKUP(J110,'Areas Ranking'!$D$2:$Z$58,18,0)</f>
        <v>Oxley received an overall score of 74% which ranks them at position 6 of the 7 areas within the Western region called in Q4.</v>
      </c>
      <c r="AE110" s="4" t="str">
        <f>VLOOKUP(J110,'Areas Ranking'!$D$2:$Z$58,19,0)</f>
        <v>Oxley received a 'greeting' score of 52% which ranks them at position 4 of the 7 areas within the Western region called in Q4.</v>
      </c>
      <c r="AF110" s="4" t="str">
        <f>VLOOKUP(J110,'Areas Ranking'!$D$2:$Z$58,20,0)</f>
        <v>Oxley received an 'act with empathy' score of 80% which ranks them at position 7 of the 7 areas within the Western region called in Q4.</v>
      </c>
      <c r="AG110" s="4" t="str">
        <f>VLOOKUP(J110,'Areas Ranking'!$D$2:$Z$58,21,0)</f>
        <v>Oxley received an 'explain expectations &amp; resolve situations' score of 75% which ranks them at position 6 of the 7 areas within the Western region called in Q4.</v>
      </c>
      <c r="AH110" s="4" t="str">
        <f>VLOOKUP(J110,'Areas Ranking'!$D$2:$Z$58,22,0)</f>
        <v>Oxley received a 'communication' score of 67% which ranks them at position 3 of the 7 areas within the Western region called in Q4.</v>
      </c>
      <c r="AI110" s="4" t="str">
        <f>VLOOKUP(J110,'Areas Ranking'!$D$2:$Z$58,23,0)</f>
        <v>Oxley's lowest rank was for 'act with empathy' in Q4, which should be examined for potential areas of improvement.</v>
      </c>
      <c r="AJ110" s="4" t="str">
        <f>VLOOKUP(K110,'Region Ranking'!$D$2:$X$7,16,0)</f>
        <v>Western received an overall score of 80% which ranks them at position 4 of the 6 regions called in Q4.</v>
      </c>
      <c r="AK110" s="4" t="str">
        <f>VLOOKUP(K110,'Region Ranking'!$D$2:$X$7,17,0)</f>
        <v>Western received a 'greeting' score of 56% which ranks them at position 4 of the 6 regions called in Q4.</v>
      </c>
      <c r="AL110" s="4" t="str">
        <f>VLOOKUP(K110,'Region Ranking'!$D$2:$X$7,18,0)</f>
        <v>Western received an 'act with empathy' score of 88% which ranks them at position 4 of the 6 regions called in Q4.</v>
      </c>
      <c r="AM110" s="4" t="str">
        <f>VLOOKUP(K110,'Region Ranking'!$D$2:$X$7,19,0)</f>
        <v>Western received an 'explain expectations &amp; resolve situations' score of 83% which ranks them at position 2 of the 6 regions called in Q4.</v>
      </c>
      <c r="AN110" s="4" t="str">
        <f>VLOOKUP(K110,'Region Ranking'!$D$2:$X$7,20,0)</f>
        <v>Western received a 'communication' score of 63% which ranks them at position 3 of the 6 regions called in Q4.</v>
      </c>
      <c r="AO110" s="4" t="str">
        <f>VLOOKUP(K110,'Region Ranking'!$D$2:$X$7,21,0)</f>
        <v>Western had multiple areas with lower ranks in Q4, which should be examined for potential areas of improvement.</v>
      </c>
    </row>
    <row r="111" spans="1:41" hidden="1" x14ac:dyDescent="0.25">
      <c r="A111" s="4">
        <v>2024</v>
      </c>
      <c r="B111" s="4" t="s">
        <v>41</v>
      </c>
      <c r="C111" s="9" t="s">
        <v>42</v>
      </c>
      <c r="D111" s="4">
        <v>10431681</v>
      </c>
      <c r="E111" s="4" t="s">
        <v>276</v>
      </c>
      <c r="F111" s="4" t="s">
        <v>277</v>
      </c>
      <c r="G111" s="4" t="s">
        <v>276</v>
      </c>
      <c r="H111" s="4" t="s">
        <v>46</v>
      </c>
      <c r="I111" s="4">
        <v>2650</v>
      </c>
      <c r="J111" s="4" t="s">
        <v>278</v>
      </c>
      <c r="K111" s="4" t="s">
        <v>253</v>
      </c>
      <c r="L111" s="4" t="s">
        <v>79</v>
      </c>
      <c r="M111" s="4" t="s">
        <v>61</v>
      </c>
      <c r="N111" s="4" t="s">
        <v>70</v>
      </c>
      <c r="O111" s="4" t="s">
        <v>51</v>
      </c>
      <c r="P111" s="4">
        <v>5</v>
      </c>
      <c r="Q111" s="4">
        <v>5</v>
      </c>
      <c r="R111" s="4">
        <v>5</v>
      </c>
      <c r="S111" s="4" t="s">
        <v>55</v>
      </c>
      <c r="T111" s="4" t="s">
        <v>53</v>
      </c>
      <c r="U111" s="4">
        <v>5</v>
      </c>
      <c r="V111" s="4" t="s">
        <v>63</v>
      </c>
      <c r="W111" s="4" t="s">
        <v>51</v>
      </c>
      <c r="X111" s="4" t="s">
        <v>55</v>
      </c>
      <c r="Y111" s="8">
        <v>0.2857142857142857</v>
      </c>
      <c r="Z111" s="8">
        <v>1</v>
      </c>
      <c r="AA111" s="8">
        <v>0.92592592592592593</v>
      </c>
      <c r="AB111" s="8">
        <v>0.5</v>
      </c>
      <c r="AC111" s="8">
        <v>0.85858585858585856</v>
      </c>
      <c r="AD111" s="4" t="str">
        <f>VLOOKUP(J111,'Areas Ranking'!$D$2:$Z$58,18,0)</f>
        <v>Riverina received an overall score of 87% which ranks them at position 3 of the 8 areas within the Southern region called in Q4.</v>
      </c>
      <c r="AE111" s="4" t="str">
        <f>VLOOKUP(J111,'Areas Ranking'!$D$2:$Z$58,19,0)</f>
        <v>Riverina received a 'greeting' score of 48% which ranks them at position 5 of the 8 areas within the Southern region called in Q4.</v>
      </c>
      <c r="AF111" s="4" t="str">
        <f>VLOOKUP(J111,'Areas Ranking'!$D$2:$Z$58,20,0)</f>
        <v>Riverina received an 'act with empathy' score of 96% which ranks them at position 3 of the 8 areas within the Southern region called in Q4.</v>
      </c>
      <c r="AG111" s="4" t="str">
        <f>VLOOKUP(J111,'Areas Ranking'!$D$2:$Z$58,21,0)</f>
        <v>Riverina received an 'explain expectations &amp; resolve situations' score of 91% which ranks them at position 3 of the 8 areas within the Southern region called in Q4.</v>
      </c>
      <c r="AH111" s="4" t="str">
        <f>VLOOKUP(J111,'Areas Ranking'!$D$2:$Z$58,22,0)</f>
        <v>Riverina received a 'communication' score of 67% which ranks them at position 1 of the 8 areas within the Southern region called in Q4.</v>
      </c>
      <c r="AI111" s="4" t="str">
        <f>VLOOKUP(J111,'Areas Ranking'!$D$2:$Z$58,23,0)</f>
        <v>Riverina's lowest rank was for 'greeting' in Q4, which should be examined for potential areas of improvement.</v>
      </c>
      <c r="AJ111" s="4" t="str">
        <f>VLOOKUP(K111,'Region Ranking'!$D$2:$X$7,16,0)</f>
        <v>Southern received an overall score of 77% which ranks them at position 5 of the 6 regions called in Q4.</v>
      </c>
      <c r="AK111" s="4" t="str">
        <f>VLOOKUP(K111,'Region Ranking'!$D$2:$X$7,17,0)</f>
        <v>Southern received a 'greeting' score of 51% which ranks them at position 6 of the 6 regions called in Q4.</v>
      </c>
      <c r="AL111" s="4" t="str">
        <f>VLOOKUP(K111,'Region Ranking'!$D$2:$X$7,18,0)</f>
        <v>Southern received an 'act with empathy' score of 86% which ranks them at position 6 of the 6 regions called in Q4.</v>
      </c>
      <c r="AM111" s="4" t="str">
        <f>VLOOKUP(K111,'Region Ranking'!$D$2:$X$7,19,0)</f>
        <v>Southern received an 'explain expectations &amp; resolve situations' score of 79% which ranks them at position 5 of the 6 regions called in Q4.</v>
      </c>
      <c r="AN111" s="4" t="str">
        <f>VLOOKUP(K111,'Region Ranking'!$D$2:$X$7,20,0)</f>
        <v>Southern received a 'communication' score of 60% which ranks them at position 5 of the 6 regions called in Q4.</v>
      </c>
      <c r="AO111" s="4" t="str">
        <f>VLOOKUP(K111,'Region Ranking'!$D$2:$X$7,21,0)</f>
        <v>Southern had multiple areas with lower ranks in Q4, which should be examined for potential areas of improvement.</v>
      </c>
    </row>
    <row r="112" spans="1:41" hidden="1" x14ac:dyDescent="0.25">
      <c r="A112" s="4">
        <v>2024</v>
      </c>
      <c r="B112" s="4" t="s">
        <v>41</v>
      </c>
      <c r="C112" s="9" t="s">
        <v>42</v>
      </c>
      <c r="D112" s="4">
        <v>10431682</v>
      </c>
      <c r="E112" s="4" t="s">
        <v>293</v>
      </c>
      <c r="F112" s="4" t="s">
        <v>294</v>
      </c>
      <c r="G112" s="4" t="s">
        <v>293</v>
      </c>
      <c r="H112" s="4" t="s">
        <v>46</v>
      </c>
      <c r="I112" s="4">
        <v>2832</v>
      </c>
      <c r="J112" s="4" t="s">
        <v>295</v>
      </c>
      <c r="K112" s="4" t="s">
        <v>233</v>
      </c>
      <c r="L112" s="4" t="s">
        <v>49</v>
      </c>
      <c r="M112" s="4"/>
      <c r="N112" s="4" t="s">
        <v>50</v>
      </c>
      <c r="O112" s="4" t="s">
        <v>55</v>
      </c>
      <c r="P112" s="4">
        <v>5</v>
      </c>
      <c r="Q112" s="4">
        <v>5</v>
      </c>
      <c r="R112" s="4">
        <v>5</v>
      </c>
      <c r="S112" s="4" t="s">
        <v>55</v>
      </c>
      <c r="T112" s="4" t="s">
        <v>76</v>
      </c>
      <c r="U112" s="4">
        <v>5</v>
      </c>
      <c r="V112" s="4" t="s">
        <v>54</v>
      </c>
      <c r="W112" s="4" t="s">
        <v>55</v>
      </c>
      <c r="X112" s="4" t="s">
        <v>55</v>
      </c>
      <c r="Y112" s="8">
        <v>0.8571428571428571</v>
      </c>
      <c r="Z112" s="8">
        <v>1</v>
      </c>
      <c r="AA112" s="8">
        <v>1</v>
      </c>
      <c r="AB112" s="8">
        <v>1</v>
      </c>
      <c r="AC112" s="8">
        <v>0.98989898989898994</v>
      </c>
      <c r="AD112" s="4" t="str">
        <f>VLOOKUP(J112,'Areas Ranking'!$D$2:$Z$58,18,0)</f>
        <v>Central North received an overall score of 90% which ranks them at position 1 of the 7 areas within the Western region called in Q4.</v>
      </c>
      <c r="AE112" s="4" t="str">
        <f>VLOOKUP(J112,'Areas Ranking'!$D$2:$Z$58,19,0)</f>
        <v>Central North received a 'greeting' score of 66% which ranks them at position 2 of the 7 areas within the Western region called in Q4.</v>
      </c>
      <c r="AF112" s="4" t="str">
        <f>VLOOKUP(J112,'Areas Ranking'!$D$2:$Z$58,20,0)</f>
        <v>Central North received an 'act with empathy' score of 92% which ranks them at position 2 of the 7 areas within the Western region called in Q4.</v>
      </c>
      <c r="AG112" s="4" t="str">
        <f>VLOOKUP(J112,'Areas Ranking'!$D$2:$Z$58,21,0)</f>
        <v>Central North received an 'explain expectations &amp; resolve situations' score of 95% which ranks them at position 1 of the 7 areas within the Western region called in Q4.</v>
      </c>
      <c r="AH112" s="4" t="str">
        <f>VLOOKUP(J112,'Areas Ranking'!$D$2:$Z$58,22,0)</f>
        <v>Central North received a 'communication' score of 80% which ranks them at position 2 of the 7 areas within the Western region called in Q4.</v>
      </c>
      <c r="AI112" s="4" t="str">
        <f>VLOOKUP(J112,'Areas Ranking'!$D$2:$Z$58,23,0)</f>
        <v>Central North had multiple areas with lower ranks in Q4, which should be examined for potential areas of improvement.</v>
      </c>
      <c r="AJ112" s="4" t="str">
        <f>VLOOKUP(K112,'Region Ranking'!$D$2:$X$7,16,0)</f>
        <v>Western received an overall score of 80% which ranks them at position 4 of the 6 regions called in Q4.</v>
      </c>
      <c r="AK112" s="4" t="str">
        <f>VLOOKUP(K112,'Region Ranking'!$D$2:$X$7,17,0)</f>
        <v>Western received a 'greeting' score of 56% which ranks them at position 4 of the 6 regions called in Q4.</v>
      </c>
      <c r="AL112" s="4" t="str">
        <f>VLOOKUP(K112,'Region Ranking'!$D$2:$X$7,18,0)</f>
        <v>Western received an 'act with empathy' score of 88% which ranks them at position 4 of the 6 regions called in Q4.</v>
      </c>
      <c r="AM112" s="4" t="str">
        <f>VLOOKUP(K112,'Region Ranking'!$D$2:$X$7,19,0)</f>
        <v>Western received an 'explain expectations &amp; resolve situations' score of 83% which ranks them at position 2 of the 6 regions called in Q4.</v>
      </c>
      <c r="AN112" s="4" t="str">
        <f>VLOOKUP(K112,'Region Ranking'!$D$2:$X$7,20,0)</f>
        <v>Western received a 'communication' score of 63% which ranks them at position 3 of the 6 regions called in Q4.</v>
      </c>
      <c r="AO112" s="4" t="str">
        <f>VLOOKUP(K112,'Region Ranking'!$D$2:$X$7,21,0)</f>
        <v>Western had multiple areas with lower ranks in Q4, which should be examined for potential areas of improvement.</v>
      </c>
    </row>
    <row r="113" spans="1:41" hidden="1" x14ac:dyDescent="0.25">
      <c r="A113" s="4">
        <v>2024</v>
      </c>
      <c r="B113" s="4" t="s">
        <v>41</v>
      </c>
      <c r="C113" s="9" t="s">
        <v>42</v>
      </c>
      <c r="D113" s="4">
        <v>10431683</v>
      </c>
      <c r="E113" s="4" t="s">
        <v>167</v>
      </c>
      <c r="F113" s="4" t="s">
        <v>168</v>
      </c>
      <c r="G113" s="4" t="s">
        <v>167</v>
      </c>
      <c r="H113" s="4" t="s">
        <v>46</v>
      </c>
      <c r="I113" s="4">
        <v>2756</v>
      </c>
      <c r="J113" s="4" t="s">
        <v>169</v>
      </c>
      <c r="K113" s="4" t="s">
        <v>104</v>
      </c>
      <c r="L113" s="4" t="s">
        <v>88</v>
      </c>
      <c r="M113" s="4" t="s">
        <v>61</v>
      </c>
      <c r="N113" s="4" t="s">
        <v>50</v>
      </c>
      <c r="O113" s="4" t="s">
        <v>51</v>
      </c>
      <c r="P113" s="4">
        <v>5</v>
      </c>
      <c r="Q113" s="4">
        <v>5</v>
      </c>
      <c r="R113" s="4">
        <v>5</v>
      </c>
      <c r="S113" s="4" t="s">
        <v>52</v>
      </c>
      <c r="T113" s="4" t="s">
        <v>76</v>
      </c>
      <c r="U113" s="4">
        <v>5</v>
      </c>
      <c r="V113" s="4" t="s">
        <v>54</v>
      </c>
      <c r="W113" s="4" t="s">
        <v>51</v>
      </c>
      <c r="X113" s="4" t="s">
        <v>55</v>
      </c>
      <c r="Y113" s="8">
        <v>0.7142857142857143</v>
      </c>
      <c r="Z113" s="8">
        <v>1</v>
      </c>
      <c r="AA113" s="8">
        <v>1</v>
      </c>
      <c r="AB113" s="8">
        <v>0.5</v>
      </c>
      <c r="AC113" s="8">
        <v>0.91954022988505746</v>
      </c>
      <c r="AD113" s="4" t="str">
        <f>VLOOKUP(J113,'Areas Ranking'!$D$2:$Z$58,18,0)</f>
        <v>Hawkesbury received an overall score of 89% which ranks them at position 3 of the 12 areas within the North West Metropolitan region called in Q4.</v>
      </c>
      <c r="AE113" s="4" t="str">
        <f>VLOOKUP(J113,'Areas Ranking'!$D$2:$Z$58,19,0)</f>
        <v>Hawkesbury received a 'greeting' score of 71% which ranks them at position 1 of the 12 areas within the North West Metropolitan region called in Q4.</v>
      </c>
      <c r="AF113" s="4" t="str">
        <f>VLOOKUP(J113,'Areas Ranking'!$D$2:$Z$58,20,0)</f>
        <v>Hawkesbury received an 'act with empathy' score of 100% which ranks them at position 1 of the 12 areas within the North West Metropolitan region called in Q4.</v>
      </c>
      <c r="AG113" s="4" t="str">
        <f>VLOOKUP(J113,'Areas Ranking'!$D$2:$Z$58,21,0)</f>
        <v>Hawkesbury received an 'explain expectations &amp; resolve situations' score of 90% which ranks them at position 4 of the 12 areas within the North West Metropolitan region called in Q4.</v>
      </c>
      <c r="AH113" s="4" t="str">
        <f>VLOOKUP(J113,'Areas Ranking'!$D$2:$Z$58,22,0)</f>
        <v>Hawkesbury received a 'communication' score of 67% which ranks them at position 3 of the 12 areas within the North West Metropolitan region called in Q4.</v>
      </c>
      <c r="AI113" s="4" t="str">
        <f>VLOOKUP(J113,'Areas Ranking'!$D$2:$Z$58,23,0)</f>
        <v>Hawkesbury's lowest rank was for 'explain expectations &amp; resolve situations' in Q4, which should be examined for potential areas of improvement.</v>
      </c>
      <c r="AJ113" s="4" t="str">
        <f>VLOOKUP(K113,'Region Ranking'!$D$2:$X$7,16,0)</f>
        <v>North West Metropolitan received an overall score of 81% which ranks them at position 3 of the 6 regions called in Q4.</v>
      </c>
      <c r="AK113" s="4" t="str">
        <f>VLOOKUP(K113,'Region Ranking'!$D$2:$X$7,17,0)</f>
        <v>North West Metropolitan received a 'greeting' score of 57% which ranks them at position 3 of the 6 regions called in Q4.</v>
      </c>
      <c r="AL113" s="4" t="str">
        <f>VLOOKUP(K113,'Region Ranking'!$D$2:$X$7,18,0)</f>
        <v>North West Metropolitan received an 'act with empathy' score of 91% which ranks them at position 3 of the 6 regions called in Q4.</v>
      </c>
      <c r="AM113" s="4" t="str">
        <f>VLOOKUP(K113,'Region Ranking'!$D$2:$X$7,19,0)</f>
        <v>North West Metropolitan received an 'explain expectations &amp; resolve situations' score of 83% which ranks them at position 4 of the 6 regions called in Q4.</v>
      </c>
      <c r="AN113" s="4" t="str">
        <f>VLOOKUP(K113,'Region Ranking'!$D$2:$X$7,20,0)</f>
        <v>North West Metropolitan received a 'communication' score of 61% which ranks them at position 4 of the 6 regions called in Q4.</v>
      </c>
      <c r="AO113" s="4" t="str">
        <f>VLOOKUP(K113,'Region Ranking'!$D$2:$X$7,21,0)</f>
        <v>North West Metropolitan had multiple areas with lower ranks in Q4, which should be examined for potential areas of improvement.</v>
      </c>
    </row>
    <row r="114" spans="1:41" hidden="1" x14ac:dyDescent="0.25">
      <c r="A114" s="4">
        <v>2024</v>
      </c>
      <c r="B114" s="4" t="s">
        <v>41</v>
      </c>
      <c r="C114" s="9" t="s">
        <v>42</v>
      </c>
      <c r="D114" s="4">
        <v>10431684</v>
      </c>
      <c r="E114" s="4" t="s">
        <v>250</v>
      </c>
      <c r="F114" s="4" t="s">
        <v>251</v>
      </c>
      <c r="G114" s="4" t="s">
        <v>250</v>
      </c>
      <c r="H114" s="4" t="s">
        <v>46</v>
      </c>
      <c r="I114" s="4">
        <v>2500</v>
      </c>
      <c r="J114" s="4" t="s">
        <v>252</v>
      </c>
      <c r="K114" s="4" t="s">
        <v>253</v>
      </c>
      <c r="L114" s="4" t="s">
        <v>88</v>
      </c>
      <c r="M114" s="4" t="s">
        <v>61</v>
      </c>
      <c r="N114" s="4" t="s">
        <v>70</v>
      </c>
      <c r="O114" s="4" t="s">
        <v>51</v>
      </c>
      <c r="P114" s="4">
        <v>3</v>
      </c>
      <c r="Q114" s="4">
        <v>5</v>
      </c>
      <c r="R114" s="4">
        <v>3</v>
      </c>
      <c r="S114" s="4" t="s">
        <v>52</v>
      </c>
      <c r="T114" s="4" t="s">
        <v>53</v>
      </c>
      <c r="U114" s="4">
        <v>3</v>
      </c>
      <c r="V114" s="4" t="s">
        <v>54</v>
      </c>
      <c r="W114" s="4" t="s">
        <v>51</v>
      </c>
      <c r="X114" s="4" t="s">
        <v>55</v>
      </c>
      <c r="Y114" s="8">
        <v>0.42857142857142849</v>
      </c>
      <c r="Z114" s="8">
        <v>0.8214285714285714</v>
      </c>
      <c r="AA114" s="8">
        <v>0.61904761904761907</v>
      </c>
      <c r="AB114" s="8">
        <v>0.5</v>
      </c>
      <c r="AC114" s="8">
        <v>0.65517241379310354</v>
      </c>
      <c r="AD114" s="4" t="str">
        <f>VLOOKUP(J114,'Areas Ranking'!$D$2:$Z$58,18,0)</f>
        <v>Wollongong received an overall score of 57% which ranks them at position 7 of the 8 areas within the Southern region called in Q4.</v>
      </c>
      <c r="AE114" s="4" t="str">
        <f>VLOOKUP(J114,'Areas Ranking'!$D$2:$Z$58,19,0)</f>
        <v>Wollongong received a 'greeting' score of 38% which ranks them at position 8 of the 8 areas within the Southern region called in Q4.</v>
      </c>
      <c r="AF114" s="4" t="str">
        <f>VLOOKUP(J114,'Areas Ranking'!$D$2:$Z$58,20,0)</f>
        <v>Wollongong received an 'act with empathy' score of 63% which ranks them at position 7 of the 8 areas within the Southern region called in Q4.</v>
      </c>
      <c r="AG114" s="4" t="str">
        <f>VLOOKUP(J114,'Areas Ranking'!$D$2:$Z$58,21,0)</f>
        <v>Wollongong received an 'explain expectations &amp; resolve situations' score of 54% which ranks them at position 7 of the 8 areas within the Southern region called in Q4.</v>
      </c>
      <c r="AH114" s="4" t="str">
        <f>VLOOKUP(J114,'Areas Ranking'!$D$2:$Z$58,22,0)</f>
        <v>Wollongong received a 'communication' score of 67% which ranks them at position 1 of the 8 areas within the Southern region called in Q4.</v>
      </c>
      <c r="AI114" s="4" t="str">
        <f>VLOOKUP(J114,'Areas Ranking'!$D$2:$Z$58,23,0)</f>
        <v>Wollongong's lowest rank was for 'greeting' in Q4, which should be examined for potential areas of improvement.</v>
      </c>
      <c r="AJ114" s="4" t="str">
        <f>VLOOKUP(K114,'Region Ranking'!$D$2:$X$7,16,0)</f>
        <v>Southern received an overall score of 77% which ranks them at position 5 of the 6 regions called in Q4.</v>
      </c>
      <c r="AK114" s="4" t="str">
        <f>VLOOKUP(K114,'Region Ranking'!$D$2:$X$7,17,0)</f>
        <v>Southern received a 'greeting' score of 51% which ranks them at position 6 of the 6 regions called in Q4.</v>
      </c>
      <c r="AL114" s="4" t="str">
        <f>VLOOKUP(K114,'Region Ranking'!$D$2:$X$7,18,0)</f>
        <v>Southern received an 'act with empathy' score of 86% which ranks them at position 6 of the 6 regions called in Q4.</v>
      </c>
      <c r="AM114" s="4" t="str">
        <f>VLOOKUP(K114,'Region Ranking'!$D$2:$X$7,19,0)</f>
        <v>Southern received an 'explain expectations &amp; resolve situations' score of 79% which ranks them at position 5 of the 6 regions called in Q4.</v>
      </c>
      <c r="AN114" s="4" t="str">
        <f>VLOOKUP(K114,'Region Ranking'!$D$2:$X$7,20,0)</f>
        <v>Southern received a 'communication' score of 60% which ranks them at position 5 of the 6 regions called in Q4.</v>
      </c>
      <c r="AO114" s="4" t="str">
        <f>VLOOKUP(K114,'Region Ranking'!$D$2:$X$7,21,0)</f>
        <v>Southern had multiple areas with lower ranks in Q4, which should be examined for potential areas of improvement.</v>
      </c>
    </row>
    <row r="115" spans="1:41" hidden="1" x14ac:dyDescent="0.25">
      <c r="A115" s="4">
        <v>2024</v>
      </c>
      <c r="B115" s="4" t="s">
        <v>41</v>
      </c>
      <c r="C115" s="9" t="s">
        <v>42</v>
      </c>
      <c r="D115" s="4">
        <v>10435655</v>
      </c>
      <c r="E115" s="4" t="s">
        <v>303</v>
      </c>
      <c r="F115" s="4" t="s">
        <v>304</v>
      </c>
      <c r="G115" s="4" t="s">
        <v>303</v>
      </c>
      <c r="H115" s="4" t="s">
        <v>46</v>
      </c>
      <c r="I115" s="4">
        <v>2640</v>
      </c>
      <c r="J115" s="4" t="s">
        <v>305</v>
      </c>
      <c r="K115" s="4" t="s">
        <v>253</v>
      </c>
      <c r="L115" s="4" t="s">
        <v>49</v>
      </c>
      <c r="M115" s="4" t="s">
        <v>61</v>
      </c>
      <c r="N115" s="4" t="s">
        <v>50</v>
      </c>
      <c r="O115" s="4" t="s">
        <v>51</v>
      </c>
      <c r="P115" s="4">
        <v>4</v>
      </c>
      <c r="Q115" s="4">
        <v>5</v>
      </c>
      <c r="R115" s="4">
        <v>5</v>
      </c>
      <c r="S115" s="4" t="s">
        <v>52</v>
      </c>
      <c r="T115" s="4" t="s">
        <v>53</v>
      </c>
      <c r="U115" s="4">
        <v>4</v>
      </c>
      <c r="V115" s="4" t="s">
        <v>63</v>
      </c>
      <c r="W115" s="4" t="s">
        <v>51</v>
      </c>
      <c r="X115" s="4" t="s">
        <v>55</v>
      </c>
      <c r="Y115" s="8">
        <v>0.5714285714285714</v>
      </c>
      <c r="Z115" s="8">
        <v>0.8928571428571429</v>
      </c>
      <c r="AA115" s="8">
        <v>0.90476190476190477</v>
      </c>
      <c r="AB115" s="8">
        <v>0.5</v>
      </c>
      <c r="AC115" s="8">
        <v>0.82758620689655171</v>
      </c>
      <c r="AD115" s="4" t="str">
        <f>VLOOKUP(J115,'Areas Ranking'!$D$2:$Z$58,18,0)</f>
        <v>Murray River received an overall score of 49% which ranks them at position 8 of the 8 areas within the Southern region called in Q4.</v>
      </c>
      <c r="AE115" s="4" t="str">
        <f>VLOOKUP(J115,'Areas Ranking'!$D$2:$Z$58,19,0)</f>
        <v>Murray River received a 'greeting' score of 57% which ranks them at position 2 of the 8 areas within the Southern region called in Q4.</v>
      </c>
      <c r="AF115" s="4" t="str">
        <f>VLOOKUP(J115,'Areas Ranking'!$D$2:$Z$58,20,0)</f>
        <v>Murray River received an 'act with empathy' score of 53% which ranks them at position 8 of the 8 areas within the Southern region called in Q4.</v>
      </c>
      <c r="AG115" s="4" t="str">
        <f>VLOOKUP(J115,'Areas Ranking'!$D$2:$Z$58,21,0)</f>
        <v>Murray River received an 'explain expectations &amp; resolve situations' score of 48% which ranks them at position 8 of the 8 areas within the Southern region called in Q4.</v>
      </c>
      <c r="AH115" s="4" t="str">
        <f>VLOOKUP(J115,'Areas Ranking'!$D$2:$Z$58,22,0)</f>
        <v>Murray River received a 'communication' score of 38% which ranks them at position 8 of the 8 areas within the Southern region called in Q4.</v>
      </c>
      <c r="AI115" s="4" t="str">
        <f>VLOOKUP(J115,'Areas Ranking'!$D$2:$Z$58,23,0)</f>
        <v>Murray River had multiple areas with lower ranks in Q4, which should be examined for potential areas of improvement.</v>
      </c>
      <c r="AJ115" s="4" t="str">
        <f>VLOOKUP(K115,'Region Ranking'!$D$2:$X$7,16,0)</f>
        <v>Southern received an overall score of 77% which ranks them at position 5 of the 6 regions called in Q4.</v>
      </c>
      <c r="AK115" s="4" t="str">
        <f>VLOOKUP(K115,'Region Ranking'!$D$2:$X$7,17,0)</f>
        <v>Southern received a 'greeting' score of 51% which ranks them at position 6 of the 6 regions called in Q4.</v>
      </c>
      <c r="AL115" s="4" t="str">
        <f>VLOOKUP(K115,'Region Ranking'!$D$2:$X$7,18,0)</f>
        <v>Southern received an 'act with empathy' score of 86% which ranks them at position 6 of the 6 regions called in Q4.</v>
      </c>
      <c r="AM115" s="4" t="str">
        <f>VLOOKUP(K115,'Region Ranking'!$D$2:$X$7,19,0)</f>
        <v>Southern received an 'explain expectations &amp; resolve situations' score of 79% which ranks them at position 5 of the 6 regions called in Q4.</v>
      </c>
      <c r="AN115" s="4" t="str">
        <f>VLOOKUP(K115,'Region Ranking'!$D$2:$X$7,20,0)</f>
        <v>Southern received a 'communication' score of 60% which ranks them at position 5 of the 6 regions called in Q4.</v>
      </c>
      <c r="AO115" s="4" t="str">
        <f>VLOOKUP(K115,'Region Ranking'!$D$2:$X$7,21,0)</f>
        <v>Southern had multiple areas with lower ranks in Q4, which should be examined for potential areas of improvement.</v>
      </c>
    </row>
    <row r="116" spans="1:41" hidden="1" x14ac:dyDescent="0.25">
      <c r="A116" s="4">
        <v>2024</v>
      </c>
      <c r="B116" s="4" t="s">
        <v>41</v>
      </c>
      <c r="C116" s="9" t="s">
        <v>42</v>
      </c>
      <c r="D116" s="4">
        <v>10435656</v>
      </c>
      <c r="E116" s="4" t="s">
        <v>192</v>
      </c>
      <c r="F116" s="4" t="s">
        <v>193</v>
      </c>
      <c r="G116" s="4" t="s">
        <v>192</v>
      </c>
      <c r="H116" s="4" t="s">
        <v>46</v>
      </c>
      <c r="I116" s="4">
        <v>2144</v>
      </c>
      <c r="J116" s="4" t="s">
        <v>194</v>
      </c>
      <c r="K116" s="4" t="s">
        <v>186</v>
      </c>
      <c r="L116" s="4" t="s">
        <v>49</v>
      </c>
      <c r="M116" s="4" t="s">
        <v>61</v>
      </c>
      <c r="N116" s="4" t="s">
        <v>50</v>
      </c>
      <c r="O116" s="4" t="s">
        <v>51</v>
      </c>
      <c r="P116" s="4">
        <v>5</v>
      </c>
      <c r="Q116" s="4">
        <v>5</v>
      </c>
      <c r="R116" s="4">
        <v>5</v>
      </c>
      <c r="S116" s="4" t="s">
        <v>52</v>
      </c>
      <c r="T116" s="4" t="s">
        <v>62</v>
      </c>
      <c r="U116" s="4">
        <v>5</v>
      </c>
      <c r="V116" s="4" t="s">
        <v>63</v>
      </c>
      <c r="W116" s="4" t="s">
        <v>51</v>
      </c>
      <c r="X116" s="4" t="s">
        <v>55</v>
      </c>
      <c r="Y116" s="8">
        <v>0.7142857142857143</v>
      </c>
      <c r="Z116" s="8">
        <v>1</v>
      </c>
      <c r="AA116" s="8">
        <v>0.7142857142857143</v>
      </c>
      <c r="AB116" s="8">
        <v>0.5</v>
      </c>
      <c r="AC116" s="8">
        <v>0.78160919540229878</v>
      </c>
      <c r="AD116" s="4" t="str">
        <f>VLOOKUP(J116,'Areas Ranking'!$D$2:$Z$58,18,0)</f>
        <v>Auburn received an overall score of 79% which ranks them at position 8 of the 9 areas within the South West Metropolitan region called in Q4.</v>
      </c>
      <c r="AE116" s="4" t="str">
        <f>VLOOKUP(J116,'Areas Ranking'!$D$2:$Z$58,19,0)</f>
        <v>Auburn received a 'greeting' score of 62% which ranks them at position 2 of the 9 areas within the South West Metropolitan region called in Q4.</v>
      </c>
      <c r="AF116" s="4" t="str">
        <f>VLOOKUP(J116,'Areas Ranking'!$D$2:$Z$58,20,0)</f>
        <v>Auburn received an 'act with empathy' score of 100% which ranks them at position 1 of the 9 areas within the South West Metropolitan region called in Q4.</v>
      </c>
      <c r="AG116" s="4" t="str">
        <f>VLOOKUP(J116,'Areas Ranking'!$D$2:$Z$58,21,0)</f>
        <v>Auburn received an 'explain expectations &amp; resolve situations' score of 71% which ranks them at position 8 of the 9 areas within the South West Metropolitan region called in Q4.</v>
      </c>
      <c r="AH116" s="4" t="str">
        <f>VLOOKUP(J116,'Areas Ranking'!$D$2:$Z$58,22,0)</f>
        <v>Auburn received a 'communication' score of 67% which ranks them at position 5 of the 9 areas within the South West Metropolitan region called in Q4.</v>
      </c>
      <c r="AI116" s="4" t="str">
        <f>VLOOKUP(J116,'Areas Ranking'!$D$2:$Z$58,23,0)</f>
        <v>Auburn's lowest rank was for 'explain expectations &amp; resolve situations' in Q4, which should be examined for potential areas of improvement.</v>
      </c>
      <c r="AJ116" s="4" t="str">
        <f>VLOOKUP(K116,'Region Ranking'!$D$2:$X$7,16,0)</f>
        <v>South West Metropolitan received an overall score of 84% which ranks them at position 1 of the 6 regions called in Q4.</v>
      </c>
      <c r="AK116" s="4" t="str">
        <f>VLOOKUP(K116,'Region Ranking'!$D$2:$X$7,17,0)</f>
        <v>South West Metropolitan received a 'greeting' score of 59% which ranks them at position 2 of the 6 regions called in Q4.</v>
      </c>
      <c r="AL116" s="4" t="str">
        <f>VLOOKUP(K116,'Region Ranking'!$D$2:$X$7,18,0)</f>
        <v>South West Metropolitan received an 'act with empathy' score of 94% which ranks them at position 1 of the 6 regions called in Q4.</v>
      </c>
      <c r="AM116" s="4" t="str">
        <f>VLOOKUP(K116,'Region Ranking'!$D$2:$X$7,19,0)</f>
        <v>South West Metropolitan received an 'explain expectations &amp; resolve situations' score of 85% which ranks them at position 1 of the 6 regions called in Q4.</v>
      </c>
      <c r="AN116" s="4" t="str">
        <f>VLOOKUP(K116,'Region Ranking'!$D$2:$X$7,20,0)</f>
        <v>South West Metropolitan received a 'communication' score of 69% which ranks them at position 1 of the 6 regions called in Q4.</v>
      </c>
      <c r="AO116" s="4" t="str">
        <f>VLOOKUP(K116,'Region Ranking'!$D$2:$X$7,21,0)</f>
        <v>South West Metropolitan had multiple areas with lower ranks in Q4, which should be examined for potential areas of improvement.</v>
      </c>
    </row>
    <row r="117" spans="1:41" hidden="1" x14ac:dyDescent="0.25">
      <c r="A117" s="4">
        <v>2024</v>
      </c>
      <c r="B117" s="4" t="s">
        <v>41</v>
      </c>
      <c r="C117" s="9" t="s">
        <v>42</v>
      </c>
      <c r="D117" s="4">
        <v>10435657</v>
      </c>
      <c r="E117" s="4" t="s">
        <v>83</v>
      </c>
      <c r="F117" s="4" t="s">
        <v>84</v>
      </c>
      <c r="G117" s="4" t="s">
        <v>83</v>
      </c>
      <c r="H117" s="4" t="s">
        <v>46</v>
      </c>
      <c r="I117" s="4">
        <v>2041</v>
      </c>
      <c r="J117" s="4" t="s">
        <v>82</v>
      </c>
      <c r="K117" s="4" t="s">
        <v>48</v>
      </c>
      <c r="L117" s="4" t="s">
        <v>79</v>
      </c>
      <c r="M117" s="4"/>
      <c r="N117" s="4" t="s">
        <v>50</v>
      </c>
      <c r="O117" s="4" t="s">
        <v>51</v>
      </c>
      <c r="P117" s="4">
        <v>5</v>
      </c>
      <c r="Q117" s="4">
        <v>4</v>
      </c>
      <c r="R117" s="4">
        <v>5</v>
      </c>
      <c r="S117" s="4" t="s">
        <v>52</v>
      </c>
      <c r="T117" s="4" t="s">
        <v>53</v>
      </c>
      <c r="U117" s="4">
        <v>4</v>
      </c>
      <c r="V117" s="4" t="s">
        <v>54</v>
      </c>
      <c r="W117" s="4" t="s">
        <v>55</v>
      </c>
      <c r="X117" s="4" t="s">
        <v>55</v>
      </c>
      <c r="Y117" s="8">
        <v>0.5714285714285714</v>
      </c>
      <c r="Z117" s="8">
        <v>0.8928571428571429</v>
      </c>
      <c r="AA117" s="8">
        <v>0.90476190476190477</v>
      </c>
      <c r="AB117" s="8">
        <v>1</v>
      </c>
      <c r="AC117" s="8">
        <v>0.88505747126436785</v>
      </c>
      <c r="AD117" s="4" t="str">
        <f>VLOOKUP(J117,'Areas Ranking'!$D$2:$Z$58,18,0)</f>
        <v>Leichhardt received an overall score of 80% which ranks them at position 7 of the 10 areas within the Central Metropolitan region called in Q4.</v>
      </c>
      <c r="AE117" s="4" t="str">
        <f>VLOOKUP(J117,'Areas Ranking'!$D$2:$Z$58,19,0)</f>
        <v>Leichhardt received a 'greeting' score of 62% which ranks them at position 4 of the 10 areas within the Central Metropolitan region called in Q4.</v>
      </c>
      <c r="AF117" s="4" t="str">
        <f>VLOOKUP(J117,'Areas Ranking'!$D$2:$Z$58,20,0)</f>
        <v>Leichhardt received an 'act with empathy' score of 89% which ranks them at position 8 of the 10 areas within the Central Metropolitan region called in Q4.</v>
      </c>
      <c r="AG117" s="4" t="str">
        <f>VLOOKUP(J117,'Areas Ranking'!$D$2:$Z$58,21,0)</f>
        <v>Leichhardt received an 'explain expectations &amp; resolve situations' score of 81% which ranks them at position 8 of the 10 areas within the Central Metropolitan region called in Q4.</v>
      </c>
      <c r="AH117" s="4" t="str">
        <f>VLOOKUP(J117,'Areas Ranking'!$D$2:$Z$58,22,0)</f>
        <v>Leichhardt received a 'communication' score of 67% which ranks them at position 2 of the 10 areas within the Central Metropolitan region called in Q4.</v>
      </c>
      <c r="AI117" s="4" t="str">
        <f>VLOOKUP(J117,'Areas Ranking'!$D$2:$Z$58,23,0)</f>
        <v>Leichhardt had multiple areas with lower ranks in Q4, which should be examined for potential areas of improvement.</v>
      </c>
      <c r="AJ117" s="4" t="str">
        <f>VLOOKUP(K117,'Region Ranking'!$D$2:$X$7,16,0)</f>
        <v>Central Metropolitan received an overall score of 82% which ranks them at position 2 of the 6 regions called in Q4.</v>
      </c>
      <c r="AK117" s="4" t="str">
        <f>VLOOKUP(K117,'Region Ranking'!$D$2:$X$7,17,0)</f>
        <v>Central Metropolitan received a 'greeting' score of 60% which ranks them at position 1 of the 6 regions called in Q4.</v>
      </c>
      <c r="AL117" s="4" t="str">
        <f>VLOOKUP(K117,'Region Ranking'!$D$2:$X$7,18,0)</f>
        <v>Central Metropolitan received an 'act with empathy' score of 92% which ranks them at position 2 of the 6 regions called in Q4.</v>
      </c>
      <c r="AM117" s="4" t="str">
        <f>VLOOKUP(K117,'Region Ranking'!$D$2:$X$7,19,0)</f>
        <v>Central Metropolitan received an 'explain expectations &amp; resolve situations' score of 83% which ranks them at position 3 of the 6 regions called in Q4.</v>
      </c>
      <c r="AN117" s="4" t="str">
        <f>VLOOKUP(K117,'Region Ranking'!$D$2:$X$7,20,0)</f>
        <v>Central Metropolitan received a 'communication' score of 67% which ranks them at position 2 of the 6 regions called in Q4.</v>
      </c>
      <c r="AO117" s="4" t="str">
        <f>VLOOKUP(K117,'Region Ranking'!$D$2:$X$7,21,0)</f>
        <v>Central Metropolitan had multiple areas with lower ranks in Q4, which should be examined for potential areas of improvement.</v>
      </c>
    </row>
    <row r="118" spans="1:41" hidden="1" x14ac:dyDescent="0.25">
      <c r="A118" s="4">
        <v>2024</v>
      </c>
      <c r="B118" s="4" t="s">
        <v>41</v>
      </c>
      <c r="C118" s="9" t="s">
        <v>42</v>
      </c>
      <c r="D118" s="4">
        <v>10435658</v>
      </c>
      <c r="E118" s="4" t="s">
        <v>123</v>
      </c>
      <c r="F118" s="4" t="s">
        <v>124</v>
      </c>
      <c r="G118" s="4" t="s">
        <v>123</v>
      </c>
      <c r="H118" s="4" t="s">
        <v>46</v>
      </c>
      <c r="I118" s="4">
        <v>2148</v>
      </c>
      <c r="J118" s="4" t="s">
        <v>125</v>
      </c>
      <c r="K118" s="4" t="s">
        <v>104</v>
      </c>
      <c r="L118" s="4" t="s">
        <v>49</v>
      </c>
      <c r="M118" s="4" t="s">
        <v>61</v>
      </c>
      <c r="N118" s="4" t="s">
        <v>112</v>
      </c>
      <c r="O118" s="4" t="s">
        <v>51</v>
      </c>
      <c r="P118" s="4">
        <v>5</v>
      </c>
      <c r="Q118" s="4">
        <v>5</v>
      </c>
      <c r="R118" s="4">
        <v>5</v>
      </c>
      <c r="S118" s="4" t="s">
        <v>52</v>
      </c>
      <c r="T118" s="4" t="s">
        <v>62</v>
      </c>
      <c r="U118" s="4">
        <v>5</v>
      </c>
      <c r="V118" s="4" t="s">
        <v>63</v>
      </c>
      <c r="W118" s="4" t="s">
        <v>51</v>
      </c>
      <c r="X118" s="4" t="s">
        <v>55</v>
      </c>
      <c r="Y118" s="8">
        <v>0.2857142857142857</v>
      </c>
      <c r="Z118" s="8">
        <v>0.8928571428571429</v>
      </c>
      <c r="AA118" s="8">
        <v>0.7142857142857143</v>
      </c>
      <c r="AB118" s="8">
        <v>0.5</v>
      </c>
      <c r="AC118" s="8">
        <v>0.71264367816091945</v>
      </c>
      <c r="AD118" s="4" t="str">
        <f>VLOOKUP(J118,'Areas Ranking'!$D$2:$Z$58,18,0)</f>
        <v>Blacktown received an overall score of 69% which ranks them at position 10 of the 12 areas within the North West Metropolitan region called in Q4.</v>
      </c>
      <c r="AE118" s="4" t="str">
        <f>VLOOKUP(J118,'Areas Ranking'!$D$2:$Z$58,19,0)</f>
        <v>Blacktown received a 'greeting' score of 38% which ranks them at position 12 of the 12 areas within the North West Metropolitan region called in Q4.</v>
      </c>
      <c r="AF118" s="4" t="str">
        <f>VLOOKUP(J118,'Areas Ranking'!$D$2:$Z$58,20,0)</f>
        <v>Blacktown received an 'act with empathy' score of 93% which ranks them at position 8 of the 12 areas within the North West Metropolitan region called in Q4.</v>
      </c>
      <c r="AG118" s="4" t="str">
        <f>VLOOKUP(J118,'Areas Ranking'!$D$2:$Z$58,21,0)</f>
        <v>Blacktown received an 'explain expectations &amp; resolve situations' score of 63% which ranks them at position 12 of the 12 areas within the North West Metropolitan region called in Q4.</v>
      </c>
      <c r="AH118" s="4" t="str">
        <f>VLOOKUP(J118,'Areas Ranking'!$D$2:$Z$58,22,0)</f>
        <v>Blacktown received a 'communication' score of 50% which ranks them at position 8 of the 12 areas within the North West Metropolitan region called in Q4.</v>
      </c>
      <c r="AI118" s="4" t="str">
        <f>VLOOKUP(J118,'Areas Ranking'!$D$2:$Z$58,23,0)</f>
        <v>Blacktown had multiple areas with lower ranks in Q4, which should be examined for potential areas of improvement.</v>
      </c>
      <c r="AJ118" s="4" t="str">
        <f>VLOOKUP(K118,'Region Ranking'!$D$2:$X$7,16,0)</f>
        <v>North West Metropolitan received an overall score of 81% which ranks them at position 3 of the 6 regions called in Q4.</v>
      </c>
      <c r="AK118" s="4" t="str">
        <f>VLOOKUP(K118,'Region Ranking'!$D$2:$X$7,17,0)</f>
        <v>North West Metropolitan received a 'greeting' score of 57% which ranks them at position 3 of the 6 regions called in Q4.</v>
      </c>
      <c r="AL118" s="4" t="str">
        <f>VLOOKUP(K118,'Region Ranking'!$D$2:$X$7,18,0)</f>
        <v>North West Metropolitan received an 'act with empathy' score of 91% which ranks them at position 3 of the 6 regions called in Q4.</v>
      </c>
      <c r="AM118" s="4" t="str">
        <f>VLOOKUP(K118,'Region Ranking'!$D$2:$X$7,19,0)</f>
        <v>North West Metropolitan received an 'explain expectations &amp; resolve situations' score of 83% which ranks them at position 4 of the 6 regions called in Q4.</v>
      </c>
      <c r="AN118" s="4" t="str">
        <f>VLOOKUP(K118,'Region Ranking'!$D$2:$X$7,20,0)</f>
        <v>North West Metropolitan received a 'communication' score of 61% which ranks them at position 4 of the 6 regions called in Q4.</v>
      </c>
      <c r="AO118" s="4" t="str">
        <f>VLOOKUP(K118,'Region Ranking'!$D$2:$X$7,21,0)</f>
        <v>North West Metropolitan had multiple areas with lower ranks in Q4, which should be examined for potential areas of improvement.</v>
      </c>
    </row>
    <row r="119" spans="1:41" hidden="1" x14ac:dyDescent="0.25">
      <c r="A119" s="4">
        <v>2024</v>
      </c>
      <c r="B119" s="4" t="s">
        <v>41</v>
      </c>
      <c r="C119" s="9" t="s">
        <v>42</v>
      </c>
      <c r="D119" s="4">
        <v>10435659</v>
      </c>
      <c r="E119" s="4" t="s">
        <v>187</v>
      </c>
      <c r="F119" s="4" t="s">
        <v>188</v>
      </c>
      <c r="G119" s="4" t="s">
        <v>187</v>
      </c>
      <c r="H119" s="4" t="s">
        <v>46</v>
      </c>
      <c r="I119" s="4">
        <v>2134</v>
      </c>
      <c r="J119" s="4" t="s">
        <v>185</v>
      </c>
      <c r="K119" s="4" t="s">
        <v>186</v>
      </c>
      <c r="L119" s="4" t="s">
        <v>49</v>
      </c>
      <c r="M119" s="4" t="s">
        <v>61</v>
      </c>
      <c r="N119" s="4" t="s">
        <v>132</v>
      </c>
      <c r="O119" s="4" t="s">
        <v>51</v>
      </c>
      <c r="P119" s="4">
        <v>5</v>
      </c>
      <c r="Q119" s="4">
        <v>5</v>
      </c>
      <c r="R119" s="4">
        <v>5</v>
      </c>
      <c r="S119" s="4" t="s">
        <v>52</v>
      </c>
      <c r="T119" s="4" t="s">
        <v>76</v>
      </c>
      <c r="U119" s="4">
        <v>5</v>
      </c>
      <c r="V119" s="4" t="s">
        <v>63</v>
      </c>
      <c r="W119" s="4" t="s">
        <v>51</v>
      </c>
      <c r="X119" s="4" t="s">
        <v>55</v>
      </c>
      <c r="Y119" s="8">
        <v>0.42857142857142849</v>
      </c>
      <c r="Z119" s="8">
        <v>1</v>
      </c>
      <c r="AA119" s="8">
        <v>1</v>
      </c>
      <c r="AB119" s="8">
        <v>0.5</v>
      </c>
      <c r="AC119" s="8">
        <v>0.89655172413793094</v>
      </c>
      <c r="AD119" s="4" t="str">
        <f>VLOOKUP(J119,'Areas Ranking'!$D$2:$Z$58,18,0)</f>
        <v>Burwood received an overall score of 92% which ranks them at position 1 of the 9 areas within the South West Metropolitan region called in Q4.</v>
      </c>
      <c r="AE119" s="4" t="str">
        <f>VLOOKUP(J119,'Areas Ranking'!$D$2:$Z$58,19,0)</f>
        <v>Burwood received a 'greeting' score of 62% which ranks them at position 2 of the 9 areas within the South West Metropolitan region called in Q4.</v>
      </c>
      <c r="AF119" s="4" t="str">
        <f>VLOOKUP(J119,'Areas Ranking'!$D$2:$Z$58,20,0)</f>
        <v>Burwood received an 'act with empathy' score of 100% which ranks them at position 1 of the 9 areas within the South West Metropolitan region called in Q4.</v>
      </c>
      <c r="AG119" s="4" t="str">
        <f>VLOOKUP(J119,'Areas Ranking'!$D$2:$Z$58,21,0)</f>
        <v>Burwood received an 'explain expectations &amp; resolve situations' score of 94% which ranks them at position 1 of the 9 areas within the South West Metropolitan region called in Q4.</v>
      </c>
      <c r="AH119" s="4" t="str">
        <f>VLOOKUP(J119,'Areas Ranking'!$D$2:$Z$58,22,0)</f>
        <v>Burwood received a 'communication' score of 83% which ranks them at position 1 of the 9 areas within the South West Metropolitan region called in Q4.</v>
      </c>
      <c r="AI119" s="4" t="str">
        <f>VLOOKUP(J119,'Areas Ranking'!$D$2:$Z$58,23,0)</f>
        <v>Burwood's lowest rank was for 'greeting' in Q4, which should be examined for potential areas of improvement.</v>
      </c>
      <c r="AJ119" s="4" t="str">
        <f>VLOOKUP(K119,'Region Ranking'!$D$2:$X$7,16,0)</f>
        <v>South West Metropolitan received an overall score of 84% which ranks them at position 1 of the 6 regions called in Q4.</v>
      </c>
      <c r="AK119" s="4" t="str">
        <f>VLOOKUP(K119,'Region Ranking'!$D$2:$X$7,17,0)</f>
        <v>South West Metropolitan received a 'greeting' score of 59% which ranks them at position 2 of the 6 regions called in Q4.</v>
      </c>
      <c r="AL119" s="4" t="str">
        <f>VLOOKUP(K119,'Region Ranking'!$D$2:$X$7,18,0)</f>
        <v>South West Metropolitan received an 'act with empathy' score of 94% which ranks them at position 1 of the 6 regions called in Q4.</v>
      </c>
      <c r="AM119" s="4" t="str">
        <f>VLOOKUP(K119,'Region Ranking'!$D$2:$X$7,19,0)</f>
        <v>South West Metropolitan received an 'explain expectations &amp; resolve situations' score of 85% which ranks them at position 1 of the 6 regions called in Q4.</v>
      </c>
      <c r="AN119" s="4" t="str">
        <f>VLOOKUP(K119,'Region Ranking'!$D$2:$X$7,20,0)</f>
        <v>South West Metropolitan received a 'communication' score of 69% which ranks them at position 1 of the 6 regions called in Q4.</v>
      </c>
      <c r="AO119" s="4" t="str">
        <f>VLOOKUP(K119,'Region Ranking'!$D$2:$X$7,21,0)</f>
        <v>South West Metropolitan had multiple areas with lower ranks in Q4, which should be examined for potential areas of improvement.</v>
      </c>
    </row>
    <row r="120" spans="1:41" hidden="1" x14ac:dyDescent="0.25">
      <c r="A120" s="4">
        <v>2024</v>
      </c>
      <c r="B120" s="4" t="s">
        <v>41</v>
      </c>
      <c r="C120" s="9" t="s">
        <v>42</v>
      </c>
      <c r="D120" s="4">
        <v>10435660</v>
      </c>
      <c r="E120" s="4" t="s">
        <v>207</v>
      </c>
      <c r="F120" s="4" t="s">
        <v>208</v>
      </c>
      <c r="G120" s="4" t="s">
        <v>207</v>
      </c>
      <c r="H120" s="4" t="s">
        <v>46</v>
      </c>
      <c r="I120" s="4">
        <v>2194</v>
      </c>
      <c r="J120" s="4" t="s">
        <v>209</v>
      </c>
      <c r="K120" s="4" t="s">
        <v>186</v>
      </c>
      <c r="L120" s="4" t="s">
        <v>49</v>
      </c>
      <c r="M120" s="4" t="s">
        <v>61</v>
      </c>
      <c r="N120" s="4" t="s">
        <v>50</v>
      </c>
      <c r="O120" s="4" t="s">
        <v>51</v>
      </c>
      <c r="P120" s="4">
        <v>4</v>
      </c>
      <c r="Q120" s="4">
        <v>4</v>
      </c>
      <c r="R120" s="4">
        <v>4</v>
      </c>
      <c r="S120" s="4" t="s">
        <v>52</v>
      </c>
      <c r="T120" s="4" t="s">
        <v>62</v>
      </c>
      <c r="U120" s="4">
        <v>4</v>
      </c>
      <c r="V120" s="4" t="s">
        <v>54</v>
      </c>
      <c r="W120" s="4" t="s">
        <v>51</v>
      </c>
      <c r="X120" s="4" t="s">
        <v>55</v>
      </c>
      <c r="Y120" s="8">
        <v>0.5714285714285714</v>
      </c>
      <c r="Z120" s="8">
        <v>1</v>
      </c>
      <c r="AA120" s="8">
        <v>0.7142857142857143</v>
      </c>
      <c r="AB120" s="8">
        <v>0.5</v>
      </c>
      <c r="AC120" s="8">
        <v>0.77011494252873558</v>
      </c>
      <c r="AD120" s="4" t="str">
        <f>VLOOKUP(J120,'Areas Ranking'!$D$2:$Z$58,18,0)</f>
        <v>Campsie received an overall score of 86% which ranks them at position 4 of the 9 areas within the South West Metropolitan region called in Q4.</v>
      </c>
      <c r="AE120" s="4" t="str">
        <f>VLOOKUP(J120,'Areas Ranking'!$D$2:$Z$58,19,0)</f>
        <v>Campsie received a 'greeting' score of 57% which ranks them at position 6 of the 9 areas within the South West Metropolitan region called in Q4.</v>
      </c>
      <c r="AF120" s="4" t="str">
        <f>VLOOKUP(J120,'Areas Ranking'!$D$2:$Z$58,20,0)</f>
        <v>Campsie received an 'act with empathy' score of 96% which ranks them at position 4 of the 9 areas within the South West Metropolitan region called in Q4.</v>
      </c>
      <c r="AG120" s="4" t="str">
        <f>VLOOKUP(J120,'Areas Ranking'!$D$2:$Z$58,21,0)</f>
        <v>Campsie received an 'explain expectations &amp; resolve situations' score of 85% which ranks them at position 6 of the 9 areas within the South West Metropolitan region called in Q4.</v>
      </c>
      <c r="AH120" s="4" t="str">
        <f>VLOOKUP(J120,'Areas Ranking'!$D$2:$Z$58,22,0)</f>
        <v>Campsie received a 'communication' score of 83% which ranks them at position 1 of the 9 areas within the South West Metropolitan region called in Q4.</v>
      </c>
      <c r="AI120" s="4" t="str">
        <f>VLOOKUP(J120,'Areas Ranking'!$D$2:$Z$58,23,0)</f>
        <v>Campsie had multiple areas with lower ranks in Q4, which should be examined for potential areas of improvement.</v>
      </c>
      <c r="AJ120" s="4" t="str">
        <f>VLOOKUP(K120,'Region Ranking'!$D$2:$X$7,16,0)</f>
        <v>South West Metropolitan received an overall score of 84% which ranks them at position 1 of the 6 regions called in Q4.</v>
      </c>
      <c r="AK120" s="4" t="str">
        <f>VLOOKUP(K120,'Region Ranking'!$D$2:$X$7,17,0)</f>
        <v>South West Metropolitan received a 'greeting' score of 59% which ranks them at position 2 of the 6 regions called in Q4.</v>
      </c>
      <c r="AL120" s="4" t="str">
        <f>VLOOKUP(K120,'Region Ranking'!$D$2:$X$7,18,0)</f>
        <v>South West Metropolitan received an 'act with empathy' score of 94% which ranks them at position 1 of the 6 regions called in Q4.</v>
      </c>
      <c r="AM120" s="4" t="str">
        <f>VLOOKUP(K120,'Region Ranking'!$D$2:$X$7,19,0)</f>
        <v>South West Metropolitan received an 'explain expectations &amp; resolve situations' score of 85% which ranks them at position 1 of the 6 regions called in Q4.</v>
      </c>
      <c r="AN120" s="4" t="str">
        <f>VLOOKUP(K120,'Region Ranking'!$D$2:$X$7,20,0)</f>
        <v>South West Metropolitan received a 'communication' score of 69% which ranks them at position 1 of the 6 regions called in Q4.</v>
      </c>
      <c r="AO120" s="4" t="str">
        <f>VLOOKUP(K120,'Region Ranking'!$D$2:$X$7,21,0)</f>
        <v>South West Metropolitan had multiple areas with lower ranks in Q4, which should be examined for potential areas of improvement.</v>
      </c>
    </row>
    <row r="121" spans="1:41" hidden="1" x14ac:dyDescent="0.25">
      <c r="A121" s="4">
        <v>2024</v>
      </c>
      <c r="B121" s="4" t="s">
        <v>41</v>
      </c>
      <c r="C121" s="9" t="s">
        <v>42</v>
      </c>
      <c r="D121" s="4">
        <v>10435661</v>
      </c>
      <c r="E121" s="4" t="s">
        <v>311</v>
      </c>
      <c r="F121" s="4" t="s">
        <v>312</v>
      </c>
      <c r="G121" s="4" t="s">
        <v>311</v>
      </c>
      <c r="H121" s="4" t="s">
        <v>46</v>
      </c>
      <c r="I121" s="4">
        <v>2165</v>
      </c>
      <c r="J121" s="4" t="s">
        <v>199</v>
      </c>
      <c r="K121" s="4" t="s">
        <v>186</v>
      </c>
      <c r="L121" s="4" t="s">
        <v>49</v>
      </c>
      <c r="M121" s="4" t="s">
        <v>61</v>
      </c>
      <c r="N121" s="4" t="s">
        <v>70</v>
      </c>
      <c r="O121" s="4" t="s">
        <v>51</v>
      </c>
      <c r="P121" s="4">
        <v>3</v>
      </c>
      <c r="Q121" s="4">
        <v>5</v>
      </c>
      <c r="R121" s="4">
        <v>4</v>
      </c>
      <c r="S121" s="4" t="s">
        <v>52</v>
      </c>
      <c r="T121" s="4" t="s">
        <v>53</v>
      </c>
      <c r="U121" s="4">
        <v>4</v>
      </c>
      <c r="V121" s="4" t="s">
        <v>54</v>
      </c>
      <c r="W121" s="4" t="s">
        <v>51</v>
      </c>
      <c r="X121" s="4" t="s">
        <v>55</v>
      </c>
      <c r="Y121" s="8">
        <v>0.5714285714285714</v>
      </c>
      <c r="Z121" s="8">
        <v>0.7142857142857143</v>
      </c>
      <c r="AA121" s="8">
        <v>0.90476190476190477</v>
      </c>
      <c r="AB121" s="8">
        <v>0.5</v>
      </c>
      <c r="AC121" s="8">
        <v>0.77011494252873558</v>
      </c>
      <c r="AD121" s="4" t="str">
        <f>VLOOKUP(J121,'Areas Ranking'!$D$2:$Z$58,18,0)</f>
        <v>Fairfield City received an overall score of 89% which ranks them at position 2 of the 9 areas within the South West Metropolitan region called in Q4.</v>
      </c>
      <c r="AE121" s="4" t="str">
        <f>VLOOKUP(J121,'Areas Ranking'!$D$2:$Z$58,19,0)</f>
        <v>Fairfield City received a 'greeting' score of 62% which ranks them at position 2 of the 9 areas within the South West Metropolitan region called in Q4.</v>
      </c>
      <c r="AF121" s="4" t="str">
        <f>VLOOKUP(J121,'Areas Ranking'!$D$2:$Z$58,20,0)</f>
        <v>Fairfield City received an 'act with empathy' score of 90% which ranks them at position 6 of the 9 areas within the South West Metropolitan region called in Q4.</v>
      </c>
      <c r="AG121" s="4" t="str">
        <f>VLOOKUP(J121,'Areas Ranking'!$D$2:$Z$58,21,0)</f>
        <v>Fairfield City received an 'explain expectations &amp; resolve situations' score of 94% which ranks them at position 1 of the 9 areas within the South West Metropolitan region called in Q4.</v>
      </c>
      <c r="AH121" s="4" t="str">
        <f>VLOOKUP(J121,'Areas Ranking'!$D$2:$Z$58,22,0)</f>
        <v>Fairfield City received a 'communication' score of 83% which ranks them at position 1 of the 9 areas within the South West Metropolitan region called in Q4.</v>
      </c>
      <c r="AI121" s="4" t="str">
        <f>VLOOKUP(J121,'Areas Ranking'!$D$2:$Z$58,23,0)</f>
        <v>Fairfield City's lowest rank was for 'act with empathy' in Q4, which should be examined for potential areas of improvement.</v>
      </c>
      <c r="AJ121" s="4" t="str">
        <f>VLOOKUP(K121,'Region Ranking'!$D$2:$X$7,16,0)</f>
        <v>South West Metropolitan received an overall score of 84% which ranks them at position 1 of the 6 regions called in Q4.</v>
      </c>
      <c r="AK121" s="4" t="str">
        <f>VLOOKUP(K121,'Region Ranking'!$D$2:$X$7,17,0)</f>
        <v>South West Metropolitan received a 'greeting' score of 59% which ranks them at position 2 of the 6 regions called in Q4.</v>
      </c>
      <c r="AL121" s="4" t="str">
        <f>VLOOKUP(K121,'Region Ranking'!$D$2:$X$7,18,0)</f>
        <v>South West Metropolitan received an 'act with empathy' score of 94% which ranks them at position 1 of the 6 regions called in Q4.</v>
      </c>
      <c r="AM121" s="4" t="str">
        <f>VLOOKUP(K121,'Region Ranking'!$D$2:$X$7,19,0)</f>
        <v>South West Metropolitan received an 'explain expectations &amp; resolve situations' score of 85% which ranks them at position 1 of the 6 regions called in Q4.</v>
      </c>
      <c r="AN121" s="4" t="str">
        <f>VLOOKUP(K121,'Region Ranking'!$D$2:$X$7,20,0)</f>
        <v>South West Metropolitan received a 'communication' score of 69% which ranks them at position 1 of the 6 regions called in Q4.</v>
      </c>
      <c r="AO121" s="4" t="str">
        <f>VLOOKUP(K121,'Region Ranking'!$D$2:$X$7,21,0)</f>
        <v>South West Metropolitan had multiple areas with lower ranks in Q4, which should be examined for potential areas of improvement.</v>
      </c>
    </row>
    <row r="122" spans="1:41" hidden="1" x14ac:dyDescent="0.25">
      <c r="A122" s="4">
        <v>2024</v>
      </c>
      <c r="B122" s="4" t="s">
        <v>41</v>
      </c>
      <c r="C122" s="9" t="s">
        <v>42</v>
      </c>
      <c r="D122" s="4">
        <v>10435662</v>
      </c>
      <c r="E122" s="4" t="s">
        <v>107</v>
      </c>
      <c r="F122" s="4" t="s">
        <v>108</v>
      </c>
      <c r="G122" s="4" t="s">
        <v>107</v>
      </c>
      <c r="H122" s="4" t="s">
        <v>46</v>
      </c>
      <c r="I122" s="4">
        <v>2072</v>
      </c>
      <c r="J122" s="4" t="s">
        <v>109</v>
      </c>
      <c r="K122" s="4" t="s">
        <v>104</v>
      </c>
      <c r="L122" s="4" t="s">
        <v>49</v>
      </c>
      <c r="M122" s="4" t="s">
        <v>61</v>
      </c>
      <c r="N122" s="4" t="s">
        <v>50</v>
      </c>
      <c r="O122" s="4" t="s">
        <v>51</v>
      </c>
      <c r="P122" s="4">
        <v>4</v>
      </c>
      <c r="Q122" s="4">
        <v>5</v>
      </c>
      <c r="R122" s="4">
        <v>4</v>
      </c>
      <c r="S122" s="4" t="s">
        <v>52</v>
      </c>
      <c r="T122" s="4" t="s">
        <v>53</v>
      </c>
      <c r="U122" s="4">
        <v>4</v>
      </c>
      <c r="V122" s="4" t="s">
        <v>54</v>
      </c>
      <c r="W122" s="4" t="s">
        <v>51</v>
      </c>
      <c r="X122" s="4" t="s">
        <v>55</v>
      </c>
      <c r="Y122" s="8">
        <v>0.5714285714285714</v>
      </c>
      <c r="Z122" s="8">
        <v>1</v>
      </c>
      <c r="AA122" s="8">
        <v>0.90476190476190477</v>
      </c>
      <c r="AB122" s="8">
        <v>0.5</v>
      </c>
      <c r="AC122" s="8">
        <v>0.86206896551724144</v>
      </c>
      <c r="AD122" s="4" t="str">
        <f>VLOOKUP(J122,'Areas Ranking'!$D$2:$Z$58,18,0)</f>
        <v>Kuring-gai received an overall score of 89% which ranks them at position 4 of the 12 areas within the North West Metropolitan region called in Q4.</v>
      </c>
      <c r="AE122" s="4" t="str">
        <f>VLOOKUP(J122,'Areas Ranking'!$D$2:$Z$58,19,0)</f>
        <v>Kuring-gai received a 'greeting' score of 62% which ranks them at position 3 of the 12 areas within the North West Metropolitan region called in Q4.</v>
      </c>
      <c r="AF122" s="4" t="str">
        <f>VLOOKUP(J122,'Areas Ranking'!$D$2:$Z$58,20,0)</f>
        <v>Kuring-gai received an 'act with empathy' score of 96% which ranks them at position 5 of the 12 areas within the North West Metropolitan region called in Q4.</v>
      </c>
      <c r="AG122" s="4" t="str">
        <f>VLOOKUP(J122,'Areas Ranking'!$D$2:$Z$58,21,0)</f>
        <v>Kuring-gai received an 'explain expectations &amp; resolve situations' score of 94% which ranks them at position 2 of the 12 areas within the North West Metropolitan region called in Q4.</v>
      </c>
      <c r="AH122" s="4" t="str">
        <f>VLOOKUP(J122,'Areas Ranking'!$D$2:$Z$58,22,0)</f>
        <v>Kuring-gai received a 'communication' score of 67% which ranks them at position 3 of the 12 areas within the North West Metropolitan region called in Q4.</v>
      </c>
      <c r="AI122" s="4" t="str">
        <f>VLOOKUP(J122,'Areas Ranking'!$D$2:$Z$58,23,0)</f>
        <v>Kuring-gai's lowest rank was for 'act with empathy' in Q4, which should be examined for potential areas of improvement.</v>
      </c>
      <c r="AJ122" s="4" t="str">
        <f>VLOOKUP(K122,'Region Ranking'!$D$2:$X$7,16,0)</f>
        <v>North West Metropolitan received an overall score of 81% which ranks them at position 3 of the 6 regions called in Q4.</v>
      </c>
      <c r="AK122" s="4" t="str">
        <f>VLOOKUP(K122,'Region Ranking'!$D$2:$X$7,17,0)</f>
        <v>North West Metropolitan received a 'greeting' score of 57% which ranks them at position 3 of the 6 regions called in Q4.</v>
      </c>
      <c r="AL122" s="4" t="str">
        <f>VLOOKUP(K122,'Region Ranking'!$D$2:$X$7,18,0)</f>
        <v>North West Metropolitan received an 'act with empathy' score of 91% which ranks them at position 3 of the 6 regions called in Q4.</v>
      </c>
      <c r="AM122" s="4" t="str">
        <f>VLOOKUP(K122,'Region Ranking'!$D$2:$X$7,19,0)</f>
        <v>North West Metropolitan received an 'explain expectations &amp; resolve situations' score of 83% which ranks them at position 4 of the 6 regions called in Q4.</v>
      </c>
      <c r="AN122" s="4" t="str">
        <f>VLOOKUP(K122,'Region Ranking'!$D$2:$X$7,20,0)</f>
        <v>North West Metropolitan received a 'communication' score of 61% which ranks them at position 4 of the 6 regions called in Q4.</v>
      </c>
      <c r="AO122" s="4" t="str">
        <f>VLOOKUP(K122,'Region Ranking'!$D$2:$X$7,21,0)</f>
        <v>North West Metropolitan had multiple areas with lower ranks in Q4, which should be examined for potential areas of improvement.</v>
      </c>
    </row>
    <row r="123" spans="1:41" hidden="1" x14ac:dyDescent="0.25">
      <c r="A123" s="4">
        <v>2024</v>
      </c>
      <c r="B123" s="4" t="s">
        <v>41</v>
      </c>
      <c r="C123" s="9" t="s">
        <v>42</v>
      </c>
      <c r="D123" s="4">
        <v>10435663</v>
      </c>
      <c r="E123" s="4" t="s">
        <v>189</v>
      </c>
      <c r="F123" s="4" t="s">
        <v>190</v>
      </c>
      <c r="G123" s="4" t="s">
        <v>189</v>
      </c>
      <c r="H123" s="4" t="s">
        <v>46</v>
      </c>
      <c r="I123" s="4">
        <v>2142</v>
      </c>
      <c r="J123" s="4" t="s">
        <v>191</v>
      </c>
      <c r="K123" s="4" t="s">
        <v>186</v>
      </c>
      <c r="L123" s="4" t="s">
        <v>49</v>
      </c>
      <c r="M123" s="4" t="s">
        <v>61</v>
      </c>
      <c r="N123" s="4" t="s">
        <v>50</v>
      </c>
      <c r="O123" s="4" t="s">
        <v>51</v>
      </c>
      <c r="P123" s="4">
        <v>5</v>
      </c>
      <c r="Q123" s="4">
        <v>5</v>
      </c>
      <c r="R123" s="4">
        <v>5</v>
      </c>
      <c r="S123" s="4" t="s">
        <v>52</v>
      </c>
      <c r="T123" s="4" t="s">
        <v>76</v>
      </c>
      <c r="U123" s="4">
        <v>5</v>
      </c>
      <c r="V123" s="4" t="s">
        <v>63</v>
      </c>
      <c r="W123" s="4" t="s">
        <v>51</v>
      </c>
      <c r="X123" s="4" t="s">
        <v>55</v>
      </c>
      <c r="Y123" s="8">
        <v>0</v>
      </c>
      <c r="Z123" s="8">
        <v>1</v>
      </c>
      <c r="AA123" s="8">
        <v>1</v>
      </c>
      <c r="AB123" s="8">
        <v>0.5</v>
      </c>
      <c r="AC123" s="8">
        <v>0.86206896551724144</v>
      </c>
      <c r="AD123" s="4" t="str">
        <f>VLOOKUP(J123,'Areas Ranking'!$D$2:$Z$58,18,0)</f>
        <v>Cumberland received an overall score of 81% which ranks them at position 5 of the 9 areas within the South West Metropolitan region called in Q4.</v>
      </c>
      <c r="AE123" s="4" t="str">
        <f>VLOOKUP(J123,'Areas Ranking'!$D$2:$Z$58,19,0)</f>
        <v>Cumberland received a 'greeting' score of 38% which ranks them at position 9 of the 9 areas within the South West Metropolitan region called in Q4.</v>
      </c>
      <c r="AF123" s="4" t="str">
        <f>VLOOKUP(J123,'Areas Ranking'!$D$2:$Z$58,20,0)</f>
        <v>Cumberland received an 'act with empathy' score of 89% which ranks them at position 7 of the 9 areas within the South West Metropolitan region called in Q4.</v>
      </c>
      <c r="AG123" s="4" t="str">
        <f>VLOOKUP(J123,'Areas Ranking'!$D$2:$Z$58,21,0)</f>
        <v>Cumberland received an 'explain expectations &amp; resolve situations' score of 90% which ranks them at position 4 of the 9 areas within the South West Metropolitan region called in Q4.</v>
      </c>
      <c r="AH123" s="4" t="str">
        <f>VLOOKUP(J123,'Areas Ranking'!$D$2:$Z$58,22,0)</f>
        <v>Cumberland received a 'communication' score of 50% which ranks them at position 7 of the 9 areas within the South West Metropolitan region called in Q4.</v>
      </c>
      <c r="AI123" s="4" t="str">
        <f>VLOOKUP(J123,'Areas Ranking'!$D$2:$Z$58,23,0)</f>
        <v>Cumberland's lowest rank was for 'greeting' in Q4, which should be examined for potential areas of improvement.</v>
      </c>
      <c r="AJ123" s="4" t="str">
        <f>VLOOKUP(K123,'Region Ranking'!$D$2:$X$7,16,0)</f>
        <v>South West Metropolitan received an overall score of 84% which ranks them at position 1 of the 6 regions called in Q4.</v>
      </c>
      <c r="AK123" s="4" t="str">
        <f>VLOOKUP(K123,'Region Ranking'!$D$2:$X$7,17,0)</f>
        <v>South West Metropolitan received a 'greeting' score of 59% which ranks them at position 2 of the 6 regions called in Q4.</v>
      </c>
      <c r="AL123" s="4" t="str">
        <f>VLOOKUP(K123,'Region Ranking'!$D$2:$X$7,18,0)</f>
        <v>South West Metropolitan received an 'act with empathy' score of 94% which ranks them at position 1 of the 6 regions called in Q4.</v>
      </c>
      <c r="AM123" s="4" t="str">
        <f>VLOOKUP(K123,'Region Ranking'!$D$2:$X$7,19,0)</f>
        <v>South West Metropolitan received an 'explain expectations &amp; resolve situations' score of 85% which ranks them at position 1 of the 6 regions called in Q4.</v>
      </c>
      <c r="AN123" s="4" t="str">
        <f>VLOOKUP(K123,'Region Ranking'!$D$2:$X$7,20,0)</f>
        <v>South West Metropolitan received a 'communication' score of 69% which ranks them at position 1 of the 6 regions called in Q4.</v>
      </c>
      <c r="AO123" s="4" t="str">
        <f>VLOOKUP(K123,'Region Ranking'!$D$2:$X$7,21,0)</f>
        <v>South West Metropolitan had multiple areas with lower ranks in Q4, which should be examined for potential areas of improvement.</v>
      </c>
    </row>
    <row r="124" spans="1:41" hidden="1" x14ac:dyDescent="0.25">
      <c r="A124" s="4">
        <v>2024</v>
      </c>
      <c r="B124" s="4" t="s">
        <v>41</v>
      </c>
      <c r="C124" s="9" t="s">
        <v>42</v>
      </c>
      <c r="D124" s="4">
        <v>10435664</v>
      </c>
      <c r="E124" s="4" t="s">
        <v>181</v>
      </c>
      <c r="F124" s="4" t="s">
        <v>182</v>
      </c>
      <c r="G124" s="4" t="s">
        <v>181</v>
      </c>
      <c r="H124" s="4" t="s">
        <v>46</v>
      </c>
      <c r="I124" s="4">
        <v>2780</v>
      </c>
      <c r="J124" s="4" t="s">
        <v>180</v>
      </c>
      <c r="K124" s="4" t="s">
        <v>104</v>
      </c>
      <c r="L124" s="4" t="s">
        <v>79</v>
      </c>
      <c r="M124" s="4" t="s">
        <v>61</v>
      </c>
      <c r="N124" s="4" t="s">
        <v>132</v>
      </c>
      <c r="O124" s="4" t="s">
        <v>51</v>
      </c>
      <c r="P124" s="4">
        <v>5</v>
      </c>
      <c r="Q124" s="4">
        <v>5</v>
      </c>
      <c r="R124" s="4">
        <v>5</v>
      </c>
      <c r="S124" s="4" t="s">
        <v>55</v>
      </c>
      <c r="T124" s="4" t="s">
        <v>76</v>
      </c>
      <c r="U124" s="4">
        <v>5</v>
      </c>
      <c r="V124" s="4" t="s">
        <v>63</v>
      </c>
      <c r="W124" s="4" t="s">
        <v>51</v>
      </c>
      <c r="X124" s="4" t="s">
        <v>55</v>
      </c>
      <c r="Y124" s="8">
        <v>0.5714285714285714</v>
      </c>
      <c r="Z124" s="8">
        <v>1</v>
      </c>
      <c r="AA124" s="8">
        <v>1</v>
      </c>
      <c r="AB124" s="8">
        <v>0.5</v>
      </c>
      <c r="AC124" s="8">
        <v>0.91919191919191912</v>
      </c>
      <c r="AD124" s="4" t="str">
        <f>VLOOKUP(J124,'Areas Ranking'!$D$2:$Z$58,18,0)</f>
        <v>Blue Mountains received an overall score of 85% which ranks them at position 6 of the 12 areas within the North West Metropolitan region called in Q4.</v>
      </c>
      <c r="AE124" s="4" t="str">
        <f>VLOOKUP(J124,'Areas Ranking'!$D$2:$Z$58,19,0)</f>
        <v>Blue Mountains received a 'greeting' score of 52% which ranks them at position 9 of the 12 areas within the North West Metropolitan region called in Q4.</v>
      </c>
      <c r="AF124" s="4" t="str">
        <f>VLOOKUP(J124,'Areas Ranking'!$D$2:$Z$58,20,0)</f>
        <v>Blue Mountains received an 'act with empathy' score of 100% which ranks them at position 1 of the 12 areas within the North West Metropolitan region called in Q4.</v>
      </c>
      <c r="AG124" s="4" t="str">
        <f>VLOOKUP(J124,'Areas Ranking'!$D$2:$Z$58,21,0)</f>
        <v>Blue Mountains received an 'explain expectations &amp; resolve situations' score of 87% which ranks them at position 6 of the 12 areas within the North West Metropolitan region called in Q4.</v>
      </c>
      <c r="AH124" s="4" t="str">
        <f>VLOOKUP(J124,'Areas Ranking'!$D$2:$Z$58,22,0)</f>
        <v>Blue Mountains received a 'communication' score of 50% which ranks them at position 8 of the 12 areas within the North West Metropolitan region called in Q4.</v>
      </c>
      <c r="AI124" s="4" t="str">
        <f>VLOOKUP(J124,'Areas Ranking'!$D$2:$Z$58,23,0)</f>
        <v>Blue Mountains' lowest rank was for 'greeting' in Q4, which should be examined for potential areas of improvement.</v>
      </c>
      <c r="AJ124" s="4" t="str">
        <f>VLOOKUP(K124,'Region Ranking'!$D$2:$X$7,16,0)</f>
        <v>North West Metropolitan received an overall score of 81% which ranks them at position 3 of the 6 regions called in Q4.</v>
      </c>
      <c r="AK124" s="4" t="str">
        <f>VLOOKUP(K124,'Region Ranking'!$D$2:$X$7,17,0)</f>
        <v>North West Metropolitan received a 'greeting' score of 57% which ranks them at position 3 of the 6 regions called in Q4.</v>
      </c>
      <c r="AL124" s="4" t="str">
        <f>VLOOKUP(K124,'Region Ranking'!$D$2:$X$7,18,0)</f>
        <v>North West Metropolitan received an 'act with empathy' score of 91% which ranks them at position 3 of the 6 regions called in Q4.</v>
      </c>
      <c r="AM124" s="4" t="str">
        <f>VLOOKUP(K124,'Region Ranking'!$D$2:$X$7,19,0)</f>
        <v>North West Metropolitan received an 'explain expectations &amp; resolve situations' score of 83% which ranks them at position 4 of the 6 regions called in Q4.</v>
      </c>
      <c r="AN124" s="4" t="str">
        <f>VLOOKUP(K124,'Region Ranking'!$D$2:$X$7,20,0)</f>
        <v>North West Metropolitan received a 'communication' score of 61% which ranks them at position 4 of the 6 regions called in Q4.</v>
      </c>
      <c r="AO124" s="4" t="str">
        <f>VLOOKUP(K124,'Region Ranking'!$D$2:$X$7,21,0)</f>
        <v>North West Metropolitan had multiple areas with lower ranks in Q4, which should be examined for potential areas of improvement.</v>
      </c>
    </row>
    <row r="125" spans="1:41" hidden="1" x14ac:dyDescent="0.25">
      <c r="A125" s="4">
        <v>2024</v>
      </c>
      <c r="B125" s="4" t="s">
        <v>41</v>
      </c>
      <c r="C125" s="9" t="s">
        <v>42</v>
      </c>
      <c r="D125" s="4">
        <v>10435665</v>
      </c>
      <c r="E125" s="4" t="s">
        <v>64</v>
      </c>
      <c r="F125" s="4" t="s">
        <v>65</v>
      </c>
      <c r="G125" s="4" t="s">
        <v>64</v>
      </c>
      <c r="H125" s="4" t="s">
        <v>46</v>
      </c>
      <c r="I125" s="4">
        <v>2011</v>
      </c>
      <c r="J125" s="4" t="s">
        <v>66</v>
      </c>
      <c r="K125" s="4" t="s">
        <v>48</v>
      </c>
      <c r="L125" s="4" t="s">
        <v>49</v>
      </c>
      <c r="M125" s="4"/>
      <c r="N125" s="4" t="s">
        <v>50</v>
      </c>
      <c r="O125" s="4" t="s">
        <v>51</v>
      </c>
      <c r="P125" s="4">
        <v>5</v>
      </c>
      <c r="Q125" s="4">
        <v>5</v>
      </c>
      <c r="R125" s="4">
        <v>5</v>
      </c>
      <c r="S125" s="4" t="s">
        <v>52</v>
      </c>
      <c r="T125" s="4" t="s">
        <v>76</v>
      </c>
      <c r="U125" s="4">
        <v>5</v>
      </c>
      <c r="V125" s="4" t="s">
        <v>54</v>
      </c>
      <c r="W125" s="4" t="s">
        <v>51</v>
      </c>
      <c r="X125" s="4" t="s">
        <v>55</v>
      </c>
      <c r="Y125" s="8">
        <v>0.42857142857142849</v>
      </c>
      <c r="Z125" s="8">
        <v>1</v>
      </c>
      <c r="AA125" s="8">
        <v>1</v>
      </c>
      <c r="AB125" s="8">
        <v>0.5</v>
      </c>
      <c r="AC125" s="8">
        <v>0.89655172413793094</v>
      </c>
      <c r="AD125" s="4" t="str">
        <f>VLOOKUP(J125,'Areas Ranking'!$D$2:$Z$58,18,0)</f>
        <v>Kings Cross received an overall score of 77% which ranks them at position 8 of the 10 areas within the Central Metropolitan region called in Q4.</v>
      </c>
      <c r="AE125" s="4" t="str">
        <f>VLOOKUP(J125,'Areas Ranking'!$D$2:$Z$58,19,0)</f>
        <v>Kings Cross received a 'greeting' score of 29% which ranks them at position 10 of the 10 areas within the Central Metropolitan region called in Q4.</v>
      </c>
      <c r="AF125" s="4" t="str">
        <f>VLOOKUP(J125,'Areas Ranking'!$D$2:$Z$58,20,0)</f>
        <v>Kings Cross received an 'act with empathy' score of 90% which ranks them at position 7 of the 10 areas within the Central Metropolitan region called in Q4.</v>
      </c>
      <c r="AG125" s="4" t="str">
        <f>VLOOKUP(J125,'Areas Ranking'!$D$2:$Z$58,21,0)</f>
        <v>Kings Cross received an 'explain expectations &amp; resolve situations' score of 79% which ranks them at position 9 of the 10 areas within the Central Metropolitan region called in Q4.</v>
      </c>
      <c r="AH125" s="4" t="str">
        <f>VLOOKUP(J125,'Areas Ranking'!$D$2:$Z$58,22,0)</f>
        <v>Kings Cross received a 'communication' score of 67% which ranks them at position 2 of the 10 areas within the Central Metropolitan region called in Q4.</v>
      </c>
      <c r="AI125" s="4" t="str">
        <f>VLOOKUP(J125,'Areas Ranking'!$D$2:$Z$58,23,0)</f>
        <v>Kings Cross' lowest rank was for 'greeting' in Q4, which should be examined for potential areas of improvement.</v>
      </c>
      <c r="AJ125" s="4" t="str">
        <f>VLOOKUP(K125,'Region Ranking'!$D$2:$X$7,16,0)</f>
        <v>Central Metropolitan received an overall score of 82% which ranks them at position 2 of the 6 regions called in Q4.</v>
      </c>
      <c r="AK125" s="4" t="str">
        <f>VLOOKUP(K125,'Region Ranking'!$D$2:$X$7,17,0)</f>
        <v>Central Metropolitan received a 'greeting' score of 60% which ranks them at position 1 of the 6 regions called in Q4.</v>
      </c>
      <c r="AL125" s="4" t="str">
        <f>VLOOKUP(K125,'Region Ranking'!$D$2:$X$7,18,0)</f>
        <v>Central Metropolitan received an 'act with empathy' score of 92% which ranks them at position 2 of the 6 regions called in Q4.</v>
      </c>
      <c r="AM125" s="4" t="str">
        <f>VLOOKUP(K125,'Region Ranking'!$D$2:$X$7,19,0)</f>
        <v>Central Metropolitan received an 'explain expectations &amp; resolve situations' score of 83% which ranks them at position 3 of the 6 regions called in Q4.</v>
      </c>
      <c r="AN125" s="4" t="str">
        <f>VLOOKUP(K125,'Region Ranking'!$D$2:$X$7,20,0)</f>
        <v>Central Metropolitan received a 'communication' score of 67% which ranks them at position 2 of the 6 regions called in Q4.</v>
      </c>
      <c r="AO125" s="4" t="str">
        <f>VLOOKUP(K125,'Region Ranking'!$D$2:$X$7,21,0)</f>
        <v>Central Metropolitan had multiple areas with lower ranks in Q4, which should be examined for potential areas of improvement.</v>
      </c>
    </row>
    <row r="126" spans="1:41" hidden="1" x14ac:dyDescent="0.25">
      <c r="A126" s="4">
        <v>2024</v>
      </c>
      <c r="B126" s="4" t="s">
        <v>41</v>
      </c>
      <c r="C126" s="9" t="s">
        <v>42</v>
      </c>
      <c r="D126" s="4">
        <v>10435666</v>
      </c>
      <c r="E126" s="4" t="s">
        <v>265</v>
      </c>
      <c r="F126" s="4" t="s">
        <v>266</v>
      </c>
      <c r="G126" s="4" t="s">
        <v>265</v>
      </c>
      <c r="H126" s="4" t="s">
        <v>46</v>
      </c>
      <c r="I126" s="4">
        <v>2564</v>
      </c>
      <c r="J126" s="4" t="s">
        <v>264</v>
      </c>
      <c r="K126" s="4" t="s">
        <v>186</v>
      </c>
      <c r="L126" s="4" t="s">
        <v>88</v>
      </c>
      <c r="M126" s="4"/>
      <c r="N126" s="4" t="s">
        <v>50</v>
      </c>
      <c r="O126" s="4" t="s">
        <v>51</v>
      </c>
      <c r="P126" s="4">
        <v>4</v>
      </c>
      <c r="Q126" s="4">
        <v>4</v>
      </c>
      <c r="R126" s="4">
        <v>4</v>
      </c>
      <c r="S126" s="4" t="s">
        <v>52</v>
      </c>
      <c r="T126" s="4" t="s">
        <v>53</v>
      </c>
      <c r="U126" s="4">
        <v>4</v>
      </c>
      <c r="V126" s="4" t="s">
        <v>51</v>
      </c>
      <c r="W126" s="4" t="s">
        <v>51</v>
      </c>
      <c r="X126" s="4" t="s">
        <v>55</v>
      </c>
      <c r="Y126" s="8">
        <v>0.7142857142857143</v>
      </c>
      <c r="Z126" s="8">
        <v>1</v>
      </c>
      <c r="AA126" s="8">
        <v>0.90476190476190477</v>
      </c>
      <c r="AB126" s="8">
        <v>0.5</v>
      </c>
      <c r="AC126" s="8">
        <v>0.87356321839080464</v>
      </c>
      <c r="AD126" s="4" t="str">
        <f>VLOOKUP(J126,'Areas Ranking'!$D$2:$Z$58,18,0)</f>
        <v>Campbelltown City received an overall score of 81% which ranks them at position 5 of the 9 areas within the South West Metropolitan region called in Q4.</v>
      </c>
      <c r="AE126" s="4" t="str">
        <f>VLOOKUP(J126,'Areas Ranking'!$D$2:$Z$58,19,0)</f>
        <v>Campbelltown City received a 'greeting' score of 62% which ranks them at position 2 of the 9 areas within the South West Metropolitan region called in Q4.</v>
      </c>
      <c r="AF126" s="4" t="str">
        <f>VLOOKUP(J126,'Areas Ranking'!$D$2:$Z$58,20,0)</f>
        <v>Campbelltown City received an 'act with empathy' score of 100% which ranks them at position 1 of the 9 areas within the South West Metropolitan region called in Q4.</v>
      </c>
      <c r="AG126" s="4" t="str">
        <f>VLOOKUP(J126,'Areas Ranking'!$D$2:$Z$58,21,0)</f>
        <v>Campbelltown City received an 'explain expectations &amp; resolve situations' score of 79% which ranks them at position 7 of the 9 areas within the South West Metropolitan region called in Q4.</v>
      </c>
      <c r="AH126" s="4" t="str">
        <f>VLOOKUP(J126,'Areas Ranking'!$D$2:$Z$58,22,0)</f>
        <v>Campbelltown City received a 'communication' score of 50% which ranks them at position 7 of the 9 areas within the South West Metropolitan region called in Q4.</v>
      </c>
      <c r="AI126" s="4" t="str">
        <f>VLOOKUP(J126,'Areas Ranking'!$D$2:$Z$58,23,0)</f>
        <v>Campbelltown City had multiple areas with lower ranks in Q4, which should be examined for potential areas of improvement.</v>
      </c>
      <c r="AJ126" s="4" t="str">
        <f>VLOOKUP(K126,'Region Ranking'!$D$2:$X$7,16,0)</f>
        <v>South West Metropolitan received an overall score of 84% which ranks them at position 1 of the 6 regions called in Q4.</v>
      </c>
      <c r="AK126" s="4" t="str">
        <f>VLOOKUP(K126,'Region Ranking'!$D$2:$X$7,17,0)</f>
        <v>South West Metropolitan received a 'greeting' score of 59% which ranks them at position 2 of the 6 regions called in Q4.</v>
      </c>
      <c r="AL126" s="4" t="str">
        <f>VLOOKUP(K126,'Region Ranking'!$D$2:$X$7,18,0)</f>
        <v>South West Metropolitan received an 'act with empathy' score of 94% which ranks them at position 1 of the 6 regions called in Q4.</v>
      </c>
      <c r="AM126" s="4" t="str">
        <f>VLOOKUP(K126,'Region Ranking'!$D$2:$X$7,19,0)</f>
        <v>South West Metropolitan received an 'explain expectations &amp; resolve situations' score of 85% which ranks them at position 1 of the 6 regions called in Q4.</v>
      </c>
      <c r="AN126" s="4" t="str">
        <f>VLOOKUP(K126,'Region Ranking'!$D$2:$X$7,20,0)</f>
        <v>South West Metropolitan received a 'communication' score of 69% which ranks them at position 1 of the 6 regions called in Q4.</v>
      </c>
      <c r="AO126" s="4" t="str">
        <f>VLOOKUP(K126,'Region Ranking'!$D$2:$X$7,21,0)</f>
        <v>South West Metropolitan had multiple areas with lower ranks in Q4, which should be examined for potential areas of improvement.</v>
      </c>
    </row>
    <row r="127" spans="1:41" hidden="1" x14ac:dyDescent="0.25">
      <c r="A127" s="4">
        <v>2024</v>
      </c>
      <c r="B127" s="4" t="s">
        <v>41</v>
      </c>
      <c r="C127" s="9" t="s">
        <v>42</v>
      </c>
      <c r="D127" s="4">
        <v>10435667</v>
      </c>
      <c r="E127" s="4" t="s">
        <v>89</v>
      </c>
      <c r="F127" s="4" t="s">
        <v>90</v>
      </c>
      <c r="G127" s="4" t="s">
        <v>89</v>
      </c>
      <c r="H127" s="4" t="s">
        <v>46</v>
      </c>
      <c r="I127" s="4">
        <v>2204</v>
      </c>
      <c r="J127" s="4" t="s">
        <v>87</v>
      </c>
      <c r="K127" s="4" t="s">
        <v>48</v>
      </c>
      <c r="L127" s="4" t="s">
        <v>49</v>
      </c>
      <c r="M127" s="4" t="s">
        <v>61</v>
      </c>
      <c r="N127" s="4" t="s">
        <v>50</v>
      </c>
      <c r="O127" s="4" t="s">
        <v>51</v>
      </c>
      <c r="P127" s="4">
        <v>5</v>
      </c>
      <c r="Q127" s="4">
        <v>5</v>
      </c>
      <c r="R127" s="4">
        <v>5</v>
      </c>
      <c r="S127" s="4" t="s">
        <v>52</v>
      </c>
      <c r="T127" s="4" t="s">
        <v>53</v>
      </c>
      <c r="U127" s="4">
        <v>5</v>
      </c>
      <c r="V127" s="4" t="s">
        <v>54</v>
      </c>
      <c r="W127" s="4" t="s">
        <v>51</v>
      </c>
      <c r="X127" s="4" t="s">
        <v>55</v>
      </c>
      <c r="Y127" s="8">
        <v>0.7142857142857143</v>
      </c>
      <c r="Z127" s="8">
        <v>0.8928571428571429</v>
      </c>
      <c r="AA127" s="8">
        <v>0.90476190476190477</v>
      </c>
      <c r="AB127" s="8">
        <v>0.5</v>
      </c>
      <c r="AC127" s="8">
        <v>0.83908045977011492</v>
      </c>
      <c r="AD127" s="4" t="str">
        <f>VLOOKUP(J127,'Areas Ranking'!$D$2:$Z$58,18,0)</f>
        <v>Inner West received an overall score of 90% which ranks them at position 1 of the 10 areas within the Central Metropolitan region called in Q4.</v>
      </c>
      <c r="AE127" s="4" t="str">
        <f>VLOOKUP(J127,'Areas Ranking'!$D$2:$Z$58,19,0)</f>
        <v>Inner West received a 'greeting' score of 67% which ranks them at position 3 of the 10 areas within the Central Metropolitan region called in Q4.</v>
      </c>
      <c r="AF127" s="4" t="str">
        <f>VLOOKUP(J127,'Areas Ranking'!$D$2:$Z$58,20,0)</f>
        <v>Inner West received an 'act with empathy' score of 96% which ranks them at position 3 of the 10 areas within the Central Metropolitan region called in Q4.</v>
      </c>
      <c r="AG127" s="4" t="str">
        <f>VLOOKUP(J127,'Areas Ranking'!$D$2:$Z$58,21,0)</f>
        <v>Inner West received an 'explain expectations &amp; resolve situations' score of 94% which ranks them at position 1 of the 10 areas within the Central Metropolitan region called in Q4.</v>
      </c>
      <c r="AH127" s="4" t="str">
        <f>VLOOKUP(J127,'Areas Ranking'!$D$2:$Z$58,22,0)</f>
        <v>Inner West received a 'communication' score of 67% which ranks them at position 2 of the 10 areas within the Central Metropolitan region called in Q4.</v>
      </c>
      <c r="AI127" s="4" t="str">
        <f>VLOOKUP(J127,'Areas Ranking'!$D$2:$Z$58,23,0)</f>
        <v>Inner West had multiple areas with lower ranks in Q4, which should be examined for potential areas of improvement.</v>
      </c>
      <c r="AJ127" s="4" t="str">
        <f>VLOOKUP(K127,'Region Ranking'!$D$2:$X$7,16,0)</f>
        <v>Central Metropolitan received an overall score of 82% which ranks them at position 2 of the 6 regions called in Q4.</v>
      </c>
      <c r="AK127" s="4" t="str">
        <f>VLOOKUP(K127,'Region Ranking'!$D$2:$X$7,17,0)</f>
        <v>Central Metropolitan received a 'greeting' score of 60% which ranks them at position 1 of the 6 regions called in Q4.</v>
      </c>
      <c r="AL127" s="4" t="str">
        <f>VLOOKUP(K127,'Region Ranking'!$D$2:$X$7,18,0)</f>
        <v>Central Metropolitan received an 'act with empathy' score of 92% which ranks them at position 2 of the 6 regions called in Q4.</v>
      </c>
      <c r="AM127" s="4" t="str">
        <f>VLOOKUP(K127,'Region Ranking'!$D$2:$X$7,19,0)</f>
        <v>Central Metropolitan received an 'explain expectations &amp; resolve situations' score of 83% which ranks them at position 3 of the 6 regions called in Q4.</v>
      </c>
      <c r="AN127" s="4" t="str">
        <f>VLOOKUP(K127,'Region Ranking'!$D$2:$X$7,20,0)</f>
        <v>Central Metropolitan received a 'communication' score of 67% which ranks them at position 2 of the 6 regions called in Q4.</v>
      </c>
      <c r="AO127" s="4" t="str">
        <f>VLOOKUP(K127,'Region Ranking'!$D$2:$X$7,21,0)</f>
        <v>Central Metropolitan had multiple areas with lower ranks in Q4, which should be examined for potential areas of improvement.</v>
      </c>
    </row>
    <row r="128" spans="1:41" hidden="1" x14ac:dyDescent="0.25">
      <c r="A128" s="4">
        <v>2024</v>
      </c>
      <c r="B128" s="4" t="s">
        <v>41</v>
      </c>
      <c r="C128" s="9" t="s">
        <v>42</v>
      </c>
      <c r="D128" s="4">
        <v>10435668</v>
      </c>
      <c r="E128" s="4" t="s">
        <v>267</v>
      </c>
      <c r="F128" s="4" t="s">
        <v>268</v>
      </c>
      <c r="G128" s="4" t="s">
        <v>267</v>
      </c>
      <c r="H128" s="4" t="s">
        <v>46</v>
      </c>
      <c r="I128" s="4">
        <v>2567</v>
      </c>
      <c r="J128" s="4" t="s">
        <v>269</v>
      </c>
      <c r="K128" s="4" t="s">
        <v>186</v>
      </c>
      <c r="L128" s="4" t="s">
        <v>49</v>
      </c>
      <c r="M128" s="4" t="s">
        <v>61</v>
      </c>
      <c r="N128" s="4" t="s">
        <v>70</v>
      </c>
      <c r="O128" s="4" t="s">
        <v>51</v>
      </c>
      <c r="P128" s="4">
        <v>4</v>
      </c>
      <c r="Q128" s="4">
        <v>5</v>
      </c>
      <c r="R128" s="4">
        <v>4</v>
      </c>
      <c r="S128" s="4" t="s">
        <v>52</v>
      </c>
      <c r="T128" s="4" t="s">
        <v>62</v>
      </c>
      <c r="U128" s="4">
        <v>4</v>
      </c>
      <c r="V128" s="4" t="s">
        <v>54</v>
      </c>
      <c r="W128" s="4" t="s">
        <v>51</v>
      </c>
      <c r="X128" s="4" t="s">
        <v>55</v>
      </c>
      <c r="Y128" s="8">
        <v>0.5714285714285714</v>
      </c>
      <c r="Z128" s="8">
        <v>0.8928571428571429</v>
      </c>
      <c r="AA128" s="8">
        <v>0.7142857142857143</v>
      </c>
      <c r="AB128" s="8">
        <v>0.5</v>
      </c>
      <c r="AC128" s="8">
        <v>0.73563218390804597</v>
      </c>
      <c r="AD128" s="4" t="str">
        <f>VLOOKUP(J128,'Areas Ranking'!$D$2:$Z$58,18,0)</f>
        <v>Camden received an overall score of 81% which ranks them at position 7 of the 9 areas within the South West Metropolitan region called in Q4.</v>
      </c>
      <c r="AE128" s="4" t="str">
        <f>VLOOKUP(J128,'Areas Ranking'!$D$2:$Z$58,19,0)</f>
        <v>Camden received a 'greeting' score of 52% which ranks them at position 8 of the 9 areas within the South West Metropolitan region called in Q4.</v>
      </c>
      <c r="AF128" s="4" t="str">
        <f>VLOOKUP(J128,'Areas Ranking'!$D$2:$Z$58,20,0)</f>
        <v>Camden received an 'act with empathy' score of 89% which ranks them at position 7 of the 9 areas within the South West Metropolitan region called in Q4.</v>
      </c>
      <c r="AG128" s="4" t="str">
        <f>VLOOKUP(J128,'Areas Ranking'!$D$2:$Z$58,21,0)</f>
        <v>Camden received an 'explain expectations &amp; resolve situations' score of 86% which ranks them at position 5 of the 9 areas within the South West Metropolitan region called in Q4.</v>
      </c>
      <c r="AH128" s="4" t="str">
        <f>VLOOKUP(J128,'Areas Ranking'!$D$2:$Z$58,22,0)</f>
        <v>Camden received a 'communication' score of 50% which ranks them at position 7 of the 9 areas within the South West Metropolitan region called in Q4.</v>
      </c>
      <c r="AI128" s="4" t="str">
        <f>VLOOKUP(J128,'Areas Ranking'!$D$2:$Z$58,23,0)</f>
        <v>Camden's lowest rank was for 'greeting' in Q4, which should be examined for potential areas of improvement.</v>
      </c>
      <c r="AJ128" s="4" t="str">
        <f>VLOOKUP(K128,'Region Ranking'!$D$2:$X$7,16,0)</f>
        <v>South West Metropolitan received an overall score of 84% which ranks them at position 1 of the 6 regions called in Q4.</v>
      </c>
      <c r="AK128" s="4" t="str">
        <f>VLOOKUP(K128,'Region Ranking'!$D$2:$X$7,17,0)</f>
        <v>South West Metropolitan received a 'greeting' score of 59% which ranks them at position 2 of the 6 regions called in Q4.</v>
      </c>
      <c r="AL128" s="4" t="str">
        <f>VLOOKUP(K128,'Region Ranking'!$D$2:$X$7,18,0)</f>
        <v>South West Metropolitan received an 'act with empathy' score of 94% which ranks them at position 1 of the 6 regions called in Q4.</v>
      </c>
      <c r="AM128" s="4" t="str">
        <f>VLOOKUP(K128,'Region Ranking'!$D$2:$X$7,19,0)</f>
        <v>South West Metropolitan received an 'explain expectations &amp; resolve situations' score of 85% which ranks them at position 1 of the 6 regions called in Q4.</v>
      </c>
      <c r="AN128" s="4" t="str">
        <f>VLOOKUP(K128,'Region Ranking'!$D$2:$X$7,20,0)</f>
        <v>South West Metropolitan received a 'communication' score of 69% which ranks them at position 1 of the 6 regions called in Q4.</v>
      </c>
      <c r="AO128" s="4" t="str">
        <f>VLOOKUP(K128,'Region Ranking'!$D$2:$X$7,21,0)</f>
        <v>South West Metropolitan had multiple areas with lower ranks in Q4, which should be examined for potential areas of improvement.</v>
      </c>
    </row>
    <row r="129" spans="1:41" hidden="1" x14ac:dyDescent="0.25">
      <c r="A129" s="4">
        <v>2024</v>
      </c>
      <c r="B129" s="4" t="s">
        <v>41</v>
      </c>
      <c r="C129" s="9" t="s">
        <v>42</v>
      </c>
      <c r="D129" s="4">
        <v>10435669</v>
      </c>
      <c r="E129" s="4" t="s">
        <v>313</v>
      </c>
      <c r="F129" s="4" t="s">
        <v>314</v>
      </c>
      <c r="G129" s="4" t="s">
        <v>313</v>
      </c>
      <c r="H129" s="4" t="s">
        <v>46</v>
      </c>
      <c r="I129" s="4">
        <v>2021</v>
      </c>
      <c r="J129" s="4" t="s">
        <v>75</v>
      </c>
      <c r="K129" s="4" t="s">
        <v>48</v>
      </c>
      <c r="L129" s="4" t="s">
        <v>49</v>
      </c>
      <c r="M129" s="4"/>
      <c r="N129" s="4" t="s">
        <v>70</v>
      </c>
      <c r="O129" s="4" t="s">
        <v>51</v>
      </c>
      <c r="P129" s="4">
        <v>5</v>
      </c>
      <c r="Q129" s="4">
        <v>5</v>
      </c>
      <c r="R129" s="4">
        <v>5</v>
      </c>
      <c r="S129" s="4" t="s">
        <v>52</v>
      </c>
      <c r="T129" s="4" t="s">
        <v>53</v>
      </c>
      <c r="U129" s="4">
        <v>5</v>
      </c>
      <c r="V129" s="4" t="s">
        <v>54</v>
      </c>
      <c r="W129" s="4" t="s">
        <v>51</v>
      </c>
      <c r="X129" s="4" t="s">
        <v>55</v>
      </c>
      <c r="Y129" s="8">
        <v>0.5714285714285714</v>
      </c>
      <c r="Z129" s="8">
        <v>1</v>
      </c>
      <c r="AA129" s="8">
        <v>0.90476190476190477</v>
      </c>
      <c r="AB129" s="8">
        <v>0.5</v>
      </c>
      <c r="AC129" s="8">
        <v>0.86206896551724144</v>
      </c>
      <c r="AD129" s="4" t="str">
        <f>VLOOKUP(J129,'Areas Ranking'!$D$2:$Z$58,18,0)</f>
        <v>Eastern Suburbs received an overall score of 87% which ranks them at position 4 of the 10 areas within the Central Metropolitan region called in Q4.</v>
      </c>
      <c r="AE129" s="4" t="str">
        <f>VLOOKUP(J129,'Areas Ranking'!$D$2:$Z$58,19,0)</f>
        <v>Eastern Suburbs received a 'greeting' score of 76% which ranks them at position 1 of the 10 areas within the Central Metropolitan region called in Q4.</v>
      </c>
      <c r="AF129" s="4" t="str">
        <f>VLOOKUP(J129,'Areas Ranking'!$D$2:$Z$58,20,0)</f>
        <v>Eastern Suburbs received an 'act with empathy' score of 96% which ranks them at position 3 of the 10 areas within the Central Metropolitan region called in Q4.</v>
      </c>
      <c r="AG129" s="4" t="str">
        <f>VLOOKUP(J129,'Areas Ranking'!$D$2:$Z$58,21,0)</f>
        <v>Eastern Suburbs received an 'explain expectations &amp; resolve situations' score of 87% which ranks them at position 5 of the 10 areas within the Central Metropolitan region called in Q4.</v>
      </c>
      <c r="AH129" s="4" t="str">
        <f>VLOOKUP(J129,'Areas Ranking'!$D$2:$Z$58,22,0)</f>
        <v>Eastern Suburbs received a 'communication' score of 67% which ranks them at position 2 of the 10 areas within the Central Metropolitan region called in Q4.</v>
      </c>
      <c r="AI129" s="4" t="str">
        <f>VLOOKUP(J129,'Areas Ranking'!$D$2:$Z$58,23,0)</f>
        <v>Eastern Suburbs' lowest rank was for 'explain expectations &amp; resolve situations' in Q4, which should be examined for potential areas of improvement.</v>
      </c>
      <c r="AJ129" s="4" t="str">
        <f>VLOOKUP(K129,'Region Ranking'!$D$2:$X$7,16,0)</f>
        <v>Central Metropolitan received an overall score of 82% which ranks them at position 2 of the 6 regions called in Q4.</v>
      </c>
      <c r="AK129" s="4" t="str">
        <f>VLOOKUP(K129,'Region Ranking'!$D$2:$X$7,17,0)</f>
        <v>Central Metropolitan received a 'greeting' score of 60% which ranks them at position 1 of the 6 regions called in Q4.</v>
      </c>
      <c r="AL129" s="4" t="str">
        <f>VLOOKUP(K129,'Region Ranking'!$D$2:$X$7,18,0)</f>
        <v>Central Metropolitan received an 'act with empathy' score of 92% which ranks them at position 2 of the 6 regions called in Q4.</v>
      </c>
      <c r="AM129" s="4" t="str">
        <f>VLOOKUP(K129,'Region Ranking'!$D$2:$X$7,19,0)</f>
        <v>Central Metropolitan received an 'explain expectations &amp; resolve situations' score of 83% which ranks them at position 3 of the 6 regions called in Q4.</v>
      </c>
      <c r="AN129" s="4" t="str">
        <f>VLOOKUP(K129,'Region Ranking'!$D$2:$X$7,20,0)</f>
        <v>Central Metropolitan received a 'communication' score of 67% which ranks them at position 2 of the 6 regions called in Q4.</v>
      </c>
      <c r="AO129" s="4" t="str">
        <f>VLOOKUP(K129,'Region Ranking'!$D$2:$X$7,21,0)</f>
        <v>Central Metropolitan had multiple areas with lower ranks in Q4, which should be examined for potential areas of improvement.</v>
      </c>
    </row>
    <row r="130" spans="1:41" hidden="1" x14ac:dyDescent="0.25">
      <c r="A130" s="4">
        <v>2024</v>
      </c>
      <c r="B130" s="4" t="s">
        <v>41</v>
      </c>
      <c r="C130" s="9" t="s">
        <v>42</v>
      </c>
      <c r="D130" s="4">
        <v>10435670</v>
      </c>
      <c r="E130" s="4" t="s">
        <v>309</v>
      </c>
      <c r="F130" s="4" t="s">
        <v>310</v>
      </c>
      <c r="G130" s="4" t="s">
        <v>309</v>
      </c>
      <c r="H130" s="4" t="s">
        <v>46</v>
      </c>
      <c r="I130" s="4">
        <v>2031</v>
      </c>
      <c r="J130" s="4" t="s">
        <v>308</v>
      </c>
      <c r="K130" s="4" t="s">
        <v>48</v>
      </c>
      <c r="L130" s="4" t="s">
        <v>49</v>
      </c>
      <c r="M130" s="4" t="s">
        <v>61</v>
      </c>
      <c r="N130" s="4" t="s">
        <v>50</v>
      </c>
      <c r="O130" s="4" t="s">
        <v>51</v>
      </c>
      <c r="P130" s="4">
        <v>3</v>
      </c>
      <c r="Q130" s="4">
        <v>3</v>
      </c>
      <c r="R130" s="4">
        <v>3</v>
      </c>
      <c r="S130" s="4" t="s">
        <v>52</v>
      </c>
      <c r="T130" s="4" t="s">
        <v>53</v>
      </c>
      <c r="U130" s="4">
        <v>4</v>
      </c>
      <c r="V130" s="4" t="s">
        <v>63</v>
      </c>
      <c r="W130" s="4" t="s">
        <v>51</v>
      </c>
      <c r="X130" s="4" t="s">
        <v>55</v>
      </c>
      <c r="Y130" s="8">
        <v>0.2857142857142857</v>
      </c>
      <c r="Z130" s="8">
        <v>0.4642857142857143</v>
      </c>
      <c r="AA130" s="8">
        <v>0.7142857142857143</v>
      </c>
      <c r="AB130" s="8">
        <v>0.5</v>
      </c>
      <c r="AC130" s="8">
        <v>0.57471264367816088</v>
      </c>
      <c r="AD130" s="4" t="str">
        <f>VLOOKUP(J130,'Areas Ranking'!$D$2:$Z$58,18,0)</f>
        <v>Eastern Beaches received an overall score of 75% which ranks them at position 9 of the 10 areas within the Central Metropolitan region called in Q4.</v>
      </c>
      <c r="AE130" s="4" t="str">
        <f>VLOOKUP(J130,'Areas Ranking'!$D$2:$Z$58,19,0)</f>
        <v>Eastern Beaches received a 'greeting' score of 48% which ranks them at position 9 of the 10 areas within the Central Metropolitan region called in Q4.</v>
      </c>
      <c r="AF130" s="4" t="str">
        <f>VLOOKUP(J130,'Areas Ranking'!$D$2:$Z$58,20,0)</f>
        <v>Eastern Beaches received an 'act with empathy' score of 76% which ranks them at position 10 of the 10 areas within the Central Metropolitan region called in Q4.</v>
      </c>
      <c r="AG130" s="4" t="str">
        <f>VLOOKUP(J130,'Areas Ranking'!$D$2:$Z$58,21,0)</f>
        <v>Eastern Beaches received an 'explain expectations &amp; resolve situations' score of 81% which ranks them at position 6 of the 10 areas within the Central Metropolitan region called in Q4.</v>
      </c>
      <c r="AH130" s="4" t="str">
        <f>VLOOKUP(J130,'Areas Ranking'!$D$2:$Z$58,22,0)</f>
        <v>Eastern Beaches received a 'communication' score of 67% which ranks them at position 2 of the 10 areas within the Central Metropolitan region called in Q4.</v>
      </c>
      <c r="AI130" s="4" t="str">
        <f>VLOOKUP(J130,'Areas Ranking'!$D$2:$Z$58,23,0)</f>
        <v>Eastern Beaches' lowest rank was for 'act with empathy' in Q4, which should be examined for potential areas of improvement.</v>
      </c>
      <c r="AJ130" s="4" t="str">
        <f>VLOOKUP(K130,'Region Ranking'!$D$2:$X$7,16,0)</f>
        <v>Central Metropolitan received an overall score of 82% which ranks them at position 2 of the 6 regions called in Q4.</v>
      </c>
      <c r="AK130" s="4" t="str">
        <f>VLOOKUP(K130,'Region Ranking'!$D$2:$X$7,17,0)</f>
        <v>Central Metropolitan received a 'greeting' score of 60% which ranks them at position 1 of the 6 regions called in Q4.</v>
      </c>
      <c r="AL130" s="4" t="str">
        <f>VLOOKUP(K130,'Region Ranking'!$D$2:$X$7,18,0)</f>
        <v>Central Metropolitan received an 'act with empathy' score of 92% which ranks them at position 2 of the 6 regions called in Q4.</v>
      </c>
      <c r="AM130" s="4" t="str">
        <f>VLOOKUP(K130,'Region Ranking'!$D$2:$X$7,19,0)</f>
        <v>Central Metropolitan received an 'explain expectations &amp; resolve situations' score of 83% which ranks them at position 3 of the 6 regions called in Q4.</v>
      </c>
      <c r="AN130" s="4" t="str">
        <f>VLOOKUP(K130,'Region Ranking'!$D$2:$X$7,20,0)</f>
        <v>Central Metropolitan received a 'communication' score of 67% which ranks them at position 2 of the 6 regions called in Q4.</v>
      </c>
      <c r="AO130" s="4" t="str">
        <f>VLOOKUP(K130,'Region Ranking'!$D$2:$X$7,21,0)</f>
        <v>Central Metropolitan had multiple areas with lower ranks in Q4, which should be examined for potential areas of improvement.</v>
      </c>
    </row>
    <row r="131" spans="1:41" hidden="1" x14ac:dyDescent="0.25">
      <c r="A131" s="4">
        <v>2024</v>
      </c>
      <c r="B131" s="4" t="s">
        <v>41</v>
      </c>
      <c r="C131" s="9" t="s">
        <v>42</v>
      </c>
      <c r="D131" s="4">
        <v>10435671</v>
      </c>
      <c r="E131" s="4" t="s">
        <v>315</v>
      </c>
      <c r="F131" s="4" t="s">
        <v>316</v>
      </c>
      <c r="G131" s="4" t="s">
        <v>315</v>
      </c>
      <c r="H131" s="4" t="s">
        <v>46</v>
      </c>
      <c r="I131" s="4">
        <v>2212</v>
      </c>
      <c r="J131" s="4" t="s">
        <v>212</v>
      </c>
      <c r="K131" s="4" t="s">
        <v>186</v>
      </c>
      <c r="L131" s="4" t="s">
        <v>49</v>
      </c>
      <c r="M131" s="4"/>
      <c r="N131" s="4" t="s">
        <v>70</v>
      </c>
      <c r="O131" s="4" t="s">
        <v>51</v>
      </c>
      <c r="P131" s="4">
        <v>5</v>
      </c>
      <c r="Q131" s="4">
        <v>5</v>
      </c>
      <c r="R131" s="4">
        <v>5</v>
      </c>
      <c r="S131" s="4" t="s">
        <v>52</v>
      </c>
      <c r="T131" s="4" t="s">
        <v>62</v>
      </c>
      <c r="U131" s="4">
        <v>5</v>
      </c>
      <c r="V131" s="4" t="s">
        <v>54</v>
      </c>
      <c r="W131" s="4" t="s">
        <v>51</v>
      </c>
      <c r="X131" s="4" t="s">
        <v>55</v>
      </c>
      <c r="Y131" s="8">
        <v>0.5714285714285714</v>
      </c>
      <c r="Z131" s="8">
        <v>1</v>
      </c>
      <c r="AA131" s="8">
        <v>0.7142857142857143</v>
      </c>
      <c r="AB131" s="8">
        <v>0.5</v>
      </c>
      <c r="AC131" s="8">
        <v>0.77011494252873558</v>
      </c>
      <c r="AD131" s="4" t="str">
        <f>VLOOKUP(J131,'Areas Ranking'!$D$2:$Z$58,18,0)</f>
        <v>Bankstown received an overall score of 76% which ranks them at position 9 of the 9 areas within the South West Metropolitan region called in Q4.</v>
      </c>
      <c r="AE131" s="4" t="str">
        <f>VLOOKUP(J131,'Areas Ranking'!$D$2:$Z$58,19,0)</f>
        <v>Bankstown received a 'greeting' score of 57% which ranks them at position 6 of the 9 areas within the South West Metropolitan region called in Q4.</v>
      </c>
      <c r="AF131" s="4" t="str">
        <f>VLOOKUP(J131,'Areas Ranking'!$D$2:$Z$58,20,0)</f>
        <v>Bankstown received an 'act with empathy' score of 96% which ranks them at position 4 of the 9 areas within the South West Metropolitan region called in Q4.</v>
      </c>
      <c r="AG131" s="4" t="str">
        <f>VLOOKUP(J131,'Areas Ranking'!$D$2:$Z$58,21,0)</f>
        <v>Bankstown received an 'explain expectations &amp; resolve situations' score of 68% which ranks them at position 9 of the 9 areas within the South West Metropolitan region called in Q4.</v>
      </c>
      <c r="AH131" s="4" t="str">
        <f>VLOOKUP(J131,'Areas Ranking'!$D$2:$Z$58,22,0)</f>
        <v>Bankstown received a 'communication' score of 67% which ranks them at position 5 of the 9 areas within the South West Metropolitan region called in Q4.</v>
      </c>
      <c r="AI131" s="4" t="str">
        <f>VLOOKUP(J131,'Areas Ranking'!$D$2:$Z$58,23,0)</f>
        <v>Bankstown's lowest rank was for 'explain expectations &amp; resolve situations' in Q4, which should be examined for potential areas of improvement.</v>
      </c>
      <c r="AJ131" s="4" t="str">
        <f>VLOOKUP(K131,'Region Ranking'!$D$2:$X$7,16,0)</f>
        <v>South West Metropolitan received an overall score of 84% which ranks them at position 1 of the 6 regions called in Q4.</v>
      </c>
      <c r="AK131" s="4" t="str">
        <f>VLOOKUP(K131,'Region Ranking'!$D$2:$X$7,17,0)</f>
        <v>South West Metropolitan received a 'greeting' score of 59% which ranks them at position 2 of the 6 regions called in Q4.</v>
      </c>
      <c r="AL131" s="4" t="str">
        <f>VLOOKUP(K131,'Region Ranking'!$D$2:$X$7,18,0)</f>
        <v>South West Metropolitan received an 'act with empathy' score of 94% which ranks them at position 1 of the 6 regions called in Q4.</v>
      </c>
      <c r="AM131" s="4" t="str">
        <f>VLOOKUP(K131,'Region Ranking'!$D$2:$X$7,19,0)</f>
        <v>South West Metropolitan received an 'explain expectations &amp; resolve situations' score of 85% which ranks them at position 1 of the 6 regions called in Q4.</v>
      </c>
      <c r="AN131" s="4" t="str">
        <f>VLOOKUP(K131,'Region Ranking'!$D$2:$X$7,20,0)</f>
        <v>South West Metropolitan received a 'communication' score of 69% which ranks them at position 1 of the 6 regions called in Q4.</v>
      </c>
      <c r="AO131" s="4" t="str">
        <f>VLOOKUP(K131,'Region Ranking'!$D$2:$X$7,21,0)</f>
        <v>South West Metropolitan had multiple areas with lower ranks in Q4, which should be examined for potential areas of improvement.</v>
      </c>
    </row>
    <row r="132" spans="1:41" hidden="1" x14ac:dyDescent="0.25">
      <c r="A132" s="4">
        <v>2024</v>
      </c>
      <c r="B132" s="4" t="s">
        <v>41</v>
      </c>
      <c r="C132" s="9" t="s">
        <v>42</v>
      </c>
      <c r="D132" s="4">
        <v>10435672</v>
      </c>
      <c r="E132" s="4" t="s">
        <v>167</v>
      </c>
      <c r="F132" s="4" t="s">
        <v>168</v>
      </c>
      <c r="G132" s="4" t="s">
        <v>167</v>
      </c>
      <c r="H132" s="4" t="s">
        <v>46</v>
      </c>
      <c r="I132" s="4">
        <v>2756</v>
      </c>
      <c r="J132" s="4" t="s">
        <v>169</v>
      </c>
      <c r="K132" s="4" t="s">
        <v>104</v>
      </c>
      <c r="L132" s="4" t="s">
        <v>49</v>
      </c>
      <c r="M132" s="4" t="s">
        <v>61</v>
      </c>
      <c r="N132" s="4" t="s">
        <v>50</v>
      </c>
      <c r="O132" s="4" t="s">
        <v>51</v>
      </c>
      <c r="P132" s="4">
        <v>5</v>
      </c>
      <c r="Q132" s="4">
        <v>5</v>
      </c>
      <c r="R132" s="4">
        <v>5</v>
      </c>
      <c r="S132" s="4" t="s">
        <v>52</v>
      </c>
      <c r="T132" s="4" t="s">
        <v>62</v>
      </c>
      <c r="U132" s="4">
        <v>5</v>
      </c>
      <c r="V132" s="4" t="s">
        <v>51</v>
      </c>
      <c r="W132" s="4" t="s">
        <v>55</v>
      </c>
      <c r="X132" s="4" t="s">
        <v>55</v>
      </c>
      <c r="Y132" s="8">
        <v>0.7142857142857143</v>
      </c>
      <c r="Z132" s="8">
        <v>1</v>
      </c>
      <c r="AA132" s="8">
        <v>0.7142857142857143</v>
      </c>
      <c r="AB132" s="8">
        <v>1</v>
      </c>
      <c r="AC132" s="8">
        <v>0.83908045977011492</v>
      </c>
      <c r="AD132" s="4" t="str">
        <f>VLOOKUP(J132,'Areas Ranking'!$D$2:$Z$58,18,0)</f>
        <v>Hawkesbury received an overall score of 89% which ranks them at position 3 of the 12 areas within the North West Metropolitan region called in Q4.</v>
      </c>
      <c r="AE132" s="4" t="str">
        <f>VLOOKUP(J132,'Areas Ranking'!$D$2:$Z$58,19,0)</f>
        <v>Hawkesbury received a 'greeting' score of 71% which ranks them at position 1 of the 12 areas within the North West Metropolitan region called in Q4.</v>
      </c>
      <c r="AF132" s="4" t="str">
        <f>VLOOKUP(J132,'Areas Ranking'!$D$2:$Z$58,20,0)</f>
        <v>Hawkesbury received an 'act with empathy' score of 100% which ranks them at position 1 of the 12 areas within the North West Metropolitan region called in Q4.</v>
      </c>
      <c r="AG132" s="4" t="str">
        <f>VLOOKUP(J132,'Areas Ranking'!$D$2:$Z$58,21,0)</f>
        <v>Hawkesbury received an 'explain expectations &amp; resolve situations' score of 90% which ranks them at position 4 of the 12 areas within the North West Metropolitan region called in Q4.</v>
      </c>
      <c r="AH132" s="4" t="str">
        <f>VLOOKUP(J132,'Areas Ranking'!$D$2:$Z$58,22,0)</f>
        <v>Hawkesbury received a 'communication' score of 67% which ranks them at position 3 of the 12 areas within the North West Metropolitan region called in Q4.</v>
      </c>
      <c r="AI132" s="4" t="str">
        <f>VLOOKUP(J132,'Areas Ranking'!$D$2:$Z$58,23,0)</f>
        <v>Hawkesbury's lowest rank was for 'explain expectations &amp; resolve situations' in Q4, which should be examined for potential areas of improvement.</v>
      </c>
      <c r="AJ132" s="4" t="str">
        <f>VLOOKUP(K132,'Region Ranking'!$D$2:$X$7,16,0)</f>
        <v>North West Metropolitan received an overall score of 81% which ranks them at position 3 of the 6 regions called in Q4.</v>
      </c>
      <c r="AK132" s="4" t="str">
        <f>VLOOKUP(K132,'Region Ranking'!$D$2:$X$7,17,0)</f>
        <v>North West Metropolitan received a 'greeting' score of 57% which ranks them at position 3 of the 6 regions called in Q4.</v>
      </c>
      <c r="AL132" s="4" t="str">
        <f>VLOOKUP(K132,'Region Ranking'!$D$2:$X$7,18,0)</f>
        <v>North West Metropolitan received an 'act with empathy' score of 91% which ranks them at position 3 of the 6 regions called in Q4.</v>
      </c>
      <c r="AM132" s="4" t="str">
        <f>VLOOKUP(K132,'Region Ranking'!$D$2:$X$7,19,0)</f>
        <v>North West Metropolitan received an 'explain expectations &amp; resolve situations' score of 83% which ranks them at position 4 of the 6 regions called in Q4.</v>
      </c>
      <c r="AN132" s="4" t="str">
        <f>VLOOKUP(K132,'Region Ranking'!$D$2:$X$7,20,0)</f>
        <v>North West Metropolitan received a 'communication' score of 61% which ranks them at position 4 of the 6 regions called in Q4.</v>
      </c>
      <c r="AO132" s="4" t="str">
        <f>VLOOKUP(K132,'Region Ranking'!$D$2:$X$7,21,0)</f>
        <v>North West Metropolitan had multiple areas with lower ranks in Q4, which should be examined for potential areas of improvement.</v>
      </c>
    </row>
    <row r="133" spans="1:41" hidden="1" x14ac:dyDescent="0.25">
      <c r="A133" s="4">
        <v>2024</v>
      </c>
      <c r="B133" s="4" t="s">
        <v>41</v>
      </c>
      <c r="C133" s="9" t="s">
        <v>42</v>
      </c>
      <c r="D133" s="4">
        <v>10435673</v>
      </c>
      <c r="E133" s="4" t="s">
        <v>298</v>
      </c>
      <c r="F133" s="4" t="s">
        <v>299</v>
      </c>
      <c r="G133" s="4" t="s">
        <v>298</v>
      </c>
      <c r="H133" s="4" t="s">
        <v>46</v>
      </c>
      <c r="I133" s="4">
        <v>2880</v>
      </c>
      <c r="J133" s="4" t="s">
        <v>300</v>
      </c>
      <c r="K133" s="4" t="s">
        <v>233</v>
      </c>
      <c r="L133" s="4" t="s">
        <v>49</v>
      </c>
      <c r="M133" s="4" t="s">
        <v>61</v>
      </c>
      <c r="N133" s="4" t="s">
        <v>50</v>
      </c>
      <c r="O133" s="4" t="s">
        <v>51</v>
      </c>
      <c r="P133" s="4">
        <v>5</v>
      </c>
      <c r="Q133" s="4">
        <v>5</v>
      </c>
      <c r="R133" s="4">
        <v>5</v>
      </c>
      <c r="S133" s="4" t="s">
        <v>52</v>
      </c>
      <c r="T133" s="4" t="s">
        <v>76</v>
      </c>
      <c r="U133" s="4">
        <v>5</v>
      </c>
      <c r="V133" s="4" t="s">
        <v>54</v>
      </c>
      <c r="W133" s="4" t="s">
        <v>55</v>
      </c>
      <c r="X133" s="4" t="s">
        <v>55</v>
      </c>
      <c r="Y133" s="8">
        <v>0.5714285714285714</v>
      </c>
      <c r="Z133" s="8">
        <v>1</v>
      </c>
      <c r="AA133" s="8">
        <v>1</v>
      </c>
      <c r="AB133" s="8">
        <v>1</v>
      </c>
      <c r="AC133" s="8">
        <v>0.96551724137931028</v>
      </c>
      <c r="AD133" s="4" t="str">
        <f>VLOOKUP(J133,'Areas Ranking'!$D$2:$Z$58,18,0)</f>
        <v>Barrier received an overall score of 79% which ranks them at position 4 of the 7 areas within the Western region called in Q4.</v>
      </c>
      <c r="AE133" s="4" t="str">
        <f>VLOOKUP(J133,'Areas Ranking'!$D$2:$Z$58,19,0)</f>
        <v>Barrier received a 'greeting' score of 57% which ranks them at position 3 of the 7 areas within the Western region called in Q4.</v>
      </c>
      <c r="AF133" s="4" t="str">
        <f>VLOOKUP(J133,'Areas Ranking'!$D$2:$Z$58,20,0)</f>
        <v>Barrier received an 'act with empathy' score of 81% which ranks them at position 6 of the 7 areas within the Western region called in Q4.</v>
      </c>
      <c r="AG133" s="4" t="str">
        <f>VLOOKUP(J133,'Areas Ranking'!$D$2:$Z$58,21,0)</f>
        <v>Barrier received an 'explain expectations &amp; resolve situations' score of 81% which ranks them at position 4 of the 7 areas within the Western region called in Q4.</v>
      </c>
      <c r="AH133" s="4" t="str">
        <f>VLOOKUP(J133,'Areas Ranking'!$D$2:$Z$58,22,0)</f>
        <v>Barrier received a 'communication' score of 83% which ranks them at position 1 of the 7 areas within the Western region called in Q4.</v>
      </c>
      <c r="AI133" s="4" t="str">
        <f>VLOOKUP(J133,'Areas Ranking'!$D$2:$Z$58,23,0)</f>
        <v>Barrier's lowest rank was for 'act with empathy' in Q4, which should be examined for potential areas of improvement.</v>
      </c>
      <c r="AJ133" s="4" t="str">
        <f>VLOOKUP(K133,'Region Ranking'!$D$2:$X$7,16,0)</f>
        <v>Western received an overall score of 80% which ranks them at position 4 of the 6 regions called in Q4.</v>
      </c>
      <c r="AK133" s="4" t="str">
        <f>VLOOKUP(K133,'Region Ranking'!$D$2:$X$7,17,0)</f>
        <v>Western received a 'greeting' score of 56% which ranks them at position 4 of the 6 regions called in Q4.</v>
      </c>
      <c r="AL133" s="4" t="str">
        <f>VLOOKUP(K133,'Region Ranking'!$D$2:$X$7,18,0)</f>
        <v>Western received an 'act with empathy' score of 88% which ranks them at position 4 of the 6 regions called in Q4.</v>
      </c>
      <c r="AM133" s="4" t="str">
        <f>VLOOKUP(K133,'Region Ranking'!$D$2:$X$7,19,0)</f>
        <v>Western received an 'explain expectations &amp; resolve situations' score of 83% which ranks them at position 2 of the 6 regions called in Q4.</v>
      </c>
      <c r="AN133" s="4" t="str">
        <f>VLOOKUP(K133,'Region Ranking'!$D$2:$X$7,20,0)</f>
        <v>Western received a 'communication' score of 63% which ranks them at position 3 of the 6 regions called in Q4.</v>
      </c>
      <c r="AO133" s="4" t="str">
        <f>VLOOKUP(K133,'Region Ranking'!$D$2:$X$7,21,0)</f>
        <v>Western had multiple areas with lower ranks in Q4, which should be examined for potential areas of improvement.</v>
      </c>
    </row>
    <row r="134" spans="1:41" hidden="1" x14ac:dyDescent="0.25">
      <c r="A134" s="4">
        <v>2024</v>
      </c>
      <c r="B134" s="4" t="s">
        <v>41</v>
      </c>
      <c r="C134" s="9" t="s">
        <v>42</v>
      </c>
      <c r="D134" s="4">
        <v>10435674</v>
      </c>
      <c r="E134" s="4" t="s">
        <v>129</v>
      </c>
      <c r="F134" s="4" t="s">
        <v>130</v>
      </c>
      <c r="G134" s="4" t="s">
        <v>129</v>
      </c>
      <c r="H134" s="4" t="s">
        <v>46</v>
      </c>
      <c r="I134" s="4">
        <v>2154</v>
      </c>
      <c r="J134" s="4" t="s">
        <v>131</v>
      </c>
      <c r="K134" s="4" t="s">
        <v>104</v>
      </c>
      <c r="L134" s="4" t="s">
        <v>49</v>
      </c>
      <c r="M134" s="4"/>
      <c r="N134" s="4" t="s">
        <v>50</v>
      </c>
      <c r="O134" s="4" t="s">
        <v>51</v>
      </c>
      <c r="P134" s="4">
        <v>5</v>
      </c>
      <c r="Q134" s="4">
        <v>5</v>
      </c>
      <c r="R134" s="4">
        <v>5</v>
      </c>
      <c r="S134" s="4" t="s">
        <v>52</v>
      </c>
      <c r="T134" s="4" t="s">
        <v>76</v>
      </c>
      <c r="U134" s="4">
        <v>5</v>
      </c>
      <c r="V134" s="4" t="s">
        <v>63</v>
      </c>
      <c r="W134" s="4" t="s">
        <v>55</v>
      </c>
      <c r="X134" s="4" t="s">
        <v>55</v>
      </c>
      <c r="Y134" s="8">
        <v>0.7142857142857143</v>
      </c>
      <c r="Z134" s="8">
        <v>1</v>
      </c>
      <c r="AA134" s="8">
        <v>1</v>
      </c>
      <c r="AB134" s="8">
        <v>1</v>
      </c>
      <c r="AC134" s="8">
        <v>0.97701149425287359</v>
      </c>
      <c r="AD134" s="4" t="str">
        <f>VLOOKUP(J134,'Areas Ranking'!$D$2:$Z$58,18,0)</f>
        <v>The Hills received an overall score of 92% which ranks them at position 1 of the 12 areas within the North West Metropolitan region called in Q4.</v>
      </c>
      <c r="AE134" s="4" t="str">
        <f>VLOOKUP(J134,'Areas Ranking'!$D$2:$Z$58,19,0)</f>
        <v>The Hills received a 'greeting' score of 57% which ranks them at position 6 of the 12 areas within the North West Metropolitan region called in Q4.</v>
      </c>
      <c r="AF134" s="4" t="str">
        <f>VLOOKUP(J134,'Areas Ranking'!$D$2:$Z$58,20,0)</f>
        <v>The Hills received an 'act with empathy' score of 100% which ranks them at position 1 of the 12 areas within the North West Metropolitan region called in Q4.</v>
      </c>
      <c r="AG134" s="4" t="str">
        <f>VLOOKUP(J134,'Areas Ranking'!$D$2:$Z$58,21,0)</f>
        <v>The Hills received an 'explain expectations &amp; resolve situations' score of 94% which ranks them at position 2 of the 12 areas within the North West Metropolitan region called in Q4.</v>
      </c>
      <c r="AH134" s="4" t="str">
        <f>VLOOKUP(J134,'Areas Ranking'!$D$2:$Z$58,22,0)</f>
        <v>The Hills received a 'communication' score of 83% which ranks them at position 1 of the 12 areas within the North West Metropolitan region called in Q4.</v>
      </c>
      <c r="AI134" s="4" t="str">
        <f>VLOOKUP(J134,'Areas Ranking'!$D$2:$Z$58,23,0)</f>
        <v>The Hills' lowest rank was for 'greeting' in Q4, which should be examined for potential areas of improvement.</v>
      </c>
      <c r="AJ134" s="4" t="str">
        <f>VLOOKUP(K134,'Region Ranking'!$D$2:$X$7,16,0)</f>
        <v>North West Metropolitan received an overall score of 81% which ranks them at position 3 of the 6 regions called in Q4.</v>
      </c>
      <c r="AK134" s="4" t="str">
        <f>VLOOKUP(K134,'Region Ranking'!$D$2:$X$7,17,0)</f>
        <v>North West Metropolitan received a 'greeting' score of 57% which ranks them at position 3 of the 6 regions called in Q4.</v>
      </c>
      <c r="AL134" s="4" t="str">
        <f>VLOOKUP(K134,'Region Ranking'!$D$2:$X$7,18,0)</f>
        <v>North West Metropolitan received an 'act with empathy' score of 91% which ranks them at position 3 of the 6 regions called in Q4.</v>
      </c>
      <c r="AM134" s="4" t="str">
        <f>VLOOKUP(K134,'Region Ranking'!$D$2:$X$7,19,0)</f>
        <v>North West Metropolitan received an 'explain expectations &amp; resolve situations' score of 83% which ranks them at position 4 of the 6 regions called in Q4.</v>
      </c>
      <c r="AN134" s="4" t="str">
        <f>VLOOKUP(K134,'Region Ranking'!$D$2:$X$7,20,0)</f>
        <v>North West Metropolitan received a 'communication' score of 61% which ranks them at position 4 of the 6 regions called in Q4.</v>
      </c>
      <c r="AO134" s="4" t="str">
        <f>VLOOKUP(K134,'Region Ranking'!$D$2:$X$7,21,0)</f>
        <v>North West Metropolitan had multiple areas with lower ranks in Q4, which should be examined for potential areas of improvement.</v>
      </c>
    </row>
    <row r="135" spans="1:41" hidden="1" x14ac:dyDescent="0.25">
      <c r="A135" s="4">
        <v>2024</v>
      </c>
      <c r="B135" s="4" t="s">
        <v>41</v>
      </c>
      <c r="C135" s="9" t="s">
        <v>42</v>
      </c>
      <c r="D135" s="4">
        <v>10435675</v>
      </c>
      <c r="E135" s="4" t="s">
        <v>317</v>
      </c>
      <c r="F135" s="4" t="s">
        <v>318</v>
      </c>
      <c r="G135" s="4" t="s">
        <v>317</v>
      </c>
      <c r="H135" s="4" t="s">
        <v>46</v>
      </c>
      <c r="I135" s="4">
        <v>2067</v>
      </c>
      <c r="J135" s="4" t="s">
        <v>103</v>
      </c>
      <c r="K135" s="4" t="s">
        <v>104</v>
      </c>
      <c r="L135" s="4" t="s">
        <v>49</v>
      </c>
      <c r="M135" s="4" t="s">
        <v>61</v>
      </c>
      <c r="N135" s="4" t="s">
        <v>50</v>
      </c>
      <c r="O135" s="4" t="s">
        <v>51</v>
      </c>
      <c r="P135" s="4">
        <v>5</v>
      </c>
      <c r="Q135" s="4">
        <v>5</v>
      </c>
      <c r="R135" s="4">
        <v>5</v>
      </c>
      <c r="S135" s="4" t="s">
        <v>52</v>
      </c>
      <c r="T135" s="4" t="s">
        <v>53</v>
      </c>
      <c r="U135" s="4">
        <v>5</v>
      </c>
      <c r="V135" s="4" t="s">
        <v>54</v>
      </c>
      <c r="W135" s="4" t="s">
        <v>51</v>
      </c>
      <c r="X135" s="4" t="s">
        <v>55</v>
      </c>
      <c r="Y135" s="8">
        <v>0.5714285714285714</v>
      </c>
      <c r="Z135" s="8">
        <v>1</v>
      </c>
      <c r="AA135" s="8">
        <v>0.90476190476190477</v>
      </c>
      <c r="AB135" s="8">
        <v>0.5</v>
      </c>
      <c r="AC135" s="8">
        <v>0.86206896551724144</v>
      </c>
      <c r="AD135" s="4" t="str">
        <f>VLOOKUP(J135,'Areas Ranking'!$D$2:$Z$58,18,0)</f>
        <v>North Shore received an overall score of 90% which ranks them at position 2 of the 12 areas within the North West Metropolitan region called in Q4.</v>
      </c>
      <c r="AE135" s="4" t="str">
        <f>VLOOKUP(J135,'Areas Ranking'!$D$2:$Z$58,19,0)</f>
        <v>North Shore received a 'greeting' score of 62% which ranks them at position 3 of the 12 areas within the North West Metropolitan region called in Q4.</v>
      </c>
      <c r="AF135" s="4" t="str">
        <f>VLOOKUP(J135,'Areas Ranking'!$D$2:$Z$58,20,0)</f>
        <v>North Shore received an 'act with empathy' score of 100% which ranks them at position 1 of the 12 areas within the North West Metropolitan region called in Q4.</v>
      </c>
      <c r="AG135" s="4" t="str">
        <f>VLOOKUP(J135,'Areas Ranking'!$D$2:$Z$58,21,0)</f>
        <v>North Shore received an 'explain expectations &amp; resolve situations' score of 97% which ranks them at position 1 of the 12 areas within the North West Metropolitan region called in Q4.</v>
      </c>
      <c r="AH135" s="4" t="str">
        <f>VLOOKUP(J135,'Areas Ranking'!$D$2:$Z$58,22,0)</f>
        <v>North Shore received a 'communication' score of 50% which ranks them at position 8 of the 12 areas within the North West Metropolitan region called in Q4.</v>
      </c>
      <c r="AI135" s="4" t="str">
        <f>VLOOKUP(J135,'Areas Ranking'!$D$2:$Z$58,23,0)</f>
        <v>North Shore's lowest rank was for 'communication' in Q4, which should be examined for potential areas of improvement.</v>
      </c>
      <c r="AJ135" s="4" t="str">
        <f>VLOOKUP(K135,'Region Ranking'!$D$2:$X$7,16,0)</f>
        <v>North West Metropolitan received an overall score of 81% which ranks them at position 3 of the 6 regions called in Q4.</v>
      </c>
      <c r="AK135" s="4" t="str">
        <f>VLOOKUP(K135,'Region Ranking'!$D$2:$X$7,17,0)</f>
        <v>North West Metropolitan received a 'greeting' score of 57% which ranks them at position 3 of the 6 regions called in Q4.</v>
      </c>
      <c r="AL135" s="4" t="str">
        <f>VLOOKUP(K135,'Region Ranking'!$D$2:$X$7,18,0)</f>
        <v>North West Metropolitan received an 'act with empathy' score of 91% which ranks them at position 3 of the 6 regions called in Q4.</v>
      </c>
      <c r="AM135" s="4" t="str">
        <f>VLOOKUP(K135,'Region Ranking'!$D$2:$X$7,19,0)</f>
        <v>North West Metropolitan received an 'explain expectations &amp; resolve situations' score of 83% which ranks them at position 4 of the 6 regions called in Q4.</v>
      </c>
      <c r="AN135" s="4" t="str">
        <f>VLOOKUP(K135,'Region Ranking'!$D$2:$X$7,20,0)</f>
        <v>North West Metropolitan received a 'communication' score of 61% which ranks them at position 4 of the 6 regions called in Q4.</v>
      </c>
      <c r="AO135" s="4" t="str">
        <f>VLOOKUP(K135,'Region Ranking'!$D$2:$X$7,21,0)</f>
        <v>North West Metropolitan had multiple areas with lower ranks in Q4, which should be examined for potential areas of improvement.</v>
      </c>
    </row>
    <row r="136" spans="1:41" hidden="1" x14ac:dyDescent="0.25">
      <c r="A136" s="4">
        <v>2024</v>
      </c>
      <c r="B136" s="4" t="s">
        <v>41</v>
      </c>
      <c r="C136" s="9" t="s">
        <v>42</v>
      </c>
      <c r="D136" s="4">
        <v>10435676</v>
      </c>
      <c r="E136" s="4" t="s">
        <v>161</v>
      </c>
      <c r="F136" s="4" t="s">
        <v>162</v>
      </c>
      <c r="G136" s="4" t="s">
        <v>161</v>
      </c>
      <c r="H136" s="4" t="s">
        <v>46</v>
      </c>
      <c r="I136" s="4">
        <v>2450</v>
      </c>
      <c r="J136" s="4" t="s">
        <v>163</v>
      </c>
      <c r="K136" s="4" t="s">
        <v>136</v>
      </c>
      <c r="L136" s="4" t="s">
        <v>49</v>
      </c>
      <c r="M136" s="4" t="s">
        <v>61</v>
      </c>
      <c r="N136" s="4" t="s">
        <v>70</v>
      </c>
      <c r="O136" s="4" t="s">
        <v>51</v>
      </c>
      <c r="P136" s="4">
        <v>5</v>
      </c>
      <c r="Q136" s="4">
        <v>5</v>
      </c>
      <c r="R136" s="4">
        <v>5</v>
      </c>
      <c r="S136" s="4" t="s">
        <v>52</v>
      </c>
      <c r="T136" s="4" t="s">
        <v>53</v>
      </c>
      <c r="U136" s="4">
        <v>5</v>
      </c>
      <c r="V136" s="4" t="s">
        <v>54</v>
      </c>
      <c r="W136" s="4" t="s">
        <v>55</v>
      </c>
      <c r="X136" s="4" t="s">
        <v>55</v>
      </c>
      <c r="Y136" s="8">
        <v>0.42857142857142849</v>
      </c>
      <c r="Z136" s="8">
        <v>1</v>
      </c>
      <c r="AA136" s="8">
        <v>0.90476190476190477</v>
      </c>
      <c r="AB136" s="8">
        <v>1</v>
      </c>
      <c r="AC136" s="8">
        <v>0.90804597701149414</v>
      </c>
      <c r="AD136" s="4" t="str">
        <f>VLOOKUP(J136,'Areas Ranking'!$D$2:$Z$58,18,0)</f>
        <v>Coffs/Clarence received an overall score of 72% which ranks them at position 8 of the 11 areas within the Northern region called in Q4.</v>
      </c>
      <c r="AE136" s="4" t="str">
        <f>VLOOKUP(J136,'Areas Ranking'!$D$2:$Z$58,19,0)</f>
        <v>Coffs/Clarence received a 'greeting' score of 57% which ranks them at position 7 of the 11 areas within the Northern region called in Q4.</v>
      </c>
      <c r="AF136" s="4" t="str">
        <f>VLOOKUP(J136,'Areas Ranking'!$D$2:$Z$58,20,0)</f>
        <v>Coffs/Clarence received an 'act with empathy' score of 82% which ranks them at position 9 of the 11 areas within the Northern region called in Q4.</v>
      </c>
      <c r="AG136" s="4" t="str">
        <f>VLOOKUP(J136,'Areas Ranking'!$D$2:$Z$58,21,0)</f>
        <v>Coffs/Clarence received an 'explain expectations &amp; resolve situations' score of 70% which ranks them at position 8 of the 11 areas within the Northern region called in Q4.</v>
      </c>
      <c r="AH136" s="4" t="str">
        <f>VLOOKUP(J136,'Areas Ranking'!$D$2:$Z$58,22,0)</f>
        <v>Coffs/Clarence received a 'communication' score of 67% which ranks them at position 1 of the 11 areas within the Northern region called in Q4.</v>
      </c>
      <c r="AI136" s="4" t="str">
        <f>VLOOKUP(J136,'Areas Ranking'!$D$2:$Z$58,23,0)</f>
        <v>Coffs/Clarence's lowest rank was for 'act with empathy' in Q4, which should be examined for potential areas of improvement.</v>
      </c>
      <c r="AJ136" s="4" t="str">
        <f>VLOOKUP(K136,'Region Ranking'!$D$2:$X$7,16,0)</f>
        <v>Northern received an overall score of 74% which ranks them at position 6 of the 6 regions called in Q4.</v>
      </c>
      <c r="AK136" s="4" t="str">
        <f>VLOOKUP(K136,'Region Ranking'!$D$2:$X$7,17,0)</f>
        <v>Northern received a 'greeting' score of 56% which ranks them at position 5 of the 6 regions called in Q4.</v>
      </c>
      <c r="AL136" s="4" t="str">
        <f>VLOOKUP(K136,'Region Ranking'!$D$2:$X$7,18,0)</f>
        <v>Northern received an 'act with empathy' score of 86% which ranks them at position 5 of the 6 regions called in Q4.</v>
      </c>
      <c r="AM136" s="4" t="str">
        <f>VLOOKUP(K136,'Region Ranking'!$D$2:$X$7,19,0)</f>
        <v>Northern received an 'explain expectations &amp; resolve situations' score of 74% which ranks them at position 6 of the 6 regions called in Q4.</v>
      </c>
      <c r="AN136" s="4" t="str">
        <f>VLOOKUP(K136,'Region Ranking'!$D$2:$X$7,20,0)</f>
        <v>Northern received a 'communication' score of 56% which ranks them at position 6 of the 6 regions called in Q4.</v>
      </c>
      <c r="AO136" s="4" t="str">
        <f>VLOOKUP(K136,'Region Ranking'!$D$2:$X$7,21,0)</f>
        <v>Northern had multiple areas with lower ranks in Q4, which should be examined for potential areas of improvement.</v>
      </c>
    </row>
    <row r="137" spans="1:41" hidden="1" x14ac:dyDescent="0.25">
      <c r="A137" s="4">
        <v>2024</v>
      </c>
      <c r="B137" s="4" t="s">
        <v>41</v>
      </c>
      <c r="C137" s="9" t="s">
        <v>42</v>
      </c>
      <c r="D137" s="4">
        <v>10435677</v>
      </c>
      <c r="E137" s="4" t="s">
        <v>319</v>
      </c>
      <c r="F137" s="4" t="s">
        <v>320</v>
      </c>
      <c r="G137" s="4" t="s">
        <v>319</v>
      </c>
      <c r="H137" s="4" t="s">
        <v>46</v>
      </c>
      <c r="I137" s="4">
        <v>2099</v>
      </c>
      <c r="J137" s="4" t="s">
        <v>115</v>
      </c>
      <c r="K137" s="4" t="s">
        <v>104</v>
      </c>
      <c r="L137" s="4" t="s">
        <v>49</v>
      </c>
      <c r="M137" s="4" t="s">
        <v>61</v>
      </c>
      <c r="N137" s="4" t="s">
        <v>50</v>
      </c>
      <c r="O137" s="4" t="s">
        <v>51</v>
      </c>
      <c r="P137" s="4">
        <v>2</v>
      </c>
      <c r="Q137" s="4">
        <v>2</v>
      </c>
      <c r="R137" s="4">
        <v>2</v>
      </c>
      <c r="S137" s="4" t="s">
        <v>52</v>
      </c>
      <c r="T137" s="4" t="s">
        <v>53</v>
      </c>
      <c r="U137" s="4">
        <v>3</v>
      </c>
      <c r="V137" s="4" t="s">
        <v>54</v>
      </c>
      <c r="W137" s="4" t="s">
        <v>51</v>
      </c>
      <c r="X137" s="4" t="s">
        <v>51</v>
      </c>
      <c r="Y137" s="8">
        <v>0.5714285714285714</v>
      </c>
      <c r="Z137" s="8">
        <v>0.1071428571428571</v>
      </c>
      <c r="AA137" s="8">
        <v>0.33333333333333343</v>
      </c>
      <c r="AB137" s="8">
        <v>0</v>
      </c>
      <c r="AC137" s="8">
        <v>0.2413793103448276</v>
      </c>
      <c r="AD137" s="4" t="str">
        <f>VLOOKUP(J137,'Areas Ranking'!$D$2:$Z$58,18,0)</f>
        <v>Northern Beaches received an overall score of 63% which ranks them at position 12 of the 12 areas within the North West Metropolitan region called in Q4.</v>
      </c>
      <c r="AE137" s="4" t="str">
        <f>VLOOKUP(J137,'Areas Ranking'!$D$2:$Z$58,19,0)</f>
        <v>Northern Beaches received a 'greeting' score of 62% which ranks them at position 3 of the 12 areas within the North West Metropolitan region called in Q4.</v>
      </c>
      <c r="AF137" s="4" t="str">
        <f>VLOOKUP(J137,'Areas Ranking'!$D$2:$Z$58,20,0)</f>
        <v>Northern Beaches received an 'act with empathy' score of 70% which ranks them at position 11 of the 12 areas within the North West Metropolitan region called in Q4.</v>
      </c>
      <c r="AG137" s="4" t="str">
        <f>VLOOKUP(J137,'Areas Ranking'!$D$2:$Z$58,21,0)</f>
        <v>Northern Beaches received an 'explain expectations &amp; resolve situations' score of 65% which ranks them at position 11 of the 12 areas within the North West Metropolitan region called in Q4.</v>
      </c>
      <c r="AH137" s="4" t="str">
        <f>VLOOKUP(J137,'Areas Ranking'!$D$2:$Z$58,22,0)</f>
        <v>Northern Beaches received a 'communication' score of 33% which ranks them at position 12 of the 12 areas within the North West Metropolitan region called in Q4.</v>
      </c>
      <c r="AI137" s="4" t="str">
        <f>VLOOKUP(J137,'Areas Ranking'!$D$2:$Z$58,23,0)</f>
        <v>Northern Beaches' lowest rank was for 'communication' in Q4, which should be examined for potential areas of improvement.</v>
      </c>
      <c r="AJ137" s="4" t="str">
        <f>VLOOKUP(K137,'Region Ranking'!$D$2:$X$7,16,0)</f>
        <v>North West Metropolitan received an overall score of 81% which ranks them at position 3 of the 6 regions called in Q4.</v>
      </c>
      <c r="AK137" s="4" t="str">
        <f>VLOOKUP(K137,'Region Ranking'!$D$2:$X$7,17,0)</f>
        <v>North West Metropolitan received a 'greeting' score of 57% which ranks them at position 3 of the 6 regions called in Q4.</v>
      </c>
      <c r="AL137" s="4" t="str">
        <f>VLOOKUP(K137,'Region Ranking'!$D$2:$X$7,18,0)</f>
        <v>North West Metropolitan received an 'act with empathy' score of 91% which ranks them at position 3 of the 6 regions called in Q4.</v>
      </c>
      <c r="AM137" s="4" t="str">
        <f>VLOOKUP(K137,'Region Ranking'!$D$2:$X$7,19,0)</f>
        <v>North West Metropolitan received an 'explain expectations &amp; resolve situations' score of 83% which ranks them at position 4 of the 6 regions called in Q4.</v>
      </c>
      <c r="AN137" s="4" t="str">
        <f>VLOOKUP(K137,'Region Ranking'!$D$2:$X$7,20,0)</f>
        <v>North West Metropolitan received a 'communication' score of 61% which ranks them at position 4 of the 6 regions called in Q4.</v>
      </c>
      <c r="AO137" s="4" t="str">
        <f>VLOOKUP(K137,'Region Ranking'!$D$2:$X$7,21,0)</f>
        <v>North West Metropolitan had multiple areas with lower ranks in Q4, which should be examined for potential areas of improvement.</v>
      </c>
    </row>
    <row r="138" spans="1:41" hidden="1" x14ac:dyDescent="0.25">
      <c r="A138" s="4">
        <v>2024</v>
      </c>
      <c r="B138" s="4" t="s">
        <v>41</v>
      </c>
      <c r="C138" s="9" t="s">
        <v>42</v>
      </c>
      <c r="D138" s="4">
        <v>10435678</v>
      </c>
      <c r="E138" s="4" t="s">
        <v>202</v>
      </c>
      <c r="F138" s="4" t="s">
        <v>203</v>
      </c>
      <c r="G138" s="4" t="s">
        <v>202</v>
      </c>
      <c r="H138" s="4" t="s">
        <v>46</v>
      </c>
      <c r="I138" s="4">
        <v>2168</v>
      </c>
      <c r="J138" s="4" t="s">
        <v>204</v>
      </c>
      <c r="K138" s="4" t="s">
        <v>186</v>
      </c>
      <c r="L138" s="4" t="s">
        <v>49</v>
      </c>
      <c r="M138" s="4"/>
      <c r="N138" s="4" t="s">
        <v>50</v>
      </c>
      <c r="O138" s="4" t="s">
        <v>51</v>
      </c>
      <c r="P138" s="4">
        <v>5</v>
      </c>
      <c r="Q138" s="4">
        <v>5</v>
      </c>
      <c r="R138" s="4">
        <v>5</v>
      </c>
      <c r="S138" s="4" t="s">
        <v>52</v>
      </c>
      <c r="T138" s="4" t="s">
        <v>53</v>
      </c>
      <c r="U138" s="4">
        <v>5</v>
      </c>
      <c r="V138" s="4" t="s">
        <v>54</v>
      </c>
      <c r="W138" s="4" t="s">
        <v>51</v>
      </c>
      <c r="X138" s="4" t="s">
        <v>55</v>
      </c>
      <c r="Y138" s="8">
        <v>0.5714285714285714</v>
      </c>
      <c r="Z138" s="8">
        <v>0.60714285714285721</v>
      </c>
      <c r="AA138" s="8">
        <v>0.90476190476190477</v>
      </c>
      <c r="AB138" s="8">
        <v>0.5</v>
      </c>
      <c r="AC138" s="8">
        <v>0.73563218390804597</v>
      </c>
      <c r="AD138" s="4" t="str">
        <f>VLOOKUP(J138,'Areas Ranking'!$D$2:$Z$58,18,0)</f>
        <v>Liverpool City received an overall score of 89% which ranks them at position 3 of the 9 areas within the South West Metropolitan region called in Q4.</v>
      </c>
      <c r="AE138" s="4" t="str">
        <f>VLOOKUP(J138,'Areas Ranking'!$D$2:$Z$58,19,0)</f>
        <v>Liverpool City received a 'greeting' score of 76% which ranks them at position 1 of the 9 areas within the South West Metropolitan region called in Q4.</v>
      </c>
      <c r="AF138" s="4" t="str">
        <f>VLOOKUP(J138,'Areas Ranking'!$D$2:$Z$58,20,0)</f>
        <v>Liverpool City received an 'act with empathy' score of 87% which ranks them at position 9 of the 9 areas within the South West Metropolitan region called in Q4.</v>
      </c>
      <c r="AG138" s="4" t="str">
        <f>VLOOKUP(J138,'Areas Ranking'!$D$2:$Z$58,21,0)</f>
        <v>Liverpool City received an 'explain expectations &amp; resolve situations' score of 94% which ranks them at position 1 of the 9 areas within the South West Metropolitan region called in Q4.</v>
      </c>
      <c r="AH138" s="4" t="str">
        <f>VLOOKUP(J138,'Areas Ranking'!$D$2:$Z$58,22,0)</f>
        <v>Liverpool City received a 'communication' score of 83% which ranks them at position 1 of the 9 areas within the South West Metropolitan region called in Q4.</v>
      </c>
      <c r="AI138" s="4" t="str">
        <f>VLOOKUP(J138,'Areas Ranking'!$D$2:$Z$58,23,0)</f>
        <v>Liverpool City's lowest rank was for 'act with empathy' in Q4, which should be examined for potential areas of improvement.</v>
      </c>
      <c r="AJ138" s="4" t="str">
        <f>VLOOKUP(K138,'Region Ranking'!$D$2:$X$7,16,0)</f>
        <v>South West Metropolitan received an overall score of 84% which ranks them at position 1 of the 6 regions called in Q4.</v>
      </c>
      <c r="AK138" s="4" t="str">
        <f>VLOOKUP(K138,'Region Ranking'!$D$2:$X$7,17,0)</f>
        <v>South West Metropolitan received a 'greeting' score of 59% which ranks them at position 2 of the 6 regions called in Q4.</v>
      </c>
      <c r="AL138" s="4" t="str">
        <f>VLOOKUP(K138,'Region Ranking'!$D$2:$X$7,18,0)</f>
        <v>South West Metropolitan received an 'act with empathy' score of 94% which ranks them at position 1 of the 6 regions called in Q4.</v>
      </c>
      <c r="AM138" s="4" t="str">
        <f>VLOOKUP(K138,'Region Ranking'!$D$2:$X$7,19,0)</f>
        <v>South West Metropolitan received an 'explain expectations &amp; resolve situations' score of 85% which ranks them at position 1 of the 6 regions called in Q4.</v>
      </c>
      <c r="AN138" s="4" t="str">
        <f>VLOOKUP(K138,'Region Ranking'!$D$2:$X$7,20,0)</f>
        <v>South West Metropolitan received a 'communication' score of 69% which ranks them at position 1 of the 6 regions called in Q4.</v>
      </c>
      <c r="AO138" s="4" t="str">
        <f>VLOOKUP(K138,'Region Ranking'!$D$2:$X$7,21,0)</f>
        <v>South West Metropolitan had multiple areas with lower ranks in Q4, which should be examined for potential areas of improvement.</v>
      </c>
    </row>
    <row r="139" spans="1:41" hidden="1" x14ac:dyDescent="0.25">
      <c r="A139" s="4">
        <v>2024</v>
      </c>
      <c r="B139" s="4" t="s">
        <v>41</v>
      </c>
      <c r="C139" s="9" t="s">
        <v>42</v>
      </c>
      <c r="D139" s="4">
        <v>10435679</v>
      </c>
      <c r="E139" s="4" t="s">
        <v>321</v>
      </c>
      <c r="F139" s="4" t="s">
        <v>322</v>
      </c>
      <c r="G139" s="4" t="s">
        <v>321</v>
      </c>
      <c r="H139" s="4" t="s">
        <v>46</v>
      </c>
      <c r="I139" s="4">
        <v>2220</v>
      </c>
      <c r="J139" s="4" t="s">
        <v>93</v>
      </c>
      <c r="K139" s="4" t="s">
        <v>48</v>
      </c>
      <c r="L139" s="4" t="s">
        <v>49</v>
      </c>
      <c r="M139" s="4" t="s">
        <v>61</v>
      </c>
      <c r="N139" s="4" t="s">
        <v>70</v>
      </c>
      <c r="O139" s="4" t="s">
        <v>51</v>
      </c>
      <c r="P139" s="4">
        <v>5</v>
      </c>
      <c r="Q139" s="4">
        <v>5</v>
      </c>
      <c r="R139" s="4">
        <v>5</v>
      </c>
      <c r="S139" s="4" t="s">
        <v>52</v>
      </c>
      <c r="T139" s="4" t="s">
        <v>62</v>
      </c>
      <c r="U139" s="4">
        <v>5</v>
      </c>
      <c r="V139" s="4" t="s">
        <v>54</v>
      </c>
      <c r="W139" s="4" t="s">
        <v>55</v>
      </c>
      <c r="X139" s="4" t="s">
        <v>55</v>
      </c>
      <c r="Y139" s="8">
        <v>0.7142857142857143</v>
      </c>
      <c r="Z139" s="8">
        <v>1</v>
      </c>
      <c r="AA139" s="8">
        <v>0.7142857142857143</v>
      </c>
      <c r="AB139" s="8">
        <v>1</v>
      </c>
      <c r="AC139" s="8">
        <v>0.83908045977011492</v>
      </c>
      <c r="AD139" s="4" t="str">
        <f>VLOOKUP(J139,'Areas Ranking'!$D$2:$Z$58,18,0)</f>
        <v>St George received an overall score of 87% which ranks them at position 3 of the 10 areas within the Central Metropolitan region called in Q4.</v>
      </c>
      <c r="AE139" s="4" t="str">
        <f>VLOOKUP(J139,'Areas Ranking'!$D$2:$Z$58,19,0)</f>
        <v>St George received a 'greeting' score of 76% which ranks them at position 1 of the 10 areas within the Central Metropolitan region called in Q4.</v>
      </c>
      <c r="AF139" s="4" t="str">
        <f>VLOOKUP(J139,'Areas Ranking'!$D$2:$Z$58,20,0)</f>
        <v>St George received an 'act with empathy' score of 93% which ranks them at position 6 of the 10 areas within the Central Metropolitan region called in Q4.</v>
      </c>
      <c r="AG139" s="4" t="str">
        <f>VLOOKUP(J139,'Areas Ranking'!$D$2:$Z$58,21,0)</f>
        <v>St George received an 'explain expectations &amp; resolve situations' score of 90% which ranks them at position 3 of the 10 areas within the Central Metropolitan region called in Q4.</v>
      </c>
      <c r="AH139" s="4" t="str">
        <f>VLOOKUP(J139,'Areas Ranking'!$D$2:$Z$58,22,0)</f>
        <v>St George received a 'communication' score of 67% which ranks them at position 2 of the 10 areas within the Central Metropolitan region called in Q4.</v>
      </c>
      <c r="AI139" s="4" t="str">
        <f>VLOOKUP(J139,'Areas Ranking'!$D$2:$Z$58,23,0)</f>
        <v>St George's lowest rank was for 'act with empathy' in Q4, which should be examined for potential areas of improvement.</v>
      </c>
      <c r="AJ139" s="4" t="str">
        <f>VLOOKUP(K139,'Region Ranking'!$D$2:$X$7,16,0)</f>
        <v>Central Metropolitan received an overall score of 82% which ranks them at position 2 of the 6 regions called in Q4.</v>
      </c>
      <c r="AK139" s="4" t="str">
        <f>VLOOKUP(K139,'Region Ranking'!$D$2:$X$7,17,0)</f>
        <v>Central Metropolitan received a 'greeting' score of 60% which ranks them at position 1 of the 6 regions called in Q4.</v>
      </c>
      <c r="AL139" s="4" t="str">
        <f>VLOOKUP(K139,'Region Ranking'!$D$2:$X$7,18,0)</f>
        <v>Central Metropolitan received an 'act with empathy' score of 92% which ranks them at position 2 of the 6 regions called in Q4.</v>
      </c>
      <c r="AM139" s="4" t="str">
        <f>VLOOKUP(K139,'Region Ranking'!$D$2:$X$7,19,0)</f>
        <v>Central Metropolitan received an 'explain expectations &amp; resolve situations' score of 83% which ranks them at position 3 of the 6 regions called in Q4.</v>
      </c>
      <c r="AN139" s="4" t="str">
        <f>VLOOKUP(K139,'Region Ranking'!$D$2:$X$7,20,0)</f>
        <v>Central Metropolitan received a 'communication' score of 67% which ranks them at position 2 of the 6 regions called in Q4.</v>
      </c>
      <c r="AO139" s="4" t="str">
        <f>VLOOKUP(K139,'Region Ranking'!$D$2:$X$7,21,0)</f>
        <v>Central Metropolitan had multiple areas with lower ranks in Q4, which should be examined for potential areas of improvement.</v>
      </c>
    </row>
    <row r="140" spans="1:41" hidden="1" x14ac:dyDescent="0.25">
      <c r="A140" s="4">
        <v>2024</v>
      </c>
      <c r="B140" s="4" t="s">
        <v>41</v>
      </c>
      <c r="C140" s="9" t="s">
        <v>42</v>
      </c>
      <c r="D140" s="4">
        <v>10435680</v>
      </c>
      <c r="E140" s="4" t="s">
        <v>282</v>
      </c>
      <c r="F140" s="4" t="s">
        <v>283</v>
      </c>
      <c r="G140" s="4" t="s">
        <v>282</v>
      </c>
      <c r="H140" s="4" t="s">
        <v>46</v>
      </c>
      <c r="I140" s="4">
        <v>2790</v>
      </c>
      <c r="J140" s="4" t="s">
        <v>284</v>
      </c>
      <c r="K140" s="4" t="s">
        <v>233</v>
      </c>
      <c r="L140" s="4" t="s">
        <v>49</v>
      </c>
      <c r="M140" s="4" t="s">
        <v>61</v>
      </c>
      <c r="N140" s="4" t="s">
        <v>50</v>
      </c>
      <c r="O140" s="4" t="s">
        <v>51</v>
      </c>
      <c r="P140" s="4">
        <v>4</v>
      </c>
      <c r="Q140" s="4">
        <v>5</v>
      </c>
      <c r="R140" s="4">
        <v>5</v>
      </c>
      <c r="S140" s="4" t="s">
        <v>52</v>
      </c>
      <c r="T140" s="4" t="s">
        <v>76</v>
      </c>
      <c r="U140" s="4">
        <v>5</v>
      </c>
      <c r="V140" s="4" t="s">
        <v>54</v>
      </c>
      <c r="W140" s="4" t="s">
        <v>55</v>
      </c>
      <c r="X140" s="4" t="s">
        <v>55</v>
      </c>
      <c r="Y140" s="8">
        <v>0.42857142857142849</v>
      </c>
      <c r="Z140" s="8">
        <v>1</v>
      </c>
      <c r="AA140" s="8">
        <v>1</v>
      </c>
      <c r="AB140" s="8">
        <v>1</v>
      </c>
      <c r="AC140" s="8">
        <v>0.95402298850574707</v>
      </c>
      <c r="AD140" s="4" t="str">
        <f>VLOOKUP(J140,'Areas Ranking'!$D$2:$Z$58,18,0)</f>
        <v>Chifley received an overall score of 86% which ranks them at position 2 of the 7 areas within the Western region called in Q4.</v>
      </c>
      <c r="AE140" s="4" t="str">
        <f>VLOOKUP(J140,'Areas Ranking'!$D$2:$Z$58,19,0)</f>
        <v>Chifley received a 'greeting' score of 48% which ranks them at position 6 of the 7 areas within the Western region called in Q4.</v>
      </c>
      <c r="AF140" s="4" t="str">
        <f>VLOOKUP(J140,'Areas Ranking'!$D$2:$Z$58,20,0)</f>
        <v>Chifley received an 'act with empathy' score of 90% which ranks them at position 3 of the 7 areas within the Western region called in Q4.</v>
      </c>
      <c r="AG140" s="4" t="str">
        <f>VLOOKUP(J140,'Areas Ranking'!$D$2:$Z$58,21,0)</f>
        <v>Chifley received an 'explain expectations &amp; resolve situations' score of 94% which ranks them at position 2 of the 7 areas within the Western region called in Q4.</v>
      </c>
      <c r="AH140" s="4" t="str">
        <f>VLOOKUP(J140,'Areas Ranking'!$D$2:$Z$58,22,0)</f>
        <v>Chifley received a 'communication' score of 67% which ranks them at position 3 of the 7 areas within the Western region called in Q4.</v>
      </c>
      <c r="AI140" s="4" t="str">
        <f>VLOOKUP(J140,'Areas Ranking'!$D$2:$Z$58,23,0)</f>
        <v>Chifley's lowest rank was for 'greeting' in Q4, which should be examined for potential areas of improvement.</v>
      </c>
      <c r="AJ140" s="4" t="str">
        <f>VLOOKUP(K140,'Region Ranking'!$D$2:$X$7,16,0)</f>
        <v>Western received an overall score of 80% which ranks them at position 4 of the 6 regions called in Q4.</v>
      </c>
      <c r="AK140" s="4" t="str">
        <f>VLOOKUP(K140,'Region Ranking'!$D$2:$X$7,17,0)</f>
        <v>Western received a 'greeting' score of 56% which ranks them at position 4 of the 6 regions called in Q4.</v>
      </c>
      <c r="AL140" s="4" t="str">
        <f>VLOOKUP(K140,'Region Ranking'!$D$2:$X$7,18,0)</f>
        <v>Western received an 'act with empathy' score of 88% which ranks them at position 4 of the 6 regions called in Q4.</v>
      </c>
      <c r="AM140" s="4" t="str">
        <f>VLOOKUP(K140,'Region Ranking'!$D$2:$X$7,19,0)</f>
        <v>Western received an 'explain expectations &amp; resolve situations' score of 83% which ranks them at position 2 of the 6 regions called in Q4.</v>
      </c>
      <c r="AN140" s="4" t="str">
        <f>VLOOKUP(K140,'Region Ranking'!$D$2:$X$7,20,0)</f>
        <v>Western received a 'communication' score of 63% which ranks them at position 3 of the 6 regions called in Q4.</v>
      </c>
      <c r="AO140" s="4" t="str">
        <f>VLOOKUP(K140,'Region Ranking'!$D$2:$X$7,21,0)</f>
        <v>Western had multiple areas with lower ranks in Q4, which should be examined for potential areas of improvement.</v>
      </c>
    </row>
    <row r="141" spans="1:41" hidden="1" x14ac:dyDescent="0.25">
      <c r="A141" s="4">
        <v>2024</v>
      </c>
      <c r="B141" s="4" t="s">
        <v>41</v>
      </c>
      <c r="C141" s="9" t="s">
        <v>42</v>
      </c>
      <c r="D141" s="4">
        <v>10435681</v>
      </c>
      <c r="E141" s="4" t="s">
        <v>71</v>
      </c>
      <c r="F141" s="4" t="s">
        <v>72</v>
      </c>
      <c r="G141" s="4" t="s">
        <v>71</v>
      </c>
      <c r="H141" s="4" t="s">
        <v>46</v>
      </c>
      <c r="I141" s="4">
        <v>2020</v>
      </c>
      <c r="J141" s="4" t="s">
        <v>69</v>
      </c>
      <c r="K141" s="4" t="s">
        <v>48</v>
      </c>
      <c r="L141" s="4" t="s">
        <v>49</v>
      </c>
      <c r="M141" s="4"/>
      <c r="N141" s="4" t="s">
        <v>50</v>
      </c>
      <c r="O141" s="4" t="s">
        <v>51</v>
      </c>
      <c r="P141" s="4">
        <v>4</v>
      </c>
      <c r="Q141" s="4">
        <v>5</v>
      </c>
      <c r="R141" s="4">
        <v>2</v>
      </c>
      <c r="S141" s="4" t="s">
        <v>52</v>
      </c>
      <c r="T141" s="4" t="s">
        <v>62</v>
      </c>
      <c r="U141" s="4">
        <v>2</v>
      </c>
      <c r="V141" s="4" t="s">
        <v>51</v>
      </c>
      <c r="W141" s="4" t="s">
        <v>51</v>
      </c>
      <c r="X141" s="4" t="s">
        <v>51</v>
      </c>
      <c r="Y141" s="8">
        <v>0.5714285714285714</v>
      </c>
      <c r="Z141" s="8">
        <v>0.6785714285714286</v>
      </c>
      <c r="AA141" s="8">
        <v>0</v>
      </c>
      <c r="AB141" s="8">
        <v>0</v>
      </c>
      <c r="AC141" s="8">
        <v>0.26436781609195398</v>
      </c>
      <c r="AD141" s="4" t="str">
        <f>VLOOKUP(J141,'Areas Ranking'!$D$2:$Z$58,18,0)</f>
        <v>South Sydney received an overall score of 64% which ranks them at position 10 of the 10 areas within the Central Metropolitan region called in Q4.</v>
      </c>
      <c r="AE141" s="4" t="str">
        <f>VLOOKUP(J141,'Areas Ranking'!$D$2:$Z$58,19,0)</f>
        <v>South Sydney received a 'greeting' score of 57% which ranks them at position 8 of the 10 areas within the Central Metropolitan region called in Q4.</v>
      </c>
      <c r="AF141" s="4" t="str">
        <f>VLOOKUP(J141,'Areas Ranking'!$D$2:$Z$58,20,0)</f>
        <v>South Sydney received an 'act with empathy' score of 86% which ranks them at position 9 of the 10 areas within the Central Metropolitan region called in Q4.</v>
      </c>
      <c r="AG141" s="4" t="str">
        <f>VLOOKUP(J141,'Areas Ranking'!$D$2:$Z$58,21,0)</f>
        <v>South Sydney received an 'explain expectations &amp; resolve situations' score of 54% which ranks them at position 10 of the 10 areas within the Central Metropolitan region called in Q4.</v>
      </c>
      <c r="AH141" s="4" t="str">
        <f>VLOOKUP(J141,'Areas Ranking'!$D$2:$Z$58,22,0)</f>
        <v>South Sydney received a 'communication' score of 50% which ranks them at position 10 of the 10 areas within the Central Metropolitan region called in Q4.</v>
      </c>
      <c r="AI141" s="4" t="str">
        <f>VLOOKUP(J141,'Areas Ranking'!$D$2:$Z$58,23,0)</f>
        <v>South Sydney had multiple areas with lower ranks in Q4, which should be examined for potential areas of improvement.</v>
      </c>
      <c r="AJ141" s="4" t="str">
        <f>VLOOKUP(K141,'Region Ranking'!$D$2:$X$7,16,0)</f>
        <v>Central Metropolitan received an overall score of 82% which ranks them at position 2 of the 6 regions called in Q4.</v>
      </c>
      <c r="AK141" s="4" t="str">
        <f>VLOOKUP(K141,'Region Ranking'!$D$2:$X$7,17,0)</f>
        <v>Central Metropolitan received a 'greeting' score of 60% which ranks them at position 1 of the 6 regions called in Q4.</v>
      </c>
      <c r="AL141" s="4" t="str">
        <f>VLOOKUP(K141,'Region Ranking'!$D$2:$X$7,18,0)</f>
        <v>Central Metropolitan received an 'act with empathy' score of 92% which ranks them at position 2 of the 6 regions called in Q4.</v>
      </c>
      <c r="AM141" s="4" t="str">
        <f>VLOOKUP(K141,'Region Ranking'!$D$2:$X$7,19,0)</f>
        <v>Central Metropolitan received an 'explain expectations &amp; resolve situations' score of 83% which ranks them at position 3 of the 6 regions called in Q4.</v>
      </c>
      <c r="AN141" s="4" t="str">
        <f>VLOOKUP(K141,'Region Ranking'!$D$2:$X$7,20,0)</f>
        <v>Central Metropolitan received a 'communication' score of 67% which ranks them at position 2 of the 6 regions called in Q4.</v>
      </c>
      <c r="AO141" s="4" t="str">
        <f>VLOOKUP(K141,'Region Ranking'!$D$2:$X$7,21,0)</f>
        <v>Central Metropolitan had multiple areas with lower ranks in Q4, which should be examined for potential areas of improvement.</v>
      </c>
    </row>
    <row r="142" spans="1:41" hidden="1" x14ac:dyDescent="0.25">
      <c r="A142" s="4">
        <v>2024</v>
      </c>
      <c r="B142" s="4" t="s">
        <v>41</v>
      </c>
      <c r="C142" s="9" t="s">
        <v>42</v>
      </c>
      <c r="D142" s="4">
        <v>10435682</v>
      </c>
      <c r="E142" s="4" t="s">
        <v>175</v>
      </c>
      <c r="F142" s="4" t="s">
        <v>176</v>
      </c>
      <c r="G142" s="4" t="s">
        <v>175</v>
      </c>
      <c r="H142" s="4" t="s">
        <v>46</v>
      </c>
      <c r="I142" s="4">
        <v>2770</v>
      </c>
      <c r="J142" s="4" t="s">
        <v>177</v>
      </c>
      <c r="K142" s="4" t="s">
        <v>104</v>
      </c>
      <c r="L142" s="4" t="s">
        <v>88</v>
      </c>
      <c r="M142" s="4" t="s">
        <v>61</v>
      </c>
      <c r="N142" s="4" t="s">
        <v>132</v>
      </c>
      <c r="O142" s="4" t="s">
        <v>51</v>
      </c>
      <c r="P142" s="4">
        <v>5</v>
      </c>
      <c r="Q142" s="4">
        <v>5</v>
      </c>
      <c r="R142" s="4">
        <v>5</v>
      </c>
      <c r="S142" s="4" t="s">
        <v>52</v>
      </c>
      <c r="T142" s="4" t="s">
        <v>62</v>
      </c>
      <c r="U142" s="4">
        <v>5</v>
      </c>
      <c r="V142" s="4" t="s">
        <v>51</v>
      </c>
      <c r="W142" s="4" t="s">
        <v>55</v>
      </c>
      <c r="X142" s="4" t="s">
        <v>55</v>
      </c>
      <c r="Y142" s="8">
        <v>0.42857142857142849</v>
      </c>
      <c r="Z142" s="8">
        <v>1</v>
      </c>
      <c r="AA142" s="8">
        <v>0.7142857142857143</v>
      </c>
      <c r="AB142" s="8">
        <v>1</v>
      </c>
      <c r="AC142" s="8">
        <v>0.81609195402298851</v>
      </c>
      <c r="AD142" s="4" t="str">
        <f>VLOOKUP(J142,'Areas Ranking'!$D$2:$Z$58,18,0)</f>
        <v>Mount Druitt received an overall score of 76% which ranks them at position 9 of the 12 areas within the North West Metropolitan region called in Q4.</v>
      </c>
      <c r="AE142" s="4" t="str">
        <f>VLOOKUP(J142,'Areas Ranking'!$D$2:$Z$58,19,0)</f>
        <v>Mount Druitt received a 'greeting' score of 52% which ranks them at position 9 of the 12 areas within the North West Metropolitan region called in Q4.</v>
      </c>
      <c r="AF142" s="4" t="str">
        <f>VLOOKUP(J142,'Areas Ranking'!$D$2:$Z$58,20,0)</f>
        <v>Mount Druitt received an 'act with empathy' score of 82% which ranks them at position 10 of the 12 areas within the North West Metropolitan region called in Q4.</v>
      </c>
      <c r="AG142" s="4" t="str">
        <f>VLOOKUP(J142,'Areas Ranking'!$D$2:$Z$58,21,0)</f>
        <v>Mount Druitt received an 'explain expectations &amp; resolve situations' score of 78% which ranks them at position 9 of the 12 areas within the North West Metropolitan region called in Q4.</v>
      </c>
      <c r="AH142" s="4" t="str">
        <f>VLOOKUP(J142,'Areas Ranking'!$D$2:$Z$58,22,0)</f>
        <v>Mount Druitt received a 'communication' score of 67% which ranks them at position 3 of the 12 areas within the North West Metropolitan region called in Q4.</v>
      </c>
      <c r="AI142" s="4" t="str">
        <f>VLOOKUP(J142,'Areas Ranking'!$D$2:$Z$58,23,0)</f>
        <v>Mount Druitt's lowest rank was for 'act with empathy' in Q4, which should be examined for potential areas of improvement.</v>
      </c>
      <c r="AJ142" s="4" t="str">
        <f>VLOOKUP(K142,'Region Ranking'!$D$2:$X$7,16,0)</f>
        <v>North West Metropolitan received an overall score of 81% which ranks them at position 3 of the 6 regions called in Q4.</v>
      </c>
      <c r="AK142" s="4" t="str">
        <f>VLOOKUP(K142,'Region Ranking'!$D$2:$X$7,17,0)</f>
        <v>North West Metropolitan received a 'greeting' score of 57% which ranks them at position 3 of the 6 regions called in Q4.</v>
      </c>
      <c r="AL142" s="4" t="str">
        <f>VLOOKUP(K142,'Region Ranking'!$D$2:$X$7,18,0)</f>
        <v>North West Metropolitan received an 'act with empathy' score of 91% which ranks them at position 3 of the 6 regions called in Q4.</v>
      </c>
      <c r="AM142" s="4" t="str">
        <f>VLOOKUP(K142,'Region Ranking'!$D$2:$X$7,19,0)</f>
        <v>North West Metropolitan received an 'explain expectations &amp; resolve situations' score of 83% which ranks them at position 4 of the 6 regions called in Q4.</v>
      </c>
      <c r="AN142" s="4" t="str">
        <f>VLOOKUP(K142,'Region Ranking'!$D$2:$X$7,20,0)</f>
        <v>North West Metropolitan received a 'communication' score of 61% which ranks them at position 4 of the 6 regions called in Q4.</v>
      </c>
      <c r="AO142" s="4" t="str">
        <f>VLOOKUP(K142,'Region Ranking'!$D$2:$X$7,21,0)</f>
        <v>North West Metropolitan had multiple areas with lower ranks in Q4, which should be examined for potential areas of improvement.</v>
      </c>
    </row>
    <row r="143" spans="1:41" hidden="1" x14ac:dyDescent="0.25">
      <c r="A143" s="4">
        <v>2024</v>
      </c>
      <c r="B143" s="4" t="s">
        <v>41</v>
      </c>
      <c r="C143" s="9" t="s">
        <v>42</v>
      </c>
      <c r="D143" s="4">
        <v>10435683</v>
      </c>
      <c r="E143" s="4" t="s">
        <v>254</v>
      </c>
      <c r="F143" s="4" t="s">
        <v>255</v>
      </c>
      <c r="G143" s="4" t="s">
        <v>254</v>
      </c>
      <c r="H143" s="4" t="s">
        <v>46</v>
      </c>
      <c r="I143" s="4">
        <v>2529</v>
      </c>
      <c r="J143" s="4" t="s">
        <v>256</v>
      </c>
      <c r="K143" s="4" t="s">
        <v>253</v>
      </c>
      <c r="L143" s="4" t="s">
        <v>49</v>
      </c>
      <c r="M143" s="4" t="s">
        <v>61</v>
      </c>
      <c r="N143" s="4" t="s">
        <v>70</v>
      </c>
      <c r="O143" s="4" t="s">
        <v>51</v>
      </c>
      <c r="P143" s="4">
        <v>5</v>
      </c>
      <c r="Q143" s="4">
        <v>5</v>
      </c>
      <c r="R143" s="4">
        <v>4</v>
      </c>
      <c r="S143" s="4" t="s">
        <v>52</v>
      </c>
      <c r="T143" s="4" t="s">
        <v>62</v>
      </c>
      <c r="U143" s="4">
        <v>3</v>
      </c>
      <c r="V143" s="4" t="s">
        <v>54</v>
      </c>
      <c r="W143" s="4" t="s">
        <v>51</v>
      </c>
      <c r="X143" s="4" t="s">
        <v>55</v>
      </c>
      <c r="Y143" s="8">
        <v>0.42857142857142849</v>
      </c>
      <c r="Z143" s="8">
        <v>1</v>
      </c>
      <c r="AA143" s="8">
        <v>0.61904761904761907</v>
      </c>
      <c r="AB143" s="8">
        <v>0.5</v>
      </c>
      <c r="AC143" s="8">
        <v>0.71264367816091945</v>
      </c>
      <c r="AD143" s="4" t="str">
        <f>VLOOKUP(J143,'Areas Ranking'!$D$2:$Z$58,18,0)</f>
        <v>Lake Illawarra received an overall score of 84% which ranks them at position 5 of the 8 areas within the Southern region called in Q4.</v>
      </c>
      <c r="AE143" s="4" t="str">
        <f>VLOOKUP(J143,'Areas Ranking'!$D$2:$Z$58,19,0)</f>
        <v>Lake Illawarra received a 'greeting' score of 43% which ranks them at position 7 of the 8 areas within the Southern region called in Q4.</v>
      </c>
      <c r="AF143" s="4" t="str">
        <f>VLOOKUP(J143,'Areas Ranking'!$D$2:$Z$58,20,0)</f>
        <v>Lake Illawarra received an 'act with empathy' score of 96% which ranks them at position 3 of the 8 areas within the Southern region called in Q4.</v>
      </c>
      <c r="AG143" s="4" t="str">
        <f>VLOOKUP(J143,'Areas Ranking'!$D$2:$Z$58,21,0)</f>
        <v>Lake Illawarra received an 'explain expectations &amp; resolve situations' score of 87% which ranks them at position 4 of the 8 areas within the Southern region called in Q4.</v>
      </c>
      <c r="AH143" s="4" t="str">
        <f>VLOOKUP(J143,'Areas Ranking'!$D$2:$Z$58,22,0)</f>
        <v>Lake Illawarra received a 'communication' score of 67% which ranks them at position 1 of the 8 areas within the Southern region called in Q4.</v>
      </c>
      <c r="AI143" s="4" t="str">
        <f>VLOOKUP(J143,'Areas Ranking'!$D$2:$Z$58,23,0)</f>
        <v>Lake Illawarra's lowest rank was for 'greeting' in Q4, which should be examined for potential areas of improvement.</v>
      </c>
      <c r="AJ143" s="4" t="str">
        <f>VLOOKUP(K143,'Region Ranking'!$D$2:$X$7,16,0)</f>
        <v>Southern received an overall score of 77% which ranks them at position 5 of the 6 regions called in Q4.</v>
      </c>
      <c r="AK143" s="4" t="str">
        <f>VLOOKUP(K143,'Region Ranking'!$D$2:$X$7,17,0)</f>
        <v>Southern received a 'greeting' score of 51% which ranks them at position 6 of the 6 regions called in Q4.</v>
      </c>
      <c r="AL143" s="4" t="str">
        <f>VLOOKUP(K143,'Region Ranking'!$D$2:$X$7,18,0)</f>
        <v>Southern received an 'act with empathy' score of 86% which ranks them at position 6 of the 6 regions called in Q4.</v>
      </c>
      <c r="AM143" s="4" t="str">
        <f>VLOOKUP(K143,'Region Ranking'!$D$2:$X$7,19,0)</f>
        <v>Southern received an 'explain expectations &amp; resolve situations' score of 79% which ranks them at position 5 of the 6 regions called in Q4.</v>
      </c>
      <c r="AN143" s="4" t="str">
        <f>VLOOKUP(K143,'Region Ranking'!$D$2:$X$7,20,0)</f>
        <v>Southern received a 'communication' score of 60% which ranks them at position 5 of the 6 regions called in Q4.</v>
      </c>
      <c r="AO143" s="4" t="str">
        <f>VLOOKUP(K143,'Region Ranking'!$D$2:$X$7,21,0)</f>
        <v>Southern had multiple areas with lower ranks in Q4, which should be examined for potential areas of improvement.</v>
      </c>
    </row>
    <row r="144" spans="1:41" hidden="1" x14ac:dyDescent="0.25">
      <c r="A144" s="4">
        <v>2024</v>
      </c>
      <c r="B144" s="4" t="s">
        <v>41</v>
      </c>
      <c r="C144" s="9" t="s">
        <v>42</v>
      </c>
      <c r="D144" s="4">
        <v>10435684</v>
      </c>
      <c r="E144" s="4" t="s">
        <v>296</v>
      </c>
      <c r="F144" s="4" t="s">
        <v>297</v>
      </c>
      <c r="G144" s="4" t="s">
        <v>296</v>
      </c>
      <c r="H144" s="4" t="s">
        <v>46</v>
      </c>
      <c r="I144" s="4">
        <v>2870</v>
      </c>
      <c r="J144" s="4" t="s">
        <v>289</v>
      </c>
      <c r="K144" s="4" t="s">
        <v>233</v>
      </c>
      <c r="L144" s="4" t="s">
        <v>49</v>
      </c>
      <c r="M144" s="4" t="s">
        <v>61</v>
      </c>
      <c r="N144" s="4" t="s">
        <v>50</v>
      </c>
      <c r="O144" s="4" t="s">
        <v>51</v>
      </c>
      <c r="P144" s="4">
        <v>5</v>
      </c>
      <c r="Q144" s="4">
        <v>5</v>
      </c>
      <c r="R144" s="4">
        <v>4</v>
      </c>
      <c r="S144" s="4" t="s">
        <v>52</v>
      </c>
      <c r="T144" s="4" t="s">
        <v>53</v>
      </c>
      <c r="U144" s="4">
        <v>5</v>
      </c>
      <c r="V144" s="4" t="s">
        <v>54</v>
      </c>
      <c r="W144" s="4" t="s">
        <v>51</v>
      </c>
      <c r="X144" s="4" t="s">
        <v>55</v>
      </c>
      <c r="Y144" s="8">
        <v>0.7142857142857143</v>
      </c>
      <c r="Z144" s="8">
        <v>0.8928571428571429</v>
      </c>
      <c r="AA144" s="8">
        <v>0.90476190476190477</v>
      </c>
      <c r="AB144" s="8">
        <v>0.5</v>
      </c>
      <c r="AC144" s="8">
        <v>0.83908045977011492</v>
      </c>
      <c r="AD144" s="4" t="str">
        <f>VLOOKUP(J144,'Areas Ranking'!$D$2:$Z$58,18,0)</f>
        <v>Central West received an overall score of 84% which ranks them at position 3 of the 7 areas within the Western region called in Q4.</v>
      </c>
      <c r="AE144" s="4" t="str">
        <f>VLOOKUP(J144,'Areas Ranking'!$D$2:$Z$58,19,0)</f>
        <v>Central West received a 'greeting' score of 76% which ranks them at position 1 of the 7 areas within the Western region called in Q4.</v>
      </c>
      <c r="AF144" s="4" t="str">
        <f>VLOOKUP(J144,'Areas Ranking'!$D$2:$Z$58,20,0)</f>
        <v>Central West received an 'act with empathy' score of 93% which ranks them at position 1 of the 7 areas within the Western region called in Q4.</v>
      </c>
      <c r="AG144" s="4" t="str">
        <f>VLOOKUP(J144,'Areas Ranking'!$D$2:$Z$58,21,0)</f>
        <v>Central West received an 'explain expectations &amp; resolve situations' score of 87% which ranks them at position 3 of the 7 areas within the Western region called in Q4.</v>
      </c>
      <c r="AH144" s="4" t="str">
        <f>VLOOKUP(J144,'Areas Ranking'!$D$2:$Z$58,22,0)</f>
        <v>Central West received a 'communication' score of 50% which ranks them at position 5 of the 7 areas within the Western region called in Q4.</v>
      </c>
      <c r="AI144" s="4" t="str">
        <f>VLOOKUP(J144,'Areas Ranking'!$D$2:$Z$58,23,0)</f>
        <v>Central West's lowest rank was for 'communication' in Q4, which should be examined for potential areas of improvement.</v>
      </c>
      <c r="AJ144" s="4" t="str">
        <f>VLOOKUP(K144,'Region Ranking'!$D$2:$X$7,16,0)</f>
        <v>Western received an overall score of 80% which ranks them at position 4 of the 6 regions called in Q4.</v>
      </c>
      <c r="AK144" s="4" t="str">
        <f>VLOOKUP(K144,'Region Ranking'!$D$2:$X$7,17,0)</f>
        <v>Western received a 'greeting' score of 56% which ranks them at position 4 of the 6 regions called in Q4.</v>
      </c>
      <c r="AL144" s="4" t="str">
        <f>VLOOKUP(K144,'Region Ranking'!$D$2:$X$7,18,0)</f>
        <v>Western received an 'act with empathy' score of 88% which ranks them at position 4 of the 6 regions called in Q4.</v>
      </c>
      <c r="AM144" s="4" t="str">
        <f>VLOOKUP(K144,'Region Ranking'!$D$2:$X$7,19,0)</f>
        <v>Western received an 'explain expectations &amp; resolve situations' score of 83% which ranks them at position 2 of the 6 regions called in Q4.</v>
      </c>
      <c r="AN144" s="4" t="str">
        <f>VLOOKUP(K144,'Region Ranking'!$D$2:$X$7,20,0)</f>
        <v>Western received a 'communication' score of 63% which ranks them at position 3 of the 6 regions called in Q4.</v>
      </c>
      <c r="AO144" s="4" t="str">
        <f>VLOOKUP(K144,'Region Ranking'!$D$2:$X$7,21,0)</f>
        <v>Western had multiple areas with lower ranks in Q4, which should be examined for potential areas of improvement.</v>
      </c>
    </row>
    <row r="145" spans="1:41" hidden="1" x14ac:dyDescent="0.25">
      <c r="A145" s="4">
        <v>2024</v>
      </c>
      <c r="B145" s="4" t="s">
        <v>41</v>
      </c>
      <c r="C145" s="9" t="s">
        <v>42</v>
      </c>
      <c r="D145" s="4">
        <v>10435685</v>
      </c>
      <c r="E145" s="4" t="s">
        <v>126</v>
      </c>
      <c r="F145" s="4" t="s">
        <v>127</v>
      </c>
      <c r="G145" s="4" t="s">
        <v>126</v>
      </c>
      <c r="H145" s="4" t="s">
        <v>46</v>
      </c>
      <c r="I145" s="4">
        <v>2150</v>
      </c>
      <c r="J145" s="4" t="s">
        <v>128</v>
      </c>
      <c r="K145" s="4" t="s">
        <v>104</v>
      </c>
      <c r="L145" s="4" t="s">
        <v>79</v>
      </c>
      <c r="M145" s="4" t="s">
        <v>61</v>
      </c>
      <c r="N145" s="4" t="s">
        <v>112</v>
      </c>
      <c r="O145" s="4" t="s">
        <v>51</v>
      </c>
      <c r="P145" s="4">
        <v>5</v>
      </c>
      <c r="Q145" s="4">
        <v>4</v>
      </c>
      <c r="R145" s="4">
        <v>5</v>
      </c>
      <c r="S145" s="4" t="s">
        <v>52</v>
      </c>
      <c r="T145" s="4" t="s">
        <v>62</v>
      </c>
      <c r="U145" s="4">
        <v>3</v>
      </c>
      <c r="V145" s="4" t="s">
        <v>54</v>
      </c>
      <c r="W145" s="4" t="s">
        <v>55</v>
      </c>
      <c r="X145" s="4" t="s">
        <v>55</v>
      </c>
      <c r="Y145" s="8">
        <v>0.42857142857142849</v>
      </c>
      <c r="Z145" s="8">
        <v>0.8928571428571429</v>
      </c>
      <c r="AA145" s="8">
        <v>0.61904761904761907</v>
      </c>
      <c r="AB145" s="8">
        <v>1</v>
      </c>
      <c r="AC145" s="8">
        <v>0.73563218390804597</v>
      </c>
      <c r="AD145" s="4" t="str">
        <f>VLOOKUP(J145,'Areas Ranking'!$D$2:$Z$58,18,0)</f>
        <v>Parramatta received an overall score of 82% which ranks them at position 8 of the 12 areas within the North West Metropolitan region called in Q4.</v>
      </c>
      <c r="AE145" s="4" t="str">
        <f>VLOOKUP(J145,'Areas Ranking'!$D$2:$Z$58,19,0)</f>
        <v>Parramatta received a 'greeting' score of 48% which ranks them at position 11 of the 12 areas within the North West Metropolitan region called in Q4.</v>
      </c>
      <c r="AF145" s="4" t="str">
        <f>VLOOKUP(J145,'Areas Ranking'!$D$2:$Z$58,20,0)</f>
        <v>Parramatta received an 'act with empathy' score of 96% which ranks them at position 5 of the 12 areas within the North West Metropolitan region called in Q4.</v>
      </c>
      <c r="AG145" s="4" t="str">
        <f>VLOOKUP(J145,'Areas Ranking'!$D$2:$Z$58,21,0)</f>
        <v>Parramatta received an 'explain expectations &amp; resolve situations' score of 81% which ranks them at position 8 of the 12 areas within the North West Metropolitan region called in Q4.</v>
      </c>
      <c r="AH145" s="4" t="str">
        <f>VLOOKUP(J145,'Areas Ranking'!$D$2:$Z$58,22,0)</f>
        <v>Parramatta received a 'communication' score of 67% which ranks them at position 3 of the 12 areas within the North West Metropolitan region called in Q4.</v>
      </c>
      <c r="AI145" s="4" t="str">
        <f>VLOOKUP(J145,'Areas Ranking'!$D$2:$Z$58,23,0)</f>
        <v>Parramatta's lowest rank was for 'greeting' in Q4, which should be examined for potential areas of improvement.</v>
      </c>
      <c r="AJ145" s="4" t="str">
        <f>VLOOKUP(K145,'Region Ranking'!$D$2:$X$7,16,0)</f>
        <v>North West Metropolitan received an overall score of 81% which ranks them at position 3 of the 6 regions called in Q4.</v>
      </c>
      <c r="AK145" s="4" t="str">
        <f>VLOOKUP(K145,'Region Ranking'!$D$2:$X$7,17,0)</f>
        <v>North West Metropolitan received a 'greeting' score of 57% which ranks them at position 3 of the 6 regions called in Q4.</v>
      </c>
      <c r="AL145" s="4" t="str">
        <f>VLOOKUP(K145,'Region Ranking'!$D$2:$X$7,18,0)</f>
        <v>North West Metropolitan received an 'act with empathy' score of 91% which ranks them at position 3 of the 6 regions called in Q4.</v>
      </c>
      <c r="AM145" s="4" t="str">
        <f>VLOOKUP(K145,'Region Ranking'!$D$2:$X$7,19,0)</f>
        <v>North West Metropolitan received an 'explain expectations &amp; resolve situations' score of 83% which ranks them at position 4 of the 6 regions called in Q4.</v>
      </c>
      <c r="AN145" s="4" t="str">
        <f>VLOOKUP(K145,'Region Ranking'!$D$2:$X$7,20,0)</f>
        <v>North West Metropolitan received a 'communication' score of 61% which ranks them at position 4 of the 6 regions called in Q4.</v>
      </c>
      <c r="AO145" s="4" t="str">
        <f>VLOOKUP(K145,'Region Ranking'!$D$2:$X$7,21,0)</f>
        <v>North West Metropolitan had multiple areas with lower ranks in Q4, which should be examined for potential areas of improvement.</v>
      </c>
    </row>
    <row r="146" spans="1:41" hidden="1" x14ac:dyDescent="0.25">
      <c r="A146" s="4">
        <v>2024</v>
      </c>
      <c r="B146" s="4" t="s">
        <v>41</v>
      </c>
      <c r="C146" s="9" t="s">
        <v>42</v>
      </c>
      <c r="D146" s="4">
        <v>10435686</v>
      </c>
      <c r="E146" s="4" t="s">
        <v>164</v>
      </c>
      <c r="F146" s="4" t="s">
        <v>165</v>
      </c>
      <c r="G146" s="4" t="s">
        <v>164</v>
      </c>
      <c r="H146" s="4" t="s">
        <v>46</v>
      </c>
      <c r="I146" s="4">
        <v>2750</v>
      </c>
      <c r="J146" s="4" t="s">
        <v>166</v>
      </c>
      <c r="K146" s="4" t="s">
        <v>104</v>
      </c>
      <c r="L146" s="4" t="s">
        <v>49</v>
      </c>
      <c r="M146" s="4"/>
      <c r="N146" s="4" t="s">
        <v>70</v>
      </c>
      <c r="O146" s="4" t="s">
        <v>51</v>
      </c>
      <c r="P146" s="4">
        <v>5</v>
      </c>
      <c r="Q146" s="4">
        <v>5</v>
      </c>
      <c r="R146" s="4">
        <v>5</v>
      </c>
      <c r="S146" s="4" t="s">
        <v>52</v>
      </c>
      <c r="T146" s="4" t="s">
        <v>53</v>
      </c>
      <c r="U146" s="4">
        <v>5</v>
      </c>
      <c r="V146" s="4" t="s">
        <v>54</v>
      </c>
      <c r="W146" s="4" t="s">
        <v>55</v>
      </c>
      <c r="X146" s="4" t="s">
        <v>55</v>
      </c>
      <c r="Y146" s="8">
        <v>0.5714285714285714</v>
      </c>
      <c r="Z146" s="8">
        <v>1</v>
      </c>
      <c r="AA146" s="8">
        <v>0.90476190476190477</v>
      </c>
      <c r="AB146" s="8">
        <v>1</v>
      </c>
      <c r="AC146" s="8">
        <v>0.91954022988505746</v>
      </c>
      <c r="AD146" s="4" t="str">
        <f>VLOOKUP(J146,'Areas Ranking'!$D$2:$Z$58,18,0)</f>
        <v>Nepean received an overall score of 88% which ranks them at position 5 of the 12 areas within the North West Metropolitan region called in Q4.</v>
      </c>
      <c r="AE146" s="4" t="str">
        <f>VLOOKUP(J146,'Areas Ranking'!$D$2:$Z$58,19,0)</f>
        <v>Nepean received a 'greeting' score of 57% which ranks them at position 6 of the 12 areas within the North West Metropolitan region called in Q4.</v>
      </c>
      <c r="AF146" s="4" t="str">
        <f>VLOOKUP(J146,'Areas Ranking'!$D$2:$Z$58,20,0)</f>
        <v>Nepean received an 'act with empathy' score of 93% which ranks them at position 8 of the 12 areas within the North West Metropolitan region called in Q4.</v>
      </c>
      <c r="AG146" s="4" t="str">
        <f>VLOOKUP(J146,'Areas Ranking'!$D$2:$Z$58,21,0)</f>
        <v>Nepean received an 'explain expectations &amp; resolve situations' score of 90% which ranks them at position 4 of the 12 areas within the North West Metropolitan region called in Q4.</v>
      </c>
      <c r="AH146" s="4" t="str">
        <f>VLOOKUP(J146,'Areas Ranking'!$D$2:$Z$58,22,0)</f>
        <v>Nepean received a 'communication' score of 83% which ranks them at position 1 of the 12 areas within the North West Metropolitan region called in Q4.</v>
      </c>
      <c r="AI146" s="4" t="str">
        <f>VLOOKUP(J146,'Areas Ranking'!$D$2:$Z$58,23,0)</f>
        <v>Nepean's lowest rank was for 'act with empathy' in Q4, which should be examined for potential areas of improvement.</v>
      </c>
      <c r="AJ146" s="4" t="str">
        <f>VLOOKUP(K146,'Region Ranking'!$D$2:$X$7,16,0)</f>
        <v>North West Metropolitan received an overall score of 81% which ranks them at position 3 of the 6 regions called in Q4.</v>
      </c>
      <c r="AK146" s="4" t="str">
        <f>VLOOKUP(K146,'Region Ranking'!$D$2:$X$7,17,0)</f>
        <v>North West Metropolitan received a 'greeting' score of 57% which ranks them at position 3 of the 6 regions called in Q4.</v>
      </c>
      <c r="AL146" s="4" t="str">
        <f>VLOOKUP(K146,'Region Ranking'!$D$2:$X$7,18,0)</f>
        <v>North West Metropolitan received an 'act with empathy' score of 91% which ranks them at position 3 of the 6 regions called in Q4.</v>
      </c>
      <c r="AM146" s="4" t="str">
        <f>VLOOKUP(K146,'Region Ranking'!$D$2:$X$7,19,0)</f>
        <v>North West Metropolitan received an 'explain expectations &amp; resolve situations' score of 83% which ranks them at position 4 of the 6 regions called in Q4.</v>
      </c>
      <c r="AN146" s="4" t="str">
        <f>VLOOKUP(K146,'Region Ranking'!$D$2:$X$7,20,0)</f>
        <v>North West Metropolitan received a 'communication' score of 61% which ranks them at position 4 of the 6 regions called in Q4.</v>
      </c>
      <c r="AO146" s="4" t="str">
        <f>VLOOKUP(K146,'Region Ranking'!$D$2:$X$7,21,0)</f>
        <v>North West Metropolitan had multiple areas with lower ranks in Q4, which should be examined for potential areas of improvement.</v>
      </c>
    </row>
    <row r="147" spans="1:41" hidden="1" x14ac:dyDescent="0.25">
      <c r="A147" s="4">
        <v>2024</v>
      </c>
      <c r="B147" s="4" t="s">
        <v>41</v>
      </c>
      <c r="C147" s="9" t="s">
        <v>42</v>
      </c>
      <c r="D147" s="4">
        <v>10435687</v>
      </c>
      <c r="E147" s="4" t="s">
        <v>172</v>
      </c>
      <c r="F147" s="4" t="s">
        <v>173</v>
      </c>
      <c r="G147" s="4" t="s">
        <v>172</v>
      </c>
      <c r="H147" s="4" t="s">
        <v>46</v>
      </c>
      <c r="I147" s="4">
        <v>2765</v>
      </c>
      <c r="J147" s="4" t="s">
        <v>174</v>
      </c>
      <c r="K147" s="4" t="s">
        <v>104</v>
      </c>
      <c r="L147" s="4" t="s">
        <v>49</v>
      </c>
      <c r="M147" s="4" t="s">
        <v>61</v>
      </c>
      <c r="N147" s="4" t="s">
        <v>70</v>
      </c>
      <c r="O147" s="4" t="s">
        <v>51</v>
      </c>
      <c r="P147" s="4">
        <v>2</v>
      </c>
      <c r="Q147" s="4">
        <v>3</v>
      </c>
      <c r="R147" s="4">
        <v>1</v>
      </c>
      <c r="S147" s="4" t="s">
        <v>52</v>
      </c>
      <c r="T147" s="4" t="s">
        <v>53</v>
      </c>
      <c r="U147" s="4">
        <v>0</v>
      </c>
      <c r="V147" s="4" t="s">
        <v>51</v>
      </c>
      <c r="W147" s="4" t="s">
        <v>51</v>
      </c>
      <c r="X147" s="4" t="s">
        <v>55</v>
      </c>
      <c r="Y147" s="8">
        <v>0.42857142857142849</v>
      </c>
      <c r="Z147" s="8">
        <v>0.25</v>
      </c>
      <c r="AA147" s="8">
        <v>0.19047619047619049</v>
      </c>
      <c r="AB147" s="8">
        <v>0.5</v>
      </c>
      <c r="AC147" s="8">
        <v>0.26436781609195398</v>
      </c>
      <c r="AD147" s="4" t="str">
        <f>VLOOKUP(J147,'Areas Ranking'!$D$2:$Z$58,18,0)</f>
        <v>Riverstone received an overall score of 67% which ranks them at position 11 of the 12 areas within the North West Metropolitan region called in Q4.</v>
      </c>
      <c r="AE147" s="4" t="str">
        <f>VLOOKUP(J147,'Areas Ranking'!$D$2:$Z$58,19,0)</f>
        <v>Riverstone received a 'greeting' score of 57% which ranks them at position 6 of the 12 areas within the North West Metropolitan region called in Q4.</v>
      </c>
      <c r="AF147" s="4" t="str">
        <f>VLOOKUP(J147,'Areas Ranking'!$D$2:$Z$58,20,0)</f>
        <v>Riverstone received an 'act with empathy' score of 69% which ranks them at position 12 of the 12 areas within the North West Metropolitan region called in Q4.</v>
      </c>
      <c r="AG147" s="4" t="str">
        <f>VLOOKUP(J147,'Areas Ranking'!$D$2:$Z$58,21,0)</f>
        <v>Riverstone received an 'explain expectations &amp; resolve situations' score of 71% which ranks them at position 10 of the 12 areas within the North West Metropolitan region called in Q4.</v>
      </c>
      <c r="AH147" s="4" t="str">
        <f>VLOOKUP(J147,'Areas Ranking'!$D$2:$Z$58,22,0)</f>
        <v>Riverstone received a 'communication' score of 50% which ranks them at position 8 of the 12 areas within the North West Metropolitan region called in Q4.</v>
      </c>
      <c r="AI147" s="4" t="str">
        <f>VLOOKUP(J147,'Areas Ranking'!$D$2:$Z$58,23,0)</f>
        <v>Riverstone's lowest rank was for 'act with empathy' in Q4, which should be examined for potential areas of improvement.</v>
      </c>
      <c r="AJ147" s="4" t="str">
        <f>VLOOKUP(K147,'Region Ranking'!$D$2:$X$7,16,0)</f>
        <v>North West Metropolitan received an overall score of 81% which ranks them at position 3 of the 6 regions called in Q4.</v>
      </c>
      <c r="AK147" s="4" t="str">
        <f>VLOOKUP(K147,'Region Ranking'!$D$2:$X$7,17,0)</f>
        <v>North West Metropolitan received a 'greeting' score of 57% which ranks them at position 3 of the 6 regions called in Q4.</v>
      </c>
      <c r="AL147" s="4" t="str">
        <f>VLOOKUP(K147,'Region Ranking'!$D$2:$X$7,18,0)</f>
        <v>North West Metropolitan received an 'act with empathy' score of 91% which ranks them at position 3 of the 6 regions called in Q4.</v>
      </c>
      <c r="AM147" s="4" t="str">
        <f>VLOOKUP(K147,'Region Ranking'!$D$2:$X$7,19,0)</f>
        <v>North West Metropolitan received an 'explain expectations &amp; resolve situations' score of 83% which ranks them at position 4 of the 6 regions called in Q4.</v>
      </c>
      <c r="AN147" s="4" t="str">
        <f>VLOOKUP(K147,'Region Ranking'!$D$2:$X$7,20,0)</f>
        <v>North West Metropolitan received a 'communication' score of 61% which ranks them at position 4 of the 6 regions called in Q4.</v>
      </c>
      <c r="AO147" s="4" t="str">
        <f>VLOOKUP(K147,'Region Ranking'!$D$2:$X$7,21,0)</f>
        <v>North West Metropolitan had multiple areas with lower ranks in Q4, which should be examined for potential areas of improvement.</v>
      </c>
    </row>
    <row r="148" spans="1:41" hidden="1" x14ac:dyDescent="0.25">
      <c r="A148" s="4">
        <v>2024</v>
      </c>
      <c r="B148" s="4" t="s">
        <v>41</v>
      </c>
      <c r="C148" s="9" t="s">
        <v>42</v>
      </c>
      <c r="D148" s="4">
        <v>10435688</v>
      </c>
      <c r="E148" s="4" t="s">
        <v>323</v>
      </c>
      <c r="F148" s="4" t="s">
        <v>324</v>
      </c>
      <c r="G148" s="4" t="s">
        <v>323</v>
      </c>
      <c r="H148" s="4" t="s">
        <v>46</v>
      </c>
      <c r="I148" s="4">
        <v>2112</v>
      </c>
      <c r="J148" s="4" t="s">
        <v>120</v>
      </c>
      <c r="K148" s="4" t="s">
        <v>104</v>
      </c>
      <c r="L148" s="4" t="s">
        <v>49</v>
      </c>
      <c r="M148" s="4" t="s">
        <v>61</v>
      </c>
      <c r="N148" s="4" t="s">
        <v>50</v>
      </c>
      <c r="O148" s="4" t="s">
        <v>51</v>
      </c>
      <c r="P148" s="4">
        <v>5</v>
      </c>
      <c r="Q148" s="4">
        <v>4</v>
      </c>
      <c r="R148" s="4">
        <v>5</v>
      </c>
      <c r="S148" s="4" t="s">
        <v>52</v>
      </c>
      <c r="T148" s="4" t="s">
        <v>76</v>
      </c>
      <c r="U148" s="4">
        <v>5</v>
      </c>
      <c r="V148" s="4" t="s">
        <v>54</v>
      </c>
      <c r="W148" s="4" t="s">
        <v>55</v>
      </c>
      <c r="X148" s="4" t="s">
        <v>55</v>
      </c>
      <c r="Y148" s="8">
        <v>0.7142857142857143</v>
      </c>
      <c r="Z148" s="8">
        <v>1</v>
      </c>
      <c r="AA148" s="8">
        <v>1</v>
      </c>
      <c r="AB148" s="8">
        <v>1</v>
      </c>
      <c r="AC148" s="8">
        <v>0.97701149425287359</v>
      </c>
      <c r="AD148" s="4" t="str">
        <f>VLOOKUP(J148,'Areas Ranking'!$D$2:$Z$58,18,0)</f>
        <v>Ryde received an overall score of 84% which ranks them at position 7 of the 12 areas within the North West Metropolitan region called in Q4.</v>
      </c>
      <c r="AE148" s="4" t="str">
        <f>VLOOKUP(J148,'Areas Ranking'!$D$2:$Z$58,19,0)</f>
        <v>Ryde received a 'greeting' score of 67% which ranks them at position 2 of the 12 areas within the North West Metropolitan region called in Q4.</v>
      </c>
      <c r="AF148" s="4" t="str">
        <f>VLOOKUP(J148,'Areas Ranking'!$D$2:$Z$58,20,0)</f>
        <v>Ryde received an 'act with empathy' score of 96% which ranks them at position 5 of the 12 areas within the North West Metropolitan region called in Q4.</v>
      </c>
      <c r="AG148" s="4" t="str">
        <f>VLOOKUP(J148,'Areas Ranking'!$D$2:$Z$58,21,0)</f>
        <v>Ryde received an 'explain expectations &amp; resolve situations' score of 83% which ranks them at position 7 of the 12 areas within the North West Metropolitan region called in Q4.</v>
      </c>
      <c r="AH148" s="4" t="str">
        <f>VLOOKUP(J148,'Areas Ranking'!$D$2:$Z$58,22,0)</f>
        <v>Ryde received a 'communication' score of 67% which ranks them at position 3 of the 12 areas within the North West Metropolitan region called in Q4.</v>
      </c>
      <c r="AI148" s="4" t="str">
        <f>VLOOKUP(J148,'Areas Ranking'!$D$2:$Z$58,23,0)</f>
        <v>Ryde's lowest rank was for 'explain expectations &amp; resolve situations' in Q4, which should be examined for potential areas of improvement.</v>
      </c>
      <c r="AJ148" s="4" t="str">
        <f>VLOOKUP(K148,'Region Ranking'!$D$2:$X$7,16,0)</f>
        <v>North West Metropolitan received an overall score of 81% which ranks them at position 3 of the 6 regions called in Q4.</v>
      </c>
      <c r="AK148" s="4" t="str">
        <f>VLOOKUP(K148,'Region Ranking'!$D$2:$X$7,17,0)</f>
        <v>North West Metropolitan received a 'greeting' score of 57% which ranks them at position 3 of the 6 regions called in Q4.</v>
      </c>
      <c r="AL148" s="4" t="str">
        <f>VLOOKUP(K148,'Region Ranking'!$D$2:$X$7,18,0)</f>
        <v>North West Metropolitan received an 'act with empathy' score of 91% which ranks them at position 3 of the 6 regions called in Q4.</v>
      </c>
      <c r="AM148" s="4" t="str">
        <f>VLOOKUP(K148,'Region Ranking'!$D$2:$X$7,19,0)</f>
        <v>North West Metropolitan received an 'explain expectations &amp; resolve situations' score of 83% which ranks them at position 4 of the 6 regions called in Q4.</v>
      </c>
      <c r="AN148" s="4" t="str">
        <f>VLOOKUP(K148,'Region Ranking'!$D$2:$X$7,20,0)</f>
        <v>North West Metropolitan received a 'communication' score of 61% which ranks them at position 4 of the 6 regions called in Q4.</v>
      </c>
      <c r="AO148" s="4" t="str">
        <f>VLOOKUP(K148,'Region Ranking'!$D$2:$X$7,21,0)</f>
        <v>North West Metropolitan had multiple areas with lower ranks in Q4, which should be examined for potential areas of improvement.</v>
      </c>
    </row>
    <row r="149" spans="1:41" hidden="1" x14ac:dyDescent="0.25">
      <c r="A149" s="4">
        <v>2024</v>
      </c>
      <c r="B149" s="4" t="s">
        <v>41</v>
      </c>
      <c r="C149" s="9" t="s">
        <v>42</v>
      </c>
      <c r="D149" s="4">
        <v>10435689</v>
      </c>
      <c r="E149" s="4" t="s">
        <v>144</v>
      </c>
      <c r="F149" s="4" t="s">
        <v>145</v>
      </c>
      <c r="G149" s="4" t="s">
        <v>144</v>
      </c>
      <c r="H149" s="4" t="s">
        <v>46</v>
      </c>
      <c r="I149" s="4">
        <v>2330</v>
      </c>
      <c r="J149" s="4" t="s">
        <v>146</v>
      </c>
      <c r="K149" s="4" t="s">
        <v>136</v>
      </c>
      <c r="L149" s="4" t="s">
        <v>49</v>
      </c>
      <c r="M149" s="4" t="s">
        <v>61</v>
      </c>
      <c r="N149" s="4" t="s">
        <v>70</v>
      </c>
      <c r="O149" s="4" t="s">
        <v>51</v>
      </c>
      <c r="P149" s="4">
        <v>5</v>
      </c>
      <c r="Q149" s="4">
        <v>5</v>
      </c>
      <c r="R149" s="4">
        <v>5</v>
      </c>
      <c r="S149" s="4" t="s">
        <v>52</v>
      </c>
      <c r="T149" s="4" t="s">
        <v>76</v>
      </c>
      <c r="U149" s="4">
        <v>5</v>
      </c>
      <c r="V149" s="4" t="s">
        <v>54</v>
      </c>
      <c r="W149" s="4" t="s">
        <v>51</v>
      </c>
      <c r="X149" s="4" t="s">
        <v>55</v>
      </c>
      <c r="Y149" s="8">
        <v>0.5714285714285714</v>
      </c>
      <c r="Z149" s="8">
        <v>1</v>
      </c>
      <c r="AA149" s="8">
        <v>1</v>
      </c>
      <c r="AB149" s="8">
        <v>0.5</v>
      </c>
      <c r="AC149" s="8">
        <v>0.90804597701149414</v>
      </c>
      <c r="AD149" s="4" t="str">
        <f>VLOOKUP(J149,'Areas Ranking'!$D$2:$Z$58,18,0)</f>
        <v>Hunter Valley received an overall score of 92% which ranks them at position 1 of the 11 areas within the Northern region called in Q4.</v>
      </c>
      <c r="AE149" s="4" t="str">
        <f>VLOOKUP(J149,'Areas Ranking'!$D$2:$Z$58,19,0)</f>
        <v>Hunter Valley received a 'greeting' score of 62% which ranks them at position 1 of the 11 areas within the Northern region called in Q4.</v>
      </c>
      <c r="AF149" s="4" t="str">
        <f>VLOOKUP(J149,'Areas Ranking'!$D$2:$Z$58,20,0)</f>
        <v>Hunter Valley received an 'act with empathy' score of 100% which ranks them at position 1 of the 11 areas within the Northern region called in Q4.</v>
      </c>
      <c r="AG149" s="4" t="str">
        <f>VLOOKUP(J149,'Areas Ranking'!$D$2:$Z$58,21,0)</f>
        <v>Hunter Valley received an 'explain expectations &amp; resolve situations' score of 97% which ranks them at position 1 of the 11 areas within the Northern region called in Q4.</v>
      </c>
      <c r="AH149" s="4" t="str">
        <f>VLOOKUP(J149,'Areas Ranking'!$D$2:$Z$58,22,0)</f>
        <v>Hunter Valley received a 'communication' score of 67% which ranks them at position 1 of the 11 areas within the Northern region called in Q4.</v>
      </c>
      <c r="AI149" s="4" t="str">
        <f>VLOOKUP(J149,'Areas Ranking'!$D$2:$Z$58,23,0)</f>
        <v>Hunter Valley ranked first across all key areas in Q4. Keep up the good work.</v>
      </c>
      <c r="AJ149" s="4" t="str">
        <f>VLOOKUP(K149,'Region Ranking'!$D$2:$X$7,16,0)</f>
        <v>Northern received an overall score of 74% which ranks them at position 6 of the 6 regions called in Q4.</v>
      </c>
      <c r="AK149" s="4" t="str">
        <f>VLOOKUP(K149,'Region Ranking'!$D$2:$X$7,17,0)</f>
        <v>Northern received a 'greeting' score of 56% which ranks them at position 5 of the 6 regions called in Q4.</v>
      </c>
      <c r="AL149" s="4" t="str">
        <f>VLOOKUP(K149,'Region Ranking'!$D$2:$X$7,18,0)</f>
        <v>Northern received an 'act with empathy' score of 86% which ranks them at position 5 of the 6 regions called in Q4.</v>
      </c>
      <c r="AM149" s="4" t="str">
        <f>VLOOKUP(K149,'Region Ranking'!$D$2:$X$7,19,0)</f>
        <v>Northern received an 'explain expectations &amp; resolve situations' score of 74% which ranks them at position 6 of the 6 regions called in Q4.</v>
      </c>
      <c r="AN149" s="4" t="str">
        <f>VLOOKUP(K149,'Region Ranking'!$D$2:$X$7,20,0)</f>
        <v>Northern received a 'communication' score of 56% which ranks them at position 6 of the 6 regions called in Q4.</v>
      </c>
      <c r="AO149" s="4" t="str">
        <f>VLOOKUP(K149,'Region Ranking'!$D$2:$X$7,21,0)</f>
        <v>Northern had multiple areas with lower ranks in Q4, which should be examined for potential areas of improvement.</v>
      </c>
    </row>
    <row r="150" spans="1:41" hidden="1" x14ac:dyDescent="0.25">
      <c r="A150" s="4">
        <v>2024</v>
      </c>
      <c r="B150" s="4" t="s">
        <v>41</v>
      </c>
      <c r="C150" s="9" t="s">
        <v>42</v>
      </c>
      <c r="D150" s="4">
        <v>10435690</v>
      </c>
      <c r="E150" s="4" t="s">
        <v>58</v>
      </c>
      <c r="F150" s="4" t="s">
        <v>59</v>
      </c>
      <c r="G150" s="4" t="s">
        <v>58</v>
      </c>
      <c r="H150" s="4" t="s">
        <v>46</v>
      </c>
      <c r="I150" s="4">
        <v>2010</v>
      </c>
      <c r="J150" s="4" t="s">
        <v>60</v>
      </c>
      <c r="K150" s="4" t="s">
        <v>48</v>
      </c>
      <c r="L150" s="4" t="s">
        <v>49</v>
      </c>
      <c r="M150" s="4" t="s">
        <v>61</v>
      </c>
      <c r="N150" s="4" t="s">
        <v>50</v>
      </c>
      <c r="O150" s="4" t="s">
        <v>51</v>
      </c>
      <c r="P150" s="4">
        <v>5</v>
      </c>
      <c r="Q150" s="4">
        <v>5</v>
      </c>
      <c r="R150" s="4">
        <v>5</v>
      </c>
      <c r="S150" s="4" t="s">
        <v>52</v>
      </c>
      <c r="T150" s="4" t="s">
        <v>62</v>
      </c>
      <c r="U150" s="4">
        <v>5</v>
      </c>
      <c r="V150" s="4" t="s">
        <v>63</v>
      </c>
      <c r="W150" s="4" t="s">
        <v>55</v>
      </c>
      <c r="X150" s="4" t="s">
        <v>55</v>
      </c>
      <c r="Y150" s="8">
        <v>0.7142857142857143</v>
      </c>
      <c r="Z150" s="8">
        <v>1</v>
      </c>
      <c r="AA150" s="8">
        <v>0.7142857142857143</v>
      </c>
      <c r="AB150" s="8">
        <v>1</v>
      </c>
      <c r="AC150" s="8">
        <v>0.83908045977011492</v>
      </c>
      <c r="AD150" s="4" t="str">
        <f>VLOOKUP(J150,'Areas Ranking'!$D$2:$Z$58,18,0)</f>
        <v>Surry Hills received an overall score of 86% which ranks them at position 6 of the 10 areas within the Central Metropolitan region called in Q4.</v>
      </c>
      <c r="AE150" s="4" t="str">
        <f>VLOOKUP(J150,'Areas Ranking'!$D$2:$Z$58,19,0)</f>
        <v>Surry Hills received a 'greeting' score of 62% which ranks them at position 4 of the 10 areas within the Central Metropolitan region called in Q4.</v>
      </c>
      <c r="AF150" s="4" t="str">
        <f>VLOOKUP(J150,'Areas Ranking'!$D$2:$Z$58,20,0)</f>
        <v>Surry Hills received an 'act with empathy' score of 100% which ranks them at position 1 of the 10 areas within the Central Metropolitan region called in Q4.</v>
      </c>
      <c r="AG150" s="4" t="str">
        <f>VLOOKUP(J150,'Areas Ranking'!$D$2:$Z$58,21,0)</f>
        <v>Surry Hills received an 'explain expectations &amp; resolve situations' score of 81% which ranks them at position 6 of the 10 areas within the Central Metropolitan region called in Q4.</v>
      </c>
      <c r="AH150" s="4" t="str">
        <f>VLOOKUP(J150,'Areas Ranking'!$D$2:$Z$58,22,0)</f>
        <v>Surry Hills received a 'communication' score of 83% which ranks them at position 1 of the 10 areas within the Central Metropolitan region called in Q4.</v>
      </c>
      <c r="AI150" s="4" t="str">
        <f>VLOOKUP(J150,'Areas Ranking'!$D$2:$Z$58,23,0)</f>
        <v>Surry Hills' lowest rank was for 'explain expectations &amp; resolve situations' in Q4, which should be examined for potential areas of improvement.</v>
      </c>
      <c r="AJ150" s="4" t="str">
        <f>VLOOKUP(K150,'Region Ranking'!$D$2:$X$7,16,0)</f>
        <v>Central Metropolitan received an overall score of 82% which ranks them at position 2 of the 6 regions called in Q4.</v>
      </c>
      <c r="AK150" s="4" t="str">
        <f>VLOOKUP(K150,'Region Ranking'!$D$2:$X$7,17,0)</f>
        <v>Central Metropolitan received a 'greeting' score of 60% which ranks them at position 1 of the 6 regions called in Q4.</v>
      </c>
      <c r="AL150" s="4" t="str">
        <f>VLOOKUP(K150,'Region Ranking'!$D$2:$X$7,18,0)</f>
        <v>Central Metropolitan received an 'act with empathy' score of 92% which ranks them at position 2 of the 6 regions called in Q4.</v>
      </c>
      <c r="AM150" s="4" t="str">
        <f>VLOOKUP(K150,'Region Ranking'!$D$2:$X$7,19,0)</f>
        <v>Central Metropolitan received an 'explain expectations &amp; resolve situations' score of 83% which ranks them at position 3 of the 6 regions called in Q4.</v>
      </c>
      <c r="AN150" s="4" t="str">
        <f>VLOOKUP(K150,'Region Ranking'!$D$2:$X$7,20,0)</f>
        <v>Central Metropolitan received a 'communication' score of 67% which ranks them at position 2 of the 6 regions called in Q4.</v>
      </c>
      <c r="AO150" s="4" t="str">
        <f>VLOOKUP(K150,'Region Ranking'!$D$2:$X$7,21,0)</f>
        <v>Central Metropolitan had multiple areas with lower ranks in Q4, which should be examined for potential areas of improvement.</v>
      </c>
    </row>
    <row r="151" spans="1:41" hidden="1" x14ac:dyDescent="0.25">
      <c r="A151" s="4">
        <v>2024</v>
      </c>
      <c r="B151" s="4" t="s">
        <v>41</v>
      </c>
      <c r="C151" s="9" t="s">
        <v>42</v>
      </c>
      <c r="D151" s="4">
        <v>10435691</v>
      </c>
      <c r="E151" s="4" t="s">
        <v>325</v>
      </c>
      <c r="F151" s="4" t="s">
        <v>326</v>
      </c>
      <c r="G151" s="4" t="s">
        <v>325</v>
      </c>
      <c r="H151" s="4" t="s">
        <v>46</v>
      </c>
      <c r="I151" s="4">
        <v>2232</v>
      </c>
      <c r="J151" s="4" t="s">
        <v>98</v>
      </c>
      <c r="K151" s="4" t="s">
        <v>48</v>
      </c>
      <c r="L151" s="4" t="s">
        <v>49</v>
      </c>
      <c r="M151" s="4"/>
      <c r="N151" s="4" t="s">
        <v>50</v>
      </c>
      <c r="O151" s="4" t="s">
        <v>51</v>
      </c>
      <c r="P151" s="4">
        <v>5</v>
      </c>
      <c r="Q151" s="4">
        <v>5</v>
      </c>
      <c r="R151" s="4">
        <v>5</v>
      </c>
      <c r="S151" s="4" t="s">
        <v>52</v>
      </c>
      <c r="T151" s="4" t="s">
        <v>76</v>
      </c>
      <c r="U151" s="4">
        <v>5</v>
      </c>
      <c r="V151" s="4" t="s">
        <v>51</v>
      </c>
      <c r="W151" s="4" t="s">
        <v>51</v>
      </c>
      <c r="X151" s="4" t="s">
        <v>55</v>
      </c>
      <c r="Y151" s="8">
        <v>0.7142857142857143</v>
      </c>
      <c r="Z151" s="8">
        <v>1</v>
      </c>
      <c r="AA151" s="8">
        <v>1</v>
      </c>
      <c r="AB151" s="8">
        <v>0.5</v>
      </c>
      <c r="AC151" s="8">
        <v>0.91954022988505746</v>
      </c>
      <c r="AD151" s="4" t="str">
        <f>VLOOKUP(J151,'Areas Ranking'!$D$2:$Z$58,18,0)</f>
        <v>Sutherland Shire received an overall score of 86% which ranks them at position 5 of the 10 areas within the Central Metropolitan region called in Q4.</v>
      </c>
      <c r="AE151" s="4" t="str">
        <f>VLOOKUP(J151,'Areas Ranking'!$D$2:$Z$58,19,0)</f>
        <v>Sutherland Shire received a 'greeting' score of 62% which ranks them at position 4 of the 10 areas within the Central Metropolitan region called in Q4.</v>
      </c>
      <c r="AF151" s="4" t="str">
        <f>VLOOKUP(J151,'Areas Ranking'!$D$2:$Z$58,20,0)</f>
        <v>Sutherland Shire received an 'act with empathy' score of 98% which ranks them at position 2 of the 10 areas within the Central Metropolitan region called in Q4.</v>
      </c>
      <c r="AG151" s="4" t="str">
        <f>VLOOKUP(J151,'Areas Ranking'!$D$2:$Z$58,21,0)</f>
        <v>Sutherland Shire received an 'explain expectations &amp; resolve situations' score of 88% which ranks them at position 4 of the 10 areas within the Central Metropolitan region called in Q4.</v>
      </c>
      <c r="AH151" s="4" t="str">
        <f>VLOOKUP(J151,'Areas Ranking'!$D$2:$Z$58,22,0)</f>
        <v>Sutherland Shire received a 'communication' score of 67% which ranks them at position 2 of the 10 areas within the Central Metropolitan region called in Q4.</v>
      </c>
      <c r="AI151" s="4" t="str">
        <f>VLOOKUP(J151,'Areas Ranking'!$D$2:$Z$58,23,0)</f>
        <v>Sutherland Shire had multiple areas with lower ranks in Q4, which should be examined for potential areas of improvement.</v>
      </c>
      <c r="AJ151" s="4" t="str">
        <f>VLOOKUP(K151,'Region Ranking'!$D$2:$X$7,16,0)</f>
        <v>Central Metropolitan received an overall score of 82% which ranks them at position 2 of the 6 regions called in Q4.</v>
      </c>
      <c r="AK151" s="4" t="str">
        <f>VLOOKUP(K151,'Region Ranking'!$D$2:$X$7,17,0)</f>
        <v>Central Metropolitan received a 'greeting' score of 60% which ranks them at position 1 of the 6 regions called in Q4.</v>
      </c>
      <c r="AL151" s="4" t="str">
        <f>VLOOKUP(K151,'Region Ranking'!$D$2:$X$7,18,0)</f>
        <v>Central Metropolitan received an 'act with empathy' score of 92% which ranks them at position 2 of the 6 regions called in Q4.</v>
      </c>
      <c r="AM151" s="4" t="str">
        <f>VLOOKUP(K151,'Region Ranking'!$D$2:$X$7,19,0)</f>
        <v>Central Metropolitan received an 'explain expectations &amp; resolve situations' score of 83% which ranks them at position 3 of the 6 regions called in Q4.</v>
      </c>
      <c r="AN151" s="4" t="str">
        <f>VLOOKUP(K151,'Region Ranking'!$D$2:$X$7,20,0)</f>
        <v>Central Metropolitan received a 'communication' score of 67% which ranks them at position 2 of the 6 regions called in Q4.</v>
      </c>
      <c r="AO151" s="4" t="str">
        <f>VLOOKUP(K151,'Region Ranking'!$D$2:$X$7,21,0)</f>
        <v>Central Metropolitan had multiple areas with lower ranks in Q4, which should be examined for potential areas of improvement.</v>
      </c>
    </row>
    <row r="152" spans="1:41" hidden="1" x14ac:dyDescent="0.25">
      <c r="A152" s="4">
        <v>2024</v>
      </c>
      <c r="B152" s="4" t="s">
        <v>41</v>
      </c>
      <c r="C152" s="9" t="s">
        <v>42</v>
      </c>
      <c r="D152" s="4">
        <v>10435692</v>
      </c>
      <c r="E152" s="4" t="s">
        <v>56</v>
      </c>
      <c r="F152" s="4" t="s">
        <v>57</v>
      </c>
      <c r="G152" s="4" t="s">
        <v>56</v>
      </c>
      <c r="H152" s="4" t="s">
        <v>46</v>
      </c>
      <c r="I152" s="4">
        <v>2000</v>
      </c>
      <c r="J152" s="4" t="s">
        <v>47</v>
      </c>
      <c r="K152" s="4" t="s">
        <v>48</v>
      </c>
      <c r="L152" s="4" t="s">
        <v>49</v>
      </c>
      <c r="M152" s="4"/>
      <c r="N152" s="4" t="s">
        <v>50</v>
      </c>
      <c r="O152" s="4" t="s">
        <v>55</v>
      </c>
      <c r="P152" s="4">
        <v>5</v>
      </c>
      <c r="Q152" s="4">
        <v>5</v>
      </c>
      <c r="R152" s="4">
        <v>5</v>
      </c>
      <c r="S152" s="4" t="s">
        <v>52</v>
      </c>
      <c r="T152" s="4" t="s">
        <v>76</v>
      </c>
      <c r="U152" s="4">
        <v>5</v>
      </c>
      <c r="V152" s="4" t="s">
        <v>54</v>
      </c>
      <c r="W152" s="4" t="s">
        <v>55</v>
      </c>
      <c r="X152" s="4" t="s">
        <v>55</v>
      </c>
      <c r="Y152" s="8">
        <v>0.8571428571428571</v>
      </c>
      <c r="Z152" s="8">
        <v>1</v>
      </c>
      <c r="AA152" s="8">
        <v>1</v>
      </c>
      <c r="AB152" s="8">
        <v>1</v>
      </c>
      <c r="AC152" s="8">
        <v>0.9885057471264368</v>
      </c>
      <c r="AD152" s="4" t="str">
        <f>VLOOKUP(J152,'Areas Ranking'!$D$2:$Z$58,18,0)</f>
        <v>Sydney City received an overall score of 89% which ranks them at position 2 of the 10 areas within the Central Metropolitan region called in Q4.</v>
      </c>
      <c r="AE152" s="4" t="str">
        <f>VLOOKUP(J152,'Areas Ranking'!$D$2:$Z$58,19,0)</f>
        <v>Sydney City received a 'greeting' score of 62% which ranks them at position 4 of the 10 areas within the Central Metropolitan region called in Q4.</v>
      </c>
      <c r="AF152" s="4" t="str">
        <f>VLOOKUP(J152,'Areas Ranking'!$D$2:$Z$58,20,0)</f>
        <v>Sydney City received an 'act with empathy' score of 96% which ranks them at position 3 of the 10 areas within the Central Metropolitan region called in Q4.</v>
      </c>
      <c r="AG152" s="4" t="str">
        <f>VLOOKUP(J152,'Areas Ranking'!$D$2:$Z$58,21,0)</f>
        <v>Sydney City received an 'explain expectations &amp; resolve situations' score of 94% which ranks them at position 2 of the 10 areas within the Central Metropolitan region called in Q4.</v>
      </c>
      <c r="AH152" s="4" t="str">
        <f>VLOOKUP(J152,'Areas Ranking'!$D$2:$Z$58,22,0)</f>
        <v>Sydney City received a 'communication' score of 67% which ranks them at position 2 of the 10 areas within the Central Metropolitan region called in Q4.</v>
      </c>
      <c r="AI152" s="4" t="str">
        <f>VLOOKUP(J152,'Areas Ranking'!$D$2:$Z$58,23,0)</f>
        <v>Sydney City's lowest rank was for 'greeting' in Q4, which should be examined for potential areas of improvement.</v>
      </c>
      <c r="AJ152" s="4" t="str">
        <f>VLOOKUP(K152,'Region Ranking'!$D$2:$X$7,16,0)</f>
        <v>Central Metropolitan received an overall score of 82% which ranks them at position 2 of the 6 regions called in Q4.</v>
      </c>
      <c r="AK152" s="4" t="str">
        <f>VLOOKUP(K152,'Region Ranking'!$D$2:$X$7,17,0)</f>
        <v>Central Metropolitan received a 'greeting' score of 60% which ranks them at position 1 of the 6 regions called in Q4.</v>
      </c>
      <c r="AL152" s="4" t="str">
        <f>VLOOKUP(K152,'Region Ranking'!$D$2:$X$7,18,0)</f>
        <v>Central Metropolitan received an 'act with empathy' score of 92% which ranks them at position 2 of the 6 regions called in Q4.</v>
      </c>
      <c r="AM152" s="4" t="str">
        <f>VLOOKUP(K152,'Region Ranking'!$D$2:$X$7,19,0)</f>
        <v>Central Metropolitan received an 'explain expectations &amp; resolve situations' score of 83% which ranks them at position 3 of the 6 regions called in Q4.</v>
      </c>
      <c r="AN152" s="4" t="str">
        <f>VLOOKUP(K152,'Region Ranking'!$D$2:$X$7,20,0)</f>
        <v>Central Metropolitan received a 'communication' score of 67% which ranks them at position 2 of the 6 regions called in Q4.</v>
      </c>
      <c r="AO152" s="4" t="str">
        <f>VLOOKUP(K152,'Region Ranking'!$D$2:$X$7,21,0)</f>
        <v>Central Metropolitan had multiple areas with lower ranks in Q4, which should be examined for potential areas of improvement.</v>
      </c>
    </row>
    <row r="153" spans="1:41" hidden="1" x14ac:dyDescent="0.25">
      <c r="A153" s="4">
        <v>2024</v>
      </c>
      <c r="B153" s="4" t="s">
        <v>41</v>
      </c>
      <c r="C153" s="9" t="s">
        <v>42</v>
      </c>
      <c r="D153" s="4">
        <v>10435693</v>
      </c>
      <c r="E153" s="4" t="s">
        <v>293</v>
      </c>
      <c r="F153" s="4" t="s">
        <v>294</v>
      </c>
      <c r="G153" s="4" t="s">
        <v>293</v>
      </c>
      <c r="H153" s="4" t="s">
        <v>46</v>
      </c>
      <c r="I153" s="4">
        <v>2832</v>
      </c>
      <c r="J153" s="4" t="s">
        <v>295</v>
      </c>
      <c r="K153" s="4" t="s">
        <v>233</v>
      </c>
      <c r="L153" s="4" t="s">
        <v>49</v>
      </c>
      <c r="M153" s="4"/>
      <c r="N153" s="4" t="s">
        <v>50</v>
      </c>
      <c r="O153" s="4" t="s">
        <v>51</v>
      </c>
      <c r="P153" s="4">
        <v>5</v>
      </c>
      <c r="Q153" s="4">
        <v>5</v>
      </c>
      <c r="R153" s="4">
        <v>5</v>
      </c>
      <c r="S153" s="4" t="s">
        <v>52</v>
      </c>
      <c r="T153" s="4" t="s">
        <v>53</v>
      </c>
      <c r="U153" s="4">
        <v>4</v>
      </c>
      <c r="V153" s="4" t="s">
        <v>51</v>
      </c>
      <c r="W153" s="4" t="s">
        <v>55</v>
      </c>
      <c r="X153" s="4" t="s">
        <v>55</v>
      </c>
      <c r="Y153" s="8">
        <v>0.7142857142857143</v>
      </c>
      <c r="Z153" s="8">
        <v>1</v>
      </c>
      <c r="AA153" s="8">
        <v>0.90476190476190477</v>
      </c>
      <c r="AB153" s="8">
        <v>1</v>
      </c>
      <c r="AC153" s="8">
        <v>0.93103448275862066</v>
      </c>
      <c r="AD153" s="4" t="str">
        <f>VLOOKUP(J153,'Areas Ranking'!$D$2:$Z$58,18,0)</f>
        <v>Central North received an overall score of 90% which ranks them at position 1 of the 7 areas within the Western region called in Q4.</v>
      </c>
      <c r="AE153" s="4" t="str">
        <f>VLOOKUP(J153,'Areas Ranking'!$D$2:$Z$58,19,0)</f>
        <v>Central North received a 'greeting' score of 66% which ranks them at position 2 of the 7 areas within the Western region called in Q4.</v>
      </c>
      <c r="AF153" s="4" t="str">
        <f>VLOOKUP(J153,'Areas Ranking'!$D$2:$Z$58,20,0)</f>
        <v>Central North received an 'act with empathy' score of 92% which ranks them at position 2 of the 7 areas within the Western region called in Q4.</v>
      </c>
      <c r="AG153" s="4" t="str">
        <f>VLOOKUP(J153,'Areas Ranking'!$D$2:$Z$58,21,0)</f>
        <v>Central North received an 'explain expectations &amp; resolve situations' score of 95% which ranks them at position 1 of the 7 areas within the Western region called in Q4.</v>
      </c>
      <c r="AH153" s="4" t="str">
        <f>VLOOKUP(J153,'Areas Ranking'!$D$2:$Z$58,22,0)</f>
        <v>Central North received a 'communication' score of 80% which ranks them at position 2 of the 7 areas within the Western region called in Q4.</v>
      </c>
      <c r="AI153" s="4" t="str">
        <f>VLOOKUP(J153,'Areas Ranking'!$D$2:$Z$58,23,0)</f>
        <v>Central North had multiple areas with lower ranks in Q4, which should be examined for potential areas of improvement.</v>
      </c>
      <c r="AJ153" s="4" t="str">
        <f>VLOOKUP(K153,'Region Ranking'!$D$2:$X$7,16,0)</f>
        <v>Western received an overall score of 80% which ranks them at position 4 of the 6 regions called in Q4.</v>
      </c>
      <c r="AK153" s="4" t="str">
        <f>VLOOKUP(K153,'Region Ranking'!$D$2:$X$7,17,0)</f>
        <v>Western received a 'greeting' score of 56% which ranks them at position 4 of the 6 regions called in Q4.</v>
      </c>
      <c r="AL153" s="4" t="str">
        <f>VLOOKUP(K153,'Region Ranking'!$D$2:$X$7,18,0)</f>
        <v>Western received an 'act with empathy' score of 88% which ranks them at position 4 of the 6 regions called in Q4.</v>
      </c>
      <c r="AM153" s="4" t="str">
        <f>VLOOKUP(K153,'Region Ranking'!$D$2:$X$7,19,0)</f>
        <v>Western received an 'explain expectations &amp; resolve situations' score of 83% which ranks them at position 2 of the 6 regions called in Q4.</v>
      </c>
      <c r="AN153" s="4" t="str">
        <f>VLOOKUP(K153,'Region Ranking'!$D$2:$X$7,20,0)</f>
        <v>Western received a 'communication' score of 63% which ranks them at position 3 of the 6 regions called in Q4.</v>
      </c>
      <c r="AO153" s="4" t="str">
        <f>VLOOKUP(K153,'Region Ranking'!$D$2:$X$7,21,0)</f>
        <v>Western had multiple areas with lower ranks in Q4, which should be examined for potential areas of improvement.</v>
      </c>
    </row>
    <row r="154" spans="1:41" hidden="1" x14ac:dyDescent="0.25">
      <c r="A154" s="4">
        <v>2024</v>
      </c>
      <c r="B154" s="4" t="s">
        <v>41</v>
      </c>
      <c r="C154" s="9" t="s">
        <v>42</v>
      </c>
      <c r="D154" s="4">
        <v>10435694</v>
      </c>
      <c r="E154" s="4" t="s">
        <v>137</v>
      </c>
      <c r="F154" s="4" t="s">
        <v>138</v>
      </c>
      <c r="G154" s="4" t="s">
        <v>137</v>
      </c>
      <c r="H154" s="4" t="s">
        <v>46</v>
      </c>
      <c r="I154" s="4">
        <v>2256</v>
      </c>
      <c r="J154" s="4" t="s">
        <v>135</v>
      </c>
      <c r="K154" s="4" t="s">
        <v>136</v>
      </c>
      <c r="L154" s="4" t="s">
        <v>49</v>
      </c>
      <c r="M154" s="4" t="s">
        <v>61</v>
      </c>
      <c r="N154" s="4" t="s">
        <v>50</v>
      </c>
      <c r="O154" s="4" t="s">
        <v>51</v>
      </c>
      <c r="P154" s="4">
        <v>4</v>
      </c>
      <c r="Q154" s="4">
        <v>5</v>
      </c>
      <c r="R154" s="4">
        <v>5</v>
      </c>
      <c r="S154" s="4" t="s">
        <v>55</v>
      </c>
      <c r="T154" s="4" t="s">
        <v>62</v>
      </c>
      <c r="U154" s="4">
        <v>5</v>
      </c>
      <c r="V154" s="4" t="s">
        <v>51</v>
      </c>
      <c r="W154" s="4" t="s">
        <v>51</v>
      </c>
      <c r="X154" s="4" t="s">
        <v>55</v>
      </c>
      <c r="Y154" s="8">
        <v>0.5714285714285714</v>
      </c>
      <c r="Z154" s="8">
        <v>0.8928571428571429</v>
      </c>
      <c r="AA154" s="8">
        <v>0.77777777777777768</v>
      </c>
      <c r="AB154" s="8">
        <v>0.5</v>
      </c>
      <c r="AC154" s="8">
        <v>0.76767676767676762</v>
      </c>
      <c r="AD154" s="4" t="str">
        <f>VLOOKUP(J154,'Areas Ranking'!$D$2:$Z$58,18,0)</f>
        <v>Brisbane Water received an overall score of 73% which ranks them at position 7 of the 11 areas within the Northern region called in Q4.</v>
      </c>
      <c r="AE154" s="4" t="str">
        <f>VLOOKUP(J154,'Areas Ranking'!$D$2:$Z$58,19,0)</f>
        <v>Brisbane Water received a 'greeting' score of 52% which ranks them at position 8 of the 11 areas within the Northern region called in Q4.</v>
      </c>
      <c r="AF154" s="4" t="str">
        <f>VLOOKUP(J154,'Areas Ranking'!$D$2:$Z$58,20,0)</f>
        <v>Brisbane Water received an 'act with empathy' score of 89% which ranks them at position 6 of the 11 areas within the Northern region called in Q4.</v>
      </c>
      <c r="AG154" s="4" t="str">
        <f>VLOOKUP(J154,'Areas Ranking'!$D$2:$Z$58,21,0)</f>
        <v>Brisbane Water received an 'explain expectations &amp; resolve situations' score of 70% which ranks them at position 7 of the 11 areas within the Northern region called in Q4.</v>
      </c>
      <c r="AH154" s="4" t="str">
        <f>VLOOKUP(J154,'Areas Ranking'!$D$2:$Z$58,22,0)</f>
        <v>Brisbane Water received a 'communication' score of 50% which ranks them at position 6 of the 11 areas within the Northern region called in Q4.</v>
      </c>
      <c r="AI154" s="4" t="str">
        <f>VLOOKUP(J154,'Areas Ranking'!$D$2:$Z$58,23,0)</f>
        <v>Brisbane Water's lowest rank was for 'greeting' in Q4, which should be examined for potential areas of improvement.</v>
      </c>
      <c r="AJ154" s="4" t="str">
        <f>VLOOKUP(K154,'Region Ranking'!$D$2:$X$7,16,0)</f>
        <v>Northern received an overall score of 74% which ranks them at position 6 of the 6 regions called in Q4.</v>
      </c>
      <c r="AK154" s="4" t="str">
        <f>VLOOKUP(K154,'Region Ranking'!$D$2:$X$7,17,0)</f>
        <v>Northern received a 'greeting' score of 56% which ranks them at position 5 of the 6 regions called in Q4.</v>
      </c>
      <c r="AL154" s="4" t="str">
        <f>VLOOKUP(K154,'Region Ranking'!$D$2:$X$7,18,0)</f>
        <v>Northern received an 'act with empathy' score of 86% which ranks them at position 5 of the 6 regions called in Q4.</v>
      </c>
      <c r="AM154" s="4" t="str">
        <f>VLOOKUP(K154,'Region Ranking'!$D$2:$X$7,19,0)</f>
        <v>Northern received an 'explain expectations &amp; resolve situations' score of 74% which ranks them at position 6 of the 6 regions called in Q4.</v>
      </c>
      <c r="AN154" s="4" t="str">
        <f>VLOOKUP(K154,'Region Ranking'!$D$2:$X$7,20,0)</f>
        <v>Northern received a 'communication' score of 56% which ranks them at position 6 of the 6 regions called in Q4.</v>
      </c>
      <c r="AO154" s="4" t="str">
        <f>VLOOKUP(K154,'Region Ranking'!$D$2:$X$7,21,0)</f>
        <v>Northern had multiple areas with lower ranks in Q4, which should be examined for potential areas of improvement.</v>
      </c>
    </row>
    <row r="155" spans="1:41" hidden="1" x14ac:dyDescent="0.25">
      <c r="A155" s="4">
        <v>2024</v>
      </c>
      <c r="B155" s="4" t="s">
        <v>41</v>
      </c>
      <c r="C155" s="9" t="s">
        <v>42</v>
      </c>
      <c r="D155" s="4">
        <v>10435695</v>
      </c>
      <c r="E155" s="4" t="s">
        <v>303</v>
      </c>
      <c r="F155" s="4" t="s">
        <v>304</v>
      </c>
      <c r="G155" s="4" t="s">
        <v>303</v>
      </c>
      <c r="H155" s="4" t="s">
        <v>46</v>
      </c>
      <c r="I155" s="4">
        <v>2640</v>
      </c>
      <c r="J155" s="4" t="s">
        <v>305</v>
      </c>
      <c r="K155" s="4" t="s">
        <v>253</v>
      </c>
      <c r="L155" s="4" t="s">
        <v>49</v>
      </c>
      <c r="M155" s="4" t="s">
        <v>61</v>
      </c>
      <c r="N155" s="4" t="s">
        <v>50</v>
      </c>
      <c r="O155" s="4" t="s">
        <v>51</v>
      </c>
      <c r="P155" s="4">
        <v>2</v>
      </c>
      <c r="Q155" s="4">
        <v>0</v>
      </c>
      <c r="R155" s="4">
        <v>0</v>
      </c>
      <c r="S155" s="4" t="s">
        <v>51</v>
      </c>
      <c r="T155" s="4" t="s">
        <v>62</v>
      </c>
      <c r="U155" s="4">
        <v>0</v>
      </c>
      <c r="V155" s="4" t="s">
        <v>51</v>
      </c>
      <c r="W155" s="4" t="s">
        <v>51</v>
      </c>
      <c r="X155" s="4" t="s">
        <v>55</v>
      </c>
      <c r="Y155" s="8">
        <v>0.5714285714285714</v>
      </c>
      <c r="Z155" s="8">
        <v>0</v>
      </c>
      <c r="AA155" s="8">
        <v>0</v>
      </c>
      <c r="AB155" s="8">
        <v>0.5</v>
      </c>
      <c r="AC155" s="8">
        <v>9.0909090909090898E-2</v>
      </c>
      <c r="AD155" s="4" t="str">
        <f>VLOOKUP(J155,'Areas Ranking'!$D$2:$Z$58,18,0)</f>
        <v>Murray River received an overall score of 49% which ranks them at position 8 of the 8 areas within the Southern region called in Q4.</v>
      </c>
      <c r="AE155" s="4" t="str">
        <f>VLOOKUP(J155,'Areas Ranking'!$D$2:$Z$58,19,0)</f>
        <v>Murray River received a 'greeting' score of 57% which ranks them at position 2 of the 8 areas within the Southern region called in Q4.</v>
      </c>
      <c r="AF155" s="4" t="str">
        <f>VLOOKUP(J155,'Areas Ranking'!$D$2:$Z$58,20,0)</f>
        <v>Murray River received an 'act with empathy' score of 53% which ranks them at position 8 of the 8 areas within the Southern region called in Q4.</v>
      </c>
      <c r="AG155" s="4" t="str">
        <f>VLOOKUP(J155,'Areas Ranking'!$D$2:$Z$58,21,0)</f>
        <v>Murray River received an 'explain expectations &amp; resolve situations' score of 48% which ranks them at position 8 of the 8 areas within the Southern region called in Q4.</v>
      </c>
      <c r="AH155" s="4" t="str">
        <f>VLOOKUP(J155,'Areas Ranking'!$D$2:$Z$58,22,0)</f>
        <v>Murray River received a 'communication' score of 38% which ranks them at position 8 of the 8 areas within the Southern region called in Q4.</v>
      </c>
      <c r="AI155" s="4" t="str">
        <f>VLOOKUP(J155,'Areas Ranking'!$D$2:$Z$58,23,0)</f>
        <v>Murray River had multiple areas with lower ranks in Q4, which should be examined for potential areas of improvement.</v>
      </c>
      <c r="AJ155" s="4" t="str">
        <f>VLOOKUP(K155,'Region Ranking'!$D$2:$X$7,16,0)</f>
        <v>Southern received an overall score of 77% which ranks them at position 5 of the 6 regions called in Q4.</v>
      </c>
      <c r="AK155" s="4" t="str">
        <f>VLOOKUP(K155,'Region Ranking'!$D$2:$X$7,17,0)</f>
        <v>Southern received a 'greeting' score of 51% which ranks them at position 6 of the 6 regions called in Q4.</v>
      </c>
      <c r="AL155" s="4" t="str">
        <f>VLOOKUP(K155,'Region Ranking'!$D$2:$X$7,18,0)</f>
        <v>Southern received an 'act with empathy' score of 86% which ranks them at position 6 of the 6 regions called in Q4.</v>
      </c>
      <c r="AM155" s="4" t="str">
        <f>VLOOKUP(K155,'Region Ranking'!$D$2:$X$7,19,0)</f>
        <v>Southern received an 'explain expectations &amp; resolve situations' score of 79% which ranks them at position 5 of the 6 regions called in Q4.</v>
      </c>
      <c r="AN155" s="4" t="str">
        <f>VLOOKUP(K155,'Region Ranking'!$D$2:$X$7,20,0)</f>
        <v>Southern received a 'communication' score of 60% which ranks them at position 5 of the 6 regions called in Q4.</v>
      </c>
      <c r="AO155" s="4" t="str">
        <f>VLOOKUP(K155,'Region Ranking'!$D$2:$X$7,21,0)</f>
        <v>Southern had multiple areas with lower ranks in Q4, which should be examined for potential areas of improvement.</v>
      </c>
    </row>
    <row r="156" spans="1:41" hidden="1" x14ac:dyDescent="0.25">
      <c r="A156" s="4">
        <v>2024</v>
      </c>
      <c r="B156" s="4" t="s">
        <v>41</v>
      </c>
      <c r="C156" s="9" t="s">
        <v>42</v>
      </c>
      <c r="D156" s="4">
        <v>10435696</v>
      </c>
      <c r="E156" s="4" t="s">
        <v>139</v>
      </c>
      <c r="F156" s="4" t="s">
        <v>140</v>
      </c>
      <c r="G156" s="4" t="s">
        <v>139</v>
      </c>
      <c r="H156" s="4" t="s">
        <v>46</v>
      </c>
      <c r="I156" s="4">
        <v>2280</v>
      </c>
      <c r="J156" s="4" t="s">
        <v>141</v>
      </c>
      <c r="K156" s="4" t="s">
        <v>136</v>
      </c>
      <c r="L156" s="4" t="s">
        <v>49</v>
      </c>
      <c r="M156" s="4" t="s">
        <v>61</v>
      </c>
      <c r="N156" s="4" t="s">
        <v>50</v>
      </c>
      <c r="O156" s="4" t="s">
        <v>51</v>
      </c>
      <c r="P156" s="4">
        <v>5</v>
      </c>
      <c r="Q156" s="4">
        <v>5</v>
      </c>
      <c r="R156" s="4">
        <v>5</v>
      </c>
      <c r="S156" s="4" t="s">
        <v>52</v>
      </c>
      <c r="T156" s="4" t="s">
        <v>76</v>
      </c>
      <c r="U156" s="4">
        <v>5</v>
      </c>
      <c r="V156" s="4" t="s">
        <v>54</v>
      </c>
      <c r="W156" s="4" t="s">
        <v>51</v>
      </c>
      <c r="X156" s="4" t="s">
        <v>55</v>
      </c>
      <c r="Y156" s="8">
        <v>0.5714285714285714</v>
      </c>
      <c r="Z156" s="8">
        <v>1</v>
      </c>
      <c r="AA156" s="8">
        <v>1</v>
      </c>
      <c r="AB156" s="8">
        <v>0.5</v>
      </c>
      <c r="AC156" s="8">
        <v>0.90804597701149414</v>
      </c>
      <c r="AD156" s="4" t="str">
        <f>VLOOKUP(J156,'Areas Ranking'!$D$2:$Z$58,18,0)</f>
        <v>Lake Macquarie received an overall score of 87% which ranks them at position 2 of the 11 areas within the Northern region called in Q4.</v>
      </c>
      <c r="AE156" s="4" t="str">
        <f>VLOOKUP(J156,'Areas Ranking'!$D$2:$Z$58,19,0)</f>
        <v>Lake Macquarie received a 'greeting' score of 62% which ranks them at position 1 of the 11 areas within the Northern region called in Q4.</v>
      </c>
      <c r="AF156" s="4" t="str">
        <f>VLOOKUP(J156,'Areas Ranking'!$D$2:$Z$58,20,0)</f>
        <v>Lake Macquarie received an 'act with empathy' score of 100% which ranks them at position 1 of the 11 areas within the Northern region called in Q4.</v>
      </c>
      <c r="AG156" s="4" t="str">
        <f>VLOOKUP(J156,'Areas Ranking'!$D$2:$Z$58,21,0)</f>
        <v>Lake Macquarie received an 'explain expectations &amp; resolve situations' score of 88% which ranks them at position 2 of the 11 areas within the Northern region called in Q4.</v>
      </c>
      <c r="AH156" s="4" t="str">
        <f>VLOOKUP(J156,'Areas Ranking'!$D$2:$Z$58,22,0)</f>
        <v>Lake Macquarie received a 'communication' score of 67% which ranks them at position 1 of the 11 areas within the Northern region called in Q4.</v>
      </c>
      <c r="AI156" s="4" t="str">
        <f>VLOOKUP(J156,'Areas Ranking'!$D$2:$Z$58,23,0)</f>
        <v>Lake Macquarie's lowest rank was for 'explain expectations &amp; resolve situations' in Q4, which should be examined for potential areas of improvement.</v>
      </c>
      <c r="AJ156" s="4" t="str">
        <f>VLOOKUP(K156,'Region Ranking'!$D$2:$X$7,16,0)</f>
        <v>Northern received an overall score of 74% which ranks them at position 6 of the 6 regions called in Q4.</v>
      </c>
      <c r="AK156" s="4" t="str">
        <f>VLOOKUP(K156,'Region Ranking'!$D$2:$X$7,17,0)</f>
        <v>Northern received a 'greeting' score of 56% which ranks them at position 5 of the 6 regions called in Q4.</v>
      </c>
      <c r="AL156" s="4" t="str">
        <f>VLOOKUP(K156,'Region Ranking'!$D$2:$X$7,18,0)</f>
        <v>Northern received an 'act with empathy' score of 86% which ranks them at position 5 of the 6 regions called in Q4.</v>
      </c>
      <c r="AM156" s="4" t="str">
        <f>VLOOKUP(K156,'Region Ranking'!$D$2:$X$7,19,0)</f>
        <v>Northern received an 'explain expectations &amp; resolve situations' score of 74% which ranks them at position 6 of the 6 regions called in Q4.</v>
      </c>
      <c r="AN156" s="4" t="str">
        <f>VLOOKUP(K156,'Region Ranking'!$D$2:$X$7,20,0)</f>
        <v>Northern received a 'communication' score of 56% which ranks them at position 6 of the 6 regions called in Q4.</v>
      </c>
      <c r="AO156" s="4" t="str">
        <f>VLOOKUP(K156,'Region Ranking'!$D$2:$X$7,21,0)</f>
        <v>Northern had multiple areas with lower ranks in Q4, which should be examined for potential areas of improvement.</v>
      </c>
    </row>
    <row r="157" spans="1:41" hidden="1" x14ac:dyDescent="0.25">
      <c r="A157" s="4">
        <v>2024</v>
      </c>
      <c r="B157" s="4" t="s">
        <v>41</v>
      </c>
      <c r="C157" s="9" t="s">
        <v>42</v>
      </c>
      <c r="D157" s="4">
        <v>10435697</v>
      </c>
      <c r="E157" s="4" t="s">
        <v>290</v>
      </c>
      <c r="F157" s="4" t="s">
        <v>291</v>
      </c>
      <c r="G157" s="4" t="s">
        <v>290</v>
      </c>
      <c r="H157" s="4" t="s">
        <v>46</v>
      </c>
      <c r="I157" s="4">
        <v>2830</v>
      </c>
      <c r="J157" s="4" t="s">
        <v>292</v>
      </c>
      <c r="K157" s="4" t="s">
        <v>233</v>
      </c>
      <c r="L157" s="4" t="s">
        <v>49</v>
      </c>
      <c r="M157" s="4" t="s">
        <v>61</v>
      </c>
      <c r="N157" s="4" t="s">
        <v>70</v>
      </c>
      <c r="O157" s="4" t="s">
        <v>51</v>
      </c>
      <c r="P157" s="4">
        <v>5</v>
      </c>
      <c r="Q157" s="4">
        <v>5</v>
      </c>
      <c r="R157" s="4">
        <v>5</v>
      </c>
      <c r="S157" s="4" t="s">
        <v>52</v>
      </c>
      <c r="T157" s="4" t="s">
        <v>62</v>
      </c>
      <c r="U157" s="4">
        <v>5</v>
      </c>
      <c r="V157" s="4" t="s">
        <v>63</v>
      </c>
      <c r="W157" s="4" t="s">
        <v>51</v>
      </c>
      <c r="X157" s="4" t="s">
        <v>55</v>
      </c>
      <c r="Y157" s="8">
        <v>0.2857142857142857</v>
      </c>
      <c r="Z157" s="8">
        <v>1</v>
      </c>
      <c r="AA157" s="8">
        <v>0.7142857142857143</v>
      </c>
      <c r="AB157" s="8">
        <v>0.5</v>
      </c>
      <c r="AC157" s="8">
        <v>0.74712643678160917</v>
      </c>
      <c r="AD157" s="4" t="str">
        <f>VLOOKUP(J157,'Areas Ranking'!$D$2:$Z$58,18,0)</f>
        <v>Orana Mid-Western received an overall score of 66% which ranks them at position 7 of the 7 areas within the Western region called in Q4.</v>
      </c>
      <c r="AE157" s="4" t="str">
        <f>VLOOKUP(J157,'Areas Ranking'!$D$2:$Z$58,19,0)</f>
        <v>Orana Mid-Western received a 'greeting' score of 33% which ranks them at position 7 of the 7 areas within the Western region called in Q4.</v>
      </c>
      <c r="AF157" s="4" t="str">
        <f>VLOOKUP(J157,'Areas Ranking'!$D$2:$Z$58,20,0)</f>
        <v>Orana Mid-Western received an 'act with empathy' score of 83% which ranks them at position 5 of the 7 areas within the Western region called in Q4.</v>
      </c>
      <c r="AG157" s="4" t="str">
        <f>VLOOKUP(J157,'Areas Ranking'!$D$2:$Z$58,21,0)</f>
        <v>Orana Mid-Western received an 'explain expectations &amp; resolve situations' score of 68% which ranks them at position 7 of the 7 areas within the Western region called in Q4.</v>
      </c>
      <c r="AH157" s="4" t="str">
        <f>VLOOKUP(J157,'Areas Ranking'!$D$2:$Z$58,22,0)</f>
        <v>Orana Mid-Western received a 'communication' score of 33% which ranks them at position 7 of the 7 areas within the Western region called in Q4.</v>
      </c>
      <c r="AI157" s="4" t="str">
        <f>VLOOKUP(J157,'Areas Ranking'!$D$2:$Z$58,23,0)</f>
        <v>Orana Mid-Western had multiple areas with lower ranks in Q4, which should be examined for potential areas of improvement.</v>
      </c>
      <c r="AJ157" s="4" t="str">
        <f>VLOOKUP(K157,'Region Ranking'!$D$2:$X$7,16,0)</f>
        <v>Western received an overall score of 80% which ranks them at position 4 of the 6 regions called in Q4.</v>
      </c>
      <c r="AK157" s="4" t="str">
        <f>VLOOKUP(K157,'Region Ranking'!$D$2:$X$7,17,0)</f>
        <v>Western received a 'greeting' score of 56% which ranks them at position 4 of the 6 regions called in Q4.</v>
      </c>
      <c r="AL157" s="4" t="str">
        <f>VLOOKUP(K157,'Region Ranking'!$D$2:$X$7,18,0)</f>
        <v>Western received an 'act with empathy' score of 88% which ranks them at position 4 of the 6 regions called in Q4.</v>
      </c>
      <c r="AM157" s="4" t="str">
        <f>VLOOKUP(K157,'Region Ranking'!$D$2:$X$7,19,0)</f>
        <v>Western received an 'explain expectations &amp; resolve situations' score of 83% which ranks them at position 2 of the 6 regions called in Q4.</v>
      </c>
      <c r="AN157" s="4" t="str">
        <f>VLOOKUP(K157,'Region Ranking'!$D$2:$X$7,20,0)</f>
        <v>Western received a 'communication' score of 63% which ranks them at position 3 of the 6 regions called in Q4.</v>
      </c>
      <c r="AO157" s="4" t="str">
        <f>VLOOKUP(K157,'Region Ranking'!$D$2:$X$7,21,0)</f>
        <v>Western had multiple areas with lower ranks in Q4, which should be examined for potential areas of improvement.</v>
      </c>
    </row>
    <row r="158" spans="1:41" hidden="1" x14ac:dyDescent="0.25">
      <c r="A158" s="4">
        <v>2024</v>
      </c>
      <c r="B158" s="4" t="s">
        <v>41</v>
      </c>
      <c r="C158" s="9" t="s">
        <v>42</v>
      </c>
      <c r="D158" s="4">
        <v>10435698</v>
      </c>
      <c r="E158" s="4" t="s">
        <v>149</v>
      </c>
      <c r="F158" s="4" t="s">
        <v>150</v>
      </c>
      <c r="G158" s="4" t="s">
        <v>149</v>
      </c>
      <c r="H158" s="4" t="s">
        <v>46</v>
      </c>
      <c r="I158" s="4">
        <v>2428</v>
      </c>
      <c r="J158" s="4" t="s">
        <v>151</v>
      </c>
      <c r="K158" s="4" t="s">
        <v>136</v>
      </c>
      <c r="L158" s="4" t="s">
        <v>49</v>
      </c>
      <c r="M158" s="4" t="s">
        <v>159</v>
      </c>
      <c r="N158" s="4" t="s">
        <v>70</v>
      </c>
      <c r="O158" s="4" t="s">
        <v>51</v>
      </c>
      <c r="P158" s="4">
        <v>5</v>
      </c>
      <c r="Q158" s="4">
        <v>4</v>
      </c>
      <c r="R158" s="4">
        <v>5</v>
      </c>
      <c r="S158" s="4" t="s">
        <v>52</v>
      </c>
      <c r="T158" s="4" t="s">
        <v>76</v>
      </c>
      <c r="U158" s="4">
        <v>3</v>
      </c>
      <c r="V158" s="4" t="s">
        <v>54</v>
      </c>
      <c r="W158" s="4" t="s">
        <v>51</v>
      </c>
      <c r="X158" s="4" t="s">
        <v>55</v>
      </c>
      <c r="Y158" s="8">
        <v>0.7142857142857143</v>
      </c>
      <c r="Z158" s="8">
        <v>1</v>
      </c>
      <c r="AA158" s="8">
        <v>0.90476190476190477</v>
      </c>
      <c r="AB158" s="8">
        <v>0.5</v>
      </c>
      <c r="AC158" s="8">
        <v>0.87356321839080464</v>
      </c>
      <c r="AD158" s="4" t="str">
        <f>VLOOKUP(J158,'Areas Ranking'!$D$2:$Z$58,18,0)</f>
        <v>Manning Great Lakes received an overall score of 85% which ranks them at position 3 of the 11 areas within the Northern region called in Q4.</v>
      </c>
      <c r="AE158" s="4" t="str">
        <f>VLOOKUP(J158,'Areas Ranking'!$D$2:$Z$58,19,0)</f>
        <v>Manning Great Lakes received a 'greeting' score of 62% which ranks them at position 1 of the 11 areas within the Northern region called in Q4.</v>
      </c>
      <c r="AF158" s="4" t="str">
        <f>VLOOKUP(J158,'Areas Ranking'!$D$2:$Z$58,20,0)</f>
        <v>Manning Great Lakes received an 'act with empathy' score of 100% which ranks them at position 1 of the 11 areas within the Northern region called in Q4.</v>
      </c>
      <c r="AG158" s="4" t="str">
        <f>VLOOKUP(J158,'Areas Ranking'!$D$2:$Z$58,21,0)</f>
        <v>Manning Great Lakes received an 'explain expectations &amp; resolve situations' score of 84% which ranks them at position 5 of the 11 areas within the Northern region called in Q4.</v>
      </c>
      <c r="AH158" s="4" t="str">
        <f>VLOOKUP(J158,'Areas Ranking'!$D$2:$Z$58,22,0)</f>
        <v>Manning Great Lakes received a 'communication' score of 67% which ranks them at position 1 of the 11 areas within the Northern region called in Q4.</v>
      </c>
      <c r="AI158" s="4" t="str">
        <f>VLOOKUP(J158,'Areas Ranking'!$D$2:$Z$58,23,0)</f>
        <v>Manning Great Lakes' lowest rank was for 'explain expectations &amp; resolve situations' in Q4, which should be examined for potential areas of improvement.</v>
      </c>
      <c r="AJ158" s="4" t="str">
        <f>VLOOKUP(K158,'Region Ranking'!$D$2:$X$7,16,0)</f>
        <v>Northern received an overall score of 74% which ranks them at position 6 of the 6 regions called in Q4.</v>
      </c>
      <c r="AK158" s="4" t="str">
        <f>VLOOKUP(K158,'Region Ranking'!$D$2:$X$7,17,0)</f>
        <v>Northern received a 'greeting' score of 56% which ranks them at position 5 of the 6 regions called in Q4.</v>
      </c>
      <c r="AL158" s="4" t="str">
        <f>VLOOKUP(K158,'Region Ranking'!$D$2:$X$7,18,0)</f>
        <v>Northern received an 'act with empathy' score of 86% which ranks them at position 5 of the 6 regions called in Q4.</v>
      </c>
      <c r="AM158" s="4" t="str">
        <f>VLOOKUP(K158,'Region Ranking'!$D$2:$X$7,19,0)</f>
        <v>Northern received an 'explain expectations &amp; resolve situations' score of 74% which ranks them at position 6 of the 6 regions called in Q4.</v>
      </c>
      <c r="AN158" s="4" t="str">
        <f>VLOOKUP(K158,'Region Ranking'!$D$2:$X$7,20,0)</f>
        <v>Northern received a 'communication' score of 56% which ranks them at position 6 of the 6 regions called in Q4.</v>
      </c>
      <c r="AO158" s="4" t="str">
        <f>VLOOKUP(K158,'Region Ranking'!$D$2:$X$7,21,0)</f>
        <v>Northern had multiple areas with lower ranks in Q4, which should be examined for potential areas of improvement.</v>
      </c>
    </row>
    <row r="159" spans="1:41" hidden="1" x14ac:dyDescent="0.25">
      <c r="A159" s="4">
        <v>2024</v>
      </c>
      <c r="B159" s="4" t="s">
        <v>41</v>
      </c>
      <c r="C159" s="9" t="s">
        <v>42</v>
      </c>
      <c r="D159" s="4">
        <v>10435699</v>
      </c>
      <c r="E159" s="4" t="s">
        <v>279</v>
      </c>
      <c r="F159" s="4" t="s">
        <v>280</v>
      </c>
      <c r="G159" s="4" t="s">
        <v>279</v>
      </c>
      <c r="H159" s="4" t="s">
        <v>46</v>
      </c>
      <c r="I159" s="4">
        <v>2680</v>
      </c>
      <c r="J159" s="4" t="s">
        <v>281</v>
      </c>
      <c r="K159" s="4" t="s">
        <v>253</v>
      </c>
      <c r="L159" s="4" t="s">
        <v>49</v>
      </c>
      <c r="M159" s="4" t="s">
        <v>61</v>
      </c>
      <c r="N159" s="4" t="s">
        <v>70</v>
      </c>
      <c r="O159" s="4" t="s">
        <v>51</v>
      </c>
      <c r="P159" s="4">
        <v>5</v>
      </c>
      <c r="Q159" s="4">
        <v>5</v>
      </c>
      <c r="R159" s="4">
        <v>5</v>
      </c>
      <c r="S159" s="4" t="s">
        <v>52</v>
      </c>
      <c r="T159" s="4" t="s">
        <v>53</v>
      </c>
      <c r="U159" s="4">
        <v>4</v>
      </c>
      <c r="V159" s="4" t="s">
        <v>51</v>
      </c>
      <c r="W159" s="4" t="s">
        <v>51</v>
      </c>
      <c r="X159" s="4" t="s">
        <v>55</v>
      </c>
      <c r="Y159" s="8">
        <v>0.5714285714285714</v>
      </c>
      <c r="Z159" s="8">
        <v>1</v>
      </c>
      <c r="AA159" s="8">
        <v>0.90476190476190477</v>
      </c>
      <c r="AB159" s="8">
        <v>0.5</v>
      </c>
      <c r="AC159" s="8">
        <v>0.86206896551724144</v>
      </c>
      <c r="AD159" s="4" t="str">
        <f>VLOOKUP(J159,'Areas Ranking'!$D$2:$Z$58,18,0)</f>
        <v>Murrumbidgee received an overall score of 89% which ranks them at position 1 of the 8 areas within the Southern region called in Q4.</v>
      </c>
      <c r="AE159" s="4" t="str">
        <f>VLOOKUP(J159,'Areas Ranking'!$D$2:$Z$58,19,0)</f>
        <v>Murrumbidgee received a 'greeting' score of 48% which ranks them at position 5 of the 8 areas within the Southern region called in Q4.</v>
      </c>
      <c r="AF159" s="4" t="str">
        <f>VLOOKUP(J159,'Areas Ranking'!$D$2:$Z$58,20,0)</f>
        <v>Murrumbidgee received an 'act with empathy' score of 96% which ranks them at position 3 of the 8 areas within the Southern region called in Q4.</v>
      </c>
      <c r="AG159" s="4" t="str">
        <f>VLOOKUP(J159,'Areas Ranking'!$D$2:$Z$58,21,0)</f>
        <v>Murrumbidgee received an 'explain expectations &amp; resolve situations' score of 97% which ranks them at position 1 of the 8 areas within the Southern region called in Q4.</v>
      </c>
      <c r="AH159" s="4" t="str">
        <f>VLOOKUP(J159,'Areas Ranking'!$D$2:$Z$58,22,0)</f>
        <v>Murrumbidgee received a 'communication' score of 67% which ranks them at position 1 of the 8 areas within the Southern region called in Q4.</v>
      </c>
      <c r="AI159" s="4" t="str">
        <f>VLOOKUP(J159,'Areas Ranking'!$D$2:$Z$58,23,0)</f>
        <v>Murrumbidgee's lowest rank was for 'greeting' in Q4, which should be examined for potential areas of improvement.</v>
      </c>
      <c r="AJ159" s="4" t="str">
        <f>VLOOKUP(K159,'Region Ranking'!$D$2:$X$7,16,0)</f>
        <v>Southern received an overall score of 77% which ranks them at position 5 of the 6 regions called in Q4.</v>
      </c>
      <c r="AK159" s="4" t="str">
        <f>VLOOKUP(K159,'Region Ranking'!$D$2:$X$7,17,0)</f>
        <v>Southern received a 'greeting' score of 51% which ranks them at position 6 of the 6 regions called in Q4.</v>
      </c>
      <c r="AL159" s="4" t="str">
        <f>VLOOKUP(K159,'Region Ranking'!$D$2:$X$7,18,0)</f>
        <v>Southern received an 'act with empathy' score of 86% which ranks them at position 6 of the 6 regions called in Q4.</v>
      </c>
      <c r="AM159" s="4" t="str">
        <f>VLOOKUP(K159,'Region Ranking'!$D$2:$X$7,19,0)</f>
        <v>Southern received an 'explain expectations &amp; resolve situations' score of 79% which ranks them at position 5 of the 6 regions called in Q4.</v>
      </c>
      <c r="AN159" s="4" t="str">
        <f>VLOOKUP(K159,'Region Ranking'!$D$2:$X$7,20,0)</f>
        <v>Southern received a 'communication' score of 60% which ranks them at position 5 of the 6 regions called in Q4.</v>
      </c>
      <c r="AO159" s="4" t="str">
        <f>VLOOKUP(K159,'Region Ranking'!$D$2:$X$7,21,0)</f>
        <v>Southern had multiple areas with lower ranks in Q4, which should be examined for potential areas of improvement.</v>
      </c>
    </row>
    <row r="160" spans="1:41" hidden="1" x14ac:dyDescent="0.25">
      <c r="A160" s="4">
        <v>2024</v>
      </c>
      <c r="B160" s="4" t="s">
        <v>41</v>
      </c>
      <c r="C160" s="9" t="s">
        <v>42</v>
      </c>
      <c r="D160" s="4">
        <v>10435700</v>
      </c>
      <c r="E160" s="4" t="s">
        <v>327</v>
      </c>
      <c r="F160" s="4" t="s">
        <v>328</v>
      </c>
      <c r="G160" s="4" t="s">
        <v>327</v>
      </c>
      <c r="H160" s="4" t="s">
        <v>46</v>
      </c>
      <c r="I160" s="4">
        <v>2487</v>
      </c>
      <c r="J160" s="4" t="s">
        <v>247</v>
      </c>
      <c r="K160" s="4" t="s">
        <v>136</v>
      </c>
      <c r="L160" s="4" t="s">
        <v>49</v>
      </c>
      <c r="M160" s="4" t="s">
        <v>61</v>
      </c>
      <c r="N160" s="4" t="s">
        <v>50</v>
      </c>
      <c r="O160" s="4" t="s">
        <v>51</v>
      </c>
      <c r="P160" s="4">
        <v>3</v>
      </c>
      <c r="Q160" s="4">
        <v>5</v>
      </c>
      <c r="R160" s="4">
        <v>5</v>
      </c>
      <c r="S160" s="4" t="s">
        <v>52</v>
      </c>
      <c r="T160" s="4" t="s">
        <v>62</v>
      </c>
      <c r="U160" s="4">
        <v>5</v>
      </c>
      <c r="V160" s="4" t="s">
        <v>54</v>
      </c>
      <c r="W160" s="4" t="s">
        <v>51</v>
      </c>
      <c r="X160" s="4" t="s">
        <v>55</v>
      </c>
      <c r="Y160" s="8">
        <v>0</v>
      </c>
      <c r="Z160" s="8">
        <v>0.9285714285714286</v>
      </c>
      <c r="AA160" s="8">
        <v>0.7142857142857143</v>
      </c>
      <c r="AB160" s="8">
        <v>0.5</v>
      </c>
      <c r="AC160" s="8">
        <v>0.70114942528735624</v>
      </c>
      <c r="AD160" s="4" t="str">
        <f>VLOOKUP(J160,'Areas Ranking'!$D$2:$Z$58,18,0)</f>
        <v>Tweed/Byron received an overall score of 71% which ranks them at position 9 of the 11 areas within the Northern region called in Q4.</v>
      </c>
      <c r="AE160" s="4" t="str">
        <f>VLOOKUP(J160,'Areas Ranking'!$D$2:$Z$58,19,0)</f>
        <v>Tweed/Byron received a 'greeting' score of 38% which ranks them at position 11 of the 11 areas within the Northern region called in Q4.</v>
      </c>
      <c r="AF160" s="4" t="str">
        <f>VLOOKUP(J160,'Areas Ranking'!$D$2:$Z$58,20,0)</f>
        <v>Tweed/Byron received an 'act with empathy' score of 83% which ranks them at position 8 of the 11 areas within the Northern region called in Q4.</v>
      </c>
      <c r="AG160" s="4" t="str">
        <f>VLOOKUP(J160,'Areas Ranking'!$D$2:$Z$58,21,0)</f>
        <v>Tweed/Byron received an 'explain expectations &amp; resolve situations' score of 73% which ranks them at position 6 of the 11 areas within the Northern region called in Q4.</v>
      </c>
      <c r="AH160" s="4" t="str">
        <f>VLOOKUP(J160,'Areas Ranking'!$D$2:$Z$58,22,0)</f>
        <v>Tweed/Byron received a 'communication' score of 50% which ranks them at position 6 of the 11 areas within the Northern region called in Q4.</v>
      </c>
      <c r="AI160" s="4" t="str">
        <f>VLOOKUP(J160,'Areas Ranking'!$D$2:$Z$58,23,0)</f>
        <v>Tweed/Byron's lowest rank was for 'greeting' in Q4, which should be examined for potential areas of improvement.</v>
      </c>
      <c r="AJ160" s="4" t="str">
        <f>VLOOKUP(K160,'Region Ranking'!$D$2:$X$7,16,0)</f>
        <v>Northern received an overall score of 74% which ranks them at position 6 of the 6 regions called in Q4.</v>
      </c>
      <c r="AK160" s="4" t="str">
        <f>VLOOKUP(K160,'Region Ranking'!$D$2:$X$7,17,0)</f>
        <v>Northern received a 'greeting' score of 56% which ranks them at position 5 of the 6 regions called in Q4.</v>
      </c>
      <c r="AL160" s="4" t="str">
        <f>VLOOKUP(K160,'Region Ranking'!$D$2:$X$7,18,0)</f>
        <v>Northern received an 'act with empathy' score of 86% which ranks them at position 5 of the 6 regions called in Q4.</v>
      </c>
      <c r="AM160" s="4" t="str">
        <f>VLOOKUP(K160,'Region Ranking'!$D$2:$X$7,19,0)</f>
        <v>Northern received an 'explain expectations &amp; resolve situations' score of 74% which ranks them at position 6 of the 6 regions called in Q4.</v>
      </c>
      <c r="AN160" s="4" t="str">
        <f>VLOOKUP(K160,'Region Ranking'!$D$2:$X$7,20,0)</f>
        <v>Northern received a 'communication' score of 56% which ranks them at position 6 of the 6 regions called in Q4.</v>
      </c>
      <c r="AO160" s="4" t="str">
        <f>VLOOKUP(K160,'Region Ranking'!$D$2:$X$7,21,0)</f>
        <v>Northern had multiple areas with lower ranks in Q4, which should be examined for potential areas of improvement.</v>
      </c>
    </row>
    <row r="161" spans="1:41" hidden="1" x14ac:dyDescent="0.25">
      <c r="A161" s="4">
        <v>2024</v>
      </c>
      <c r="B161" s="4" t="s">
        <v>41</v>
      </c>
      <c r="C161" s="9" t="s">
        <v>42</v>
      </c>
      <c r="D161" s="4">
        <v>10435701</v>
      </c>
      <c r="E161" s="4" t="s">
        <v>329</v>
      </c>
      <c r="F161" s="4" t="s">
        <v>330</v>
      </c>
      <c r="G161" s="4" t="s">
        <v>329</v>
      </c>
      <c r="H161" s="4" t="s">
        <v>46</v>
      </c>
      <c r="I161" s="4">
        <v>2480</v>
      </c>
      <c r="J161" s="4" t="s">
        <v>242</v>
      </c>
      <c r="K161" s="4" t="s">
        <v>136</v>
      </c>
      <c r="L161" s="4" t="s">
        <v>49</v>
      </c>
      <c r="M161" s="4" t="s">
        <v>61</v>
      </c>
      <c r="N161" s="4" t="s">
        <v>50</v>
      </c>
      <c r="O161" s="4" t="s">
        <v>51</v>
      </c>
      <c r="P161" s="4">
        <v>5</v>
      </c>
      <c r="Q161" s="4">
        <v>5</v>
      </c>
      <c r="R161" s="4">
        <v>4</v>
      </c>
      <c r="S161" s="4" t="s">
        <v>52</v>
      </c>
      <c r="T161" s="4" t="s">
        <v>62</v>
      </c>
      <c r="U161" s="4">
        <v>5</v>
      </c>
      <c r="V161" s="4" t="s">
        <v>54</v>
      </c>
      <c r="W161" s="4" t="s">
        <v>51</v>
      </c>
      <c r="X161" s="4" t="s">
        <v>55</v>
      </c>
      <c r="Y161" s="8">
        <v>0.42857142857142849</v>
      </c>
      <c r="Z161" s="8">
        <v>1</v>
      </c>
      <c r="AA161" s="8">
        <v>0.7142857142857143</v>
      </c>
      <c r="AB161" s="8">
        <v>0.5</v>
      </c>
      <c r="AC161" s="8">
        <v>0.75862068965517238</v>
      </c>
      <c r="AD161" s="4" t="str">
        <f>VLOOKUP(J161,'Areas Ranking'!$D$2:$Z$58,18,0)</f>
        <v>Richmond received an overall score of 84% which ranks them at position 4 of the 11 areas within the Northern region called in Q4.</v>
      </c>
      <c r="AE161" s="4" t="str">
        <f>VLOOKUP(J161,'Areas Ranking'!$D$2:$Z$58,19,0)</f>
        <v>Richmond received a 'greeting' score of 52% which ranks them at position 8 of the 11 areas within the Northern region called in Q4.</v>
      </c>
      <c r="AF161" s="4" t="str">
        <f>VLOOKUP(J161,'Areas Ranking'!$D$2:$Z$58,20,0)</f>
        <v>Richmond received an 'act with empathy' score of 100% which ranks them at position 1 of the 11 areas within the Northern region called in Q4.</v>
      </c>
      <c r="AG161" s="4" t="str">
        <f>VLOOKUP(J161,'Areas Ranking'!$D$2:$Z$58,21,0)</f>
        <v>Richmond received an 'explain expectations &amp; resolve situations' score of 87% which ranks them at position 3 of the 11 areas within the Northern region called in Q4.</v>
      </c>
      <c r="AH161" s="4" t="str">
        <f>VLOOKUP(J161,'Areas Ranking'!$D$2:$Z$58,22,0)</f>
        <v>Richmond received a 'communication' score of 50% which ranks them at position 6 of the 11 areas within the Northern region called in Q4.</v>
      </c>
      <c r="AI161" s="4" t="str">
        <f>VLOOKUP(J161,'Areas Ranking'!$D$2:$Z$58,23,0)</f>
        <v>Richmond's lowest rank was for 'greeting' in Q4, which should be examined for potential areas of improvement.</v>
      </c>
      <c r="AJ161" s="4" t="str">
        <f>VLOOKUP(K161,'Region Ranking'!$D$2:$X$7,16,0)</f>
        <v>Northern received an overall score of 74% which ranks them at position 6 of the 6 regions called in Q4.</v>
      </c>
      <c r="AK161" s="4" t="str">
        <f>VLOOKUP(K161,'Region Ranking'!$D$2:$X$7,17,0)</f>
        <v>Northern received a 'greeting' score of 56% which ranks them at position 5 of the 6 regions called in Q4.</v>
      </c>
      <c r="AL161" s="4" t="str">
        <f>VLOOKUP(K161,'Region Ranking'!$D$2:$X$7,18,0)</f>
        <v>Northern received an 'act with empathy' score of 86% which ranks them at position 5 of the 6 regions called in Q4.</v>
      </c>
      <c r="AM161" s="4" t="str">
        <f>VLOOKUP(K161,'Region Ranking'!$D$2:$X$7,19,0)</f>
        <v>Northern received an 'explain expectations &amp; resolve situations' score of 74% which ranks them at position 6 of the 6 regions called in Q4.</v>
      </c>
      <c r="AN161" s="4" t="str">
        <f>VLOOKUP(K161,'Region Ranking'!$D$2:$X$7,20,0)</f>
        <v>Northern received a 'communication' score of 56% which ranks them at position 6 of the 6 regions called in Q4.</v>
      </c>
      <c r="AO161" s="4" t="str">
        <f>VLOOKUP(K161,'Region Ranking'!$D$2:$X$7,21,0)</f>
        <v>Northern had multiple areas with lower ranks in Q4, which should be examined for potential areas of improvement.</v>
      </c>
    </row>
    <row r="162" spans="1:41" hidden="1" x14ac:dyDescent="0.25">
      <c r="A162" s="4">
        <v>2024</v>
      </c>
      <c r="B162" s="4" t="s">
        <v>41</v>
      </c>
      <c r="C162" s="9" t="s">
        <v>42</v>
      </c>
      <c r="D162" s="4">
        <v>10435702</v>
      </c>
      <c r="E162" s="4" t="s">
        <v>331</v>
      </c>
      <c r="F162" s="4" t="s">
        <v>332</v>
      </c>
      <c r="G162" s="4" t="s">
        <v>331</v>
      </c>
      <c r="H162" s="4" t="s">
        <v>46</v>
      </c>
      <c r="I162" s="4">
        <v>2400</v>
      </c>
      <c r="J162" s="4" t="s">
        <v>237</v>
      </c>
      <c r="K162" s="4" t="s">
        <v>233</v>
      </c>
      <c r="L162" s="4" t="s">
        <v>49</v>
      </c>
      <c r="M162" s="4" t="s">
        <v>61</v>
      </c>
      <c r="N162" s="4" t="s">
        <v>70</v>
      </c>
      <c r="O162" s="4" t="s">
        <v>51</v>
      </c>
      <c r="P162" s="4">
        <v>4</v>
      </c>
      <c r="Q162" s="4">
        <v>5</v>
      </c>
      <c r="R162" s="4">
        <v>3</v>
      </c>
      <c r="S162" s="4" t="s">
        <v>52</v>
      </c>
      <c r="T162" s="4" t="s">
        <v>62</v>
      </c>
      <c r="U162" s="4">
        <v>4</v>
      </c>
      <c r="V162" s="4" t="s">
        <v>54</v>
      </c>
      <c r="W162" s="4" t="s">
        <v>51</v>
      </c>
      <c r="X162" s="4" t="s">
        <v>55</v>
      </c>
      <c r="Y162" s="8">
        <v>0.5714285714285714</v>
      </c>
      <c r="Z162" s="8">
        <v>0.7142857142857143</v>
      </c>
      <c r="AA162" s="8">
        <v>0.52380952380952384</v>
      </c>
      <c r="AB162" s="8">
        <v>0.5</v>
      </c>
      <c r="AC162" s="8">
        <v>0.58620689655172409</v>
      </c>
      <c r="AD162" s="4" t="str">
        <f>VLOOKUP(J162,'Areas Ranking'!$D$2:$Z$58,18,0)</f>
        <v>New England received an overall score of 76% which ranks them at position 5 of the 7 areas within the Western region called in Q4.</v>
      </c>
      <c r="AE162" s="4" t="str">
        <f>VLOOKUP(J162,'Areas Ranking'!$D$2:$Z$58,19,0)</f>
        <v>New England received a 'greeting' score of 52% which ranks them at position 4 of the 7 areas within the Western region called in Q4.</v>
      </c>
      <c r="AF162" s="4" t="str">
        <f>VLOOKUP(J162,'Areas Ranking'!$D$2:$Z$58,20,0)</f>
        <v>New England received an 'act with empathy' score of 90% which ranks them at position 3 of the 7 areas within the Western region called in Q4.</v>
      </c>
      <c r="AG162" s="4" t="str">
        <f>VLOOKUP(J162,'Areas Ranking'!$D$2:$Z$58,21,0)</f>
        <v>New England received an 'explain expectations &amp; resolve situations' score of 76% which ranks them at position 5 of the 7 areas within the Western region called in Q4.</v>
      </c>
      <c r="AH162" s="4" t="str">
        <f>VLOOKUP(J162,'Areas Ranking'!$D$2:$Z$58,22,0)</f>
        <v>New England received a 'communication' score of 50% which ranks them at position 5 of the 7 areas within the Western region called in Q4.</v>
      </c>
      <c r="AI162" s="4" t="str">
        <f>VLOOKUP(J162,'Areas Ranking'!$D$2:$Z$58,23,0)</f>
        <v>New England had multiple areas with lower ranks in Q4, which should be examined for potential areas of improvement.</v>
      </c>
      <c r="AJ162" s="4" t="str">
        <f>VLOOKUP(K162,'Region Ranking'!$D$2:$X$7,16,0)</f>
        <v>Western received an overall score of 80% which ranks them at position 4 of the 6 regions called in Q4.</v>
      </c>
      <c r="AK162" s="4" t="str">
        <f>VLOOKUP(K162,'Region Ranking'!$D$2:$X$7,17,0)</f>
        <v>Western received a 'greeting' score of 56% which ranks them at position 4 of the 6 regions called in Q4.</v>
      </c>
      <c r="AL162" s="4" t="str">
        <f>VLOOKUP(K162,'Region Ranking'!$D$2:$X$7,18,0)</f>
        <v>Western received an 'act with empathy' score of 88% which ranks them at position 4 of the 6 regions called in Q4.</v>
      </c>
      <c r="AM162" s="4" t="str">
        <f>VLOOKUP(K162,'Region Ranking'!$D$2:$X$7,19,0)</f>
        <v>Western received an 'explain expectations &amp; resolve situations' score of 83% which ranks them at position 2 of the 6 regions called in Q4.</v>
      </c>
      <c r="AN162" s="4" t="str">
        <f>VLOOKUP(K162,'Region Ranking'!$D$2:$X$7,20,0)</f>
        <v>Western received a 'communication' score of 63% which ranks them at position 3 of the 6 regions called in Q4.</v>
      </c>
      <c r="AO162" s="4" t="str">
        <f>VLOOKUP(K162,'Region Ranking'!$D$2:$X$7,21,0)</f>
        <v>Western had multiple areas with lower ranks in Q4, which should be examined for potential areas of improvement.</v>
      </c>
    </row>
    <row r="163" spans="1:41" hidden="1" x14ac:dyDescent="0.25">
      <c r="A163" s="4">
        <v>2024</v>
      </c>
      <c r="B163" s="4" t="s">
        <v>41</v>
      </c>
      <c r="C163" s="9" t="s">
        <v>42</v>
      </c>
      <c r="D163" s="4">
        <v>10435703</v>
      </c>
      <c r="E163" s="4" t="s">
        <v>270</v>
      </c>
      <c r="F163" s="4" t="s">
        <v>271</v>
      </c>
      <c r="G163" s="4" t="s">
        <v>270</v>
      </c>
      <c r="H163" s="4" t="s">
        <v>46</v>
      </c>
      <c r="I163" s="4">
        <v>2577</v>
      </c>
      <c r="J163" s="4" t="s">
        <v>272</v>
      </c>
      <c r="K163" s="4" t="s">
        <v>253</v>
      </c>
      <c r="L163" s="4" t="s">
        <v>49</v>
      </c>
      <c r="M163" s="4" t="s">
        <v>61</v>
      </c>
      <c r="N163" s="4" t="s">
        <v>50</v>
      </c>
      <c r="O163" s="4" t="s">
        <v>51</v>
      </c>
      <c r="P163" s="4">
        <v>5</v>
      </c>
      <c r="Q163" s="4">
        <v>5</v>
      </c>
      <c r="R163" s="4">
        <v>5</v>
      </c>
      <c r="S163" s="4" t="s">
        <v>52</v>
      </c>
      <c r="T163" s="4" t="s">
        <v>76</v>
      </c>
      <c r="U163" s="4">
        <v>5</v>
      </c>
      <c r="V163" s="4" t="s">
        <v>54</v>
      </c>
      <c r="W163" s="4" t="s">
        <v>51</v>
      </c>
      <c r="X163" s="4" t="s">
        <v>55</v>
      </c>
      <c r="Y163" s="8">
        <v>0.5714285714285714</v>
      </c>
      <c r="Z163" s="8">
        <v>1</v>
      </c>
      <c r="AA163" s="8">
        <v>1</v>
      </c>
      <c r="AB163" s="8">
        <v>0.5</v>
      </c>
      <c r="AC163" s="8">
        <v>0.90804597701149414</v>
      </c>
      <c r="AD163" s="4" t="str">
        <f>VLOOKUP(J163,'Areas Ranking'!$D$2:$Z$58,18,0)</f>
        <v>The Hume received an overall score of 89% which ranks them at position 2 of the 8 areas within the Southern region called in Q4.</v>
      </c>
      <c r="AE163" s="4" t="str">
        <f>VLOOKUP(J163,'Areas Ranking'!$D$2:$Z$58,19,0)</f>
        <v>The Hume received a 'greeting' score of 62% which ranks them at position 1 of the 8 areas within the Southern region called in Q4.</v>
      </c>
      <c r="AF163" s="4" t="str">
        <f>VLOOKUP(J163,'Areas Ranking'!$D$2:$Z$58,20,0)</f>
        <v>The Hume received an 'act with empathy' score of 100% which ranks them at position 1 of the 8 areas within the Southern region called in Q4.</v>
      </c>
      <c r="AG163" s="4" t="str">
        <f>VLOOKUP(J163,'Areas Ranking'!$D$2:$Z$58,21,0)</f>
        <v>The Hume received an 'explain expectations &amp; resolve situations' score of 95% which ranks them at position 2 of the 8 areas within the Southern region called in Q4.</v>
      </c>
      <c r="AH163" s="4" t="str">
        <f>VLOOKUP(J163,'Areas Ranking'!$D$2:$Z$58,22,0)</f>
        <v>The Hume received a 'communication' score of 50% which ranks them at position 7 of the 8 areas within the Southern region called in Q4.</v>
      </c>
      <c r="AI163" s="4" t="str">
        <f>VLOOKUP(J163,'Areas Ranking'!$D$2:$Z$58,23,0)</f>
        <v>The Hume's lowest rank was for 'communication' in Q4, which should be examined for potential areas of improvement.</v>
      </c>
      <c r="AJ163" s="4" t="str">
        <f>VLOOKUP(K163,'Region Ranking'!$D$2:$X$7,16,0)</f>
        <v>Southern received an overall score of 77% which ranks them at position 5 of the 6 regions called in Q4.</v>
      </c>
      <c r="AK163" s="4" t="str">
        <f>VLOOKUP(K163,'Region Ranking'!$D$2:$X$7,17,0)</f>
        <v>Southern received a 'greeting' score of 51% which ranks them at position 6 of the 6 regions called in Q4.</v>
      </c>
      <c r="AL163" s="4" t="str">
        <f>VLOOKUP(K163,'Region Ranking'!$D$2:$X$7,18,0)</f>
        <v>Southern received an 'act with empathy' score of 86% which ranks them at position 6 of the 6 regions called in Q4.</v>
      </c>
      <c r="AM163" s="4" t="str">
        <f>VLOOKUP(K163,'Region Ranking'!$D$2:$X$7,19,0)</f>
        <v>Southern received an 'explain expectations &amp; resolve situations' score of 79% which ranks them at position 5 of the 6 regions called in Q4.</v>
      </c>
      <c r="AN163" s="4" t="str">
        <f>VLOOKUP(K163,'Region Ranking'!$D$2:$X$7,20,0)</f>
        <v>Southern received a 'communication' score of 60% which ranks them at position 5 of the 6 regions called in Q4.</v>
      </c>
      <c r="AO163" s="4" t="str">
        <f>VLOOKUP(K163,'Region Ranking'!$D$2:$X$7,21,0)</f>
        <v>Southern had multiple areas with lower ranks in Q4, which should be examined for potential areas of improvement.</v>
      </c>
    </row>
    <row r="164" spans="1:41" hidden="1" x14ac:dyDescent="0.25">
      <c r="A164" s="4">
        <v>2024</v>
      </c>
      <c r="B164" s="4" t="s">
        <v>41</v>
      </c>
      <c r="C164" s="9" t="s">
        <v>42</v>
      </c>
      <c r="D164" s="4">
        <v>10435704</v>
      </c>
      <c r="E164" s="4" t="s">
        <v>333</v>
      </c>
      <c r="F164" s="4" t="s">
        <v>334</v>
      </c>
      <c r="G164" s="4" t="s">
        <v>333</v>
      </c>
      <c r="H164" s="4" t="s">
        <v>46</v>
      </c>
      <c r="I164" s="4">
        <v>2315</v>
      </c>
      <c r="J164" s="4" t="s">
        <v>227</v>
      </c>
      <c r="K164" s="4" t="s">
        <v>136</v>
      </c>
      <c r="L164" s="4" t="s">
        <v>49</v>
      </c>
      <c r="M164" s="4" t="s">
        <v>61</v>
      </c>
      <c r="N164" s="4" t="s">
        <v>50</v>
      </c>
      <c r="O164" s="4" t="s">
        <v>51</v>
      </c>
      <c r="P164" s="4">
        <v>5</v>
      </c>
      <c r="Q164" s="4">
        <v>5</v>
      </c>
      <c r="R164" s="4">
        <v>4</v>
      </c>
      <c r="S164" s="4" t="s">
        <v>52</v>
      </c>
      <c r="T164" s="4" t="s">
        <v>53</v>
      </c>
      <c r="U164" s="4">
        <v>5</v>
      </c>
      <c r="V164" s="4" t="s">
        <v>54</v>
      </c>
      <c r="W164" s="4" t="s">
        <v>51</v>
      </c>
      <c r="X164" s="4" t="s">
        <v>55</v>
      </c>
      <c r="Y164" s="8">
        <v>0.5714285714285714</v>
      </c>
      <c r="Z164" s="8">
        <v>1</v>
      </c>
      <c r="AA164" s="8">
        <v>0.90476190476190477</v>
      </c>
      <c r="AB164" s="8">
        <v>0.5</v>
      </c>
      <c r="AC164" s="8">
        <v>0.86206896551724144</v>
      </c>
      <c r="AD164" s="4" t="str">
        <f>VLOOKUP(J164,'Areas Ranking'!$D$2:$Z$58,18,0)</f>
        <v>Port Stephens/Hunter received an overall score of 59% which ranks them at position 10 of the 11 areas within the Northern region called in Q4.</v>
      </c>
      <c r="AE164" s="4" t="str">
        <f>VLOOKUP(J164,'Areas Ranking'!$D$2:$Z$58,19,0)</f>
        <v>Port Stephens/Hunter received a 'greeting' score of 62% which ranks them at position 1 of the 11 areas within the Northern region called in Q4.</v>
      </c>
      <c r="AF164" s="4" t="str">
        <f>VLOOKUP(J164,'Areas Ranking'!$D$2:$Z$58,20,0)</f>
        <v>Port Stephens/Hunter received an 'act with empathy' score of 69% which ranks them at position 10 of the 11 areas within the Northern region called in Q4.</v>
      </c>
      <c r="AG164" s="4" t="str">
        <f>VLOOKUP(J164,'Areas Ranking'!$D$2:$Z$58,21,0)</f>
        <v>Port Stephens/Hunter received an 'explain expectations &amp; resolve situations' score of 54% which ranks them at position 10 of the 11 areas within the Northern region called in Q4.</v>
      </c>
      <c r="AH164" s="4" t="str">
        <f>VLOOKUP(J164,'Areas Ranking'!$D$2:$Z$58,22,0)</f>
        <v>Port Stephens/Hunter received a 'communication' score of 50% which ranks them at position 6 of the 11 areas within the Northern region called in Q4.</v>
      </c>
      <c r="AI164" s="4" t="str">
        <f>VLOOKUP(J164,'Areas Ranking'!$D$2:$Z$58,23,0)</f>
        <v>Port Stephens/Hunter had multiple areas with lower ranks in Q4, which should be examined for potential areas of improvement.</v>
      </c>
      <c r="AJ164" s="4" t="str">
        <f>VLOOKUP(K164,'Region Ranking'!$D$2:$X$7,16,0)</f>
        <v>Northern received an overall score of 74% which ranks them at position 6 of the 6 regions called in Q4.</v>
      </c>
      <c r="AK164" s="4" t="str">
        <f>VLOOKUP(K164,'Region Ranking'!$D$2:$X$7,17,0)</f>
        <v>Northern received a 'greeting' score of 56% which ranks them at position 5 of the 6 regions called in Q4.</v>
      </c>
      <c r="AL164" s="4" t="str">
        <f>VLOOKUP(K164,'Region Ranking'!$D$2:$X$7,18,0)</f>
        <v>Northern received an 'act with empathy' score of 86% which ranks them at position 5 of the 6 regions called in Q4.</v>
      </c>
      <c r="AM164" s="4" t="str">
        <f>VLOOKUP(K164,'Region Ranking'!$D$2:$X$7,19,0)</f>
        <v>Northern received an 'explain expectations &amp; resolve situations' score of 74% which ranks them at position 6 of the 6 regions called in Q4.</v>
      </c>
      <c r="AN164" s="4" t="str">
        <f>VLOOKUP(K164,'Region Ranking'!$D$2:$X$7,20,0)</f>
        <v>Northern received a 'communication' score of 56% which ranks them at position 6 of the 6 regions called in Q4.</v>
      </c>
      <c r="AO164" s="4" t="str">
        <f>VLOOKUP(K164,'Region Ranking'!$D$2:$X$7,21,0)</f>
        <v>Northern had multiple areas with lower ranks in Q4, which should be examined for potential areas of improvement.</v>
      </c>
    </row>
    <row r="165" spans="1:41" hidden="1" x14ac:dyDescent="0.25">
      <c r="A165" s="4">
        <v>2024</v>
      </c>
      <c r="B165" s="4" t="s">
        <v>41</v>
      </c>
      <c r="C165" s="9" t="s">
        <v>42</v>
      </c>
      <c r="D165" s="4">
        <v>10435705</v>
      </c>
      <c r="E165" s="4" t="s">
        <v>223</v>
      </c>
      <c r="F165" s="4" t="s">
        <v>224</v>
      </c>
      <c r="G165" s="4" t="s">
        <v>223</v>
      </c>
      <c r="H165" s="4" t="s">
        <v>46</v>
      </c>
      <c r="I165" s="4">
        <v>2300</v>
      </c>
      <c r="J165" s="4" t="s">
        <v>222</v>
      </c>
      <c r="K165" s="4" t="s">
        <v>136</v>
      </c>
      <c r="L165" s="4" t="s">
        <v>49</v>
      </c>
      <c r="M165" s="4" t="s">
        <v>61</v>
      </c>
      <c r="N165" s="4" t="s">
        <v>70</v>
      </c>
      <c r="O165" s="4" t="s">
        <v>51</v>
      </c>
      <c r="P165" s="4">
        <v>3</v>
      </c>
      <c r="Q165" s="4">
        <v>4</v>
      </c>
      <c r="R165" s="4">
        <v>3</v>
      </c>
      <c r="S165" s="4" t="s">
        <v>52</v>
      </c>
      <c r="T165" s="4" t="s">
        <v>53</v>
      </c>
      <c r="U165" s="4">
        <v>5</v>
      </c>
      <c r="V165" s="4" t="s">
        <v>63</v>
      </c>
      <c r="W165" s="4" t="s">
        <v>51</v>
      </c>
      <c r="X165" s="4" t="s">
        <v>51</v>
      </c>
      <c r="Y165" s="8">
        <v>0.14285714285714279</v>
      </c>
      <c r="Z165" s="8">
        <v>0.9285714285714286</v>
      </c>
      <c r="AA165" s="8">
        <v>0.7142857142857143</v>
      </c>
      <c r="AB165" s="8">
        <v>0</v>
      </c>
      <c r="AC165" s="8">
        <v>0.65517241379310354</v>
      </c>
      <c r="AD165" s="4" t="str">
        <f>VLOOKUP(J165,'Areas Ranking'!$D$2:$Z$58,18,0)</f>
        <v>Newcastle City received an overall score of 83% which ranks them at position 5 of the 11 areas within the Northern region called in Q4.</v>
      </c>
      <c r="AE165" s="4" t="str">
        <f>VLOOKUP(J165,'Areas Ranking'!$D$2:$Z$58,19,0)</f>
        <v>Newcastle City received a 'greeting' score of 48% which ranks them at position 10 of the 11 areas within the Northern region called in Q4.</v>
      </c>
      <c r="AF165" s="4" t="str">
        <f>VLOOKUP(J165,'Areas Ranking'!$D$2:$Z$58,20,0)</f>
        <v>Newcastle City received an 'act with empathy' score of 98% which ranks them at position 5 of the 11 areas within the Northern region called in Q4.</v>
      </c>
      <c r="AG165" s="4" t="str">
        <f>VLOOKUP(J165,'Areas Ranking'!$D$2:$Z$58,21,0)</f>
        <v>Newcastle City received an 'explain expectations &amp; resolve situations' score of 87% which ranks them at position 3 of the 11 areas within the Northern region called in Q4.</v>
      </c>
      <c r="AH165" s="4" t="str">
        <f>VLOOKUP(J165,'Areas Ranking'!$D$2:$Z$58,22,0)</f>
        <v>Newcastle City received a 'communication' score of 50% which ranks them at position 6 of the 11 areas within the Northern region called in Q4.</v>
      </c>
      <c r="AI165" s="4" t="str">
        <f>VLOOKUP(J165,'Areas Ranking'!$D$2:$Z$58,23,0)</f>
        <v>Newcastle City's lowest rank was for 'greeting' in Q4, which should be examined for potential areas of improvement.</v>
      </c>
      <c r="AJ165" s="4" t="str">
        <f>VLOOKUP(K165,'Region Ranking'!$D$2:$X$7,16,0)</f>
        <v>Northern received an overall score of 74% which ranks them at position 6 of the 6 regions called in Q4.</v>
      </c>
      <c r="AK165" s="4" t="str">
        <f>VLOOKUP(K165,'Region Ranking'!$D$2:$X$7,17,0)</f>
        <v>Northern received a 'greeting' score of 56% which ranks them at position 5 of the 6 regions called in Q4.</v>
      </c>
      <c r="AL165" s="4" t="str">
        <f>VLOOKUP(K165,'Region Ranking'!$D$2:$X$7,18,0)</f>
        <v>Northern received an 'act with empathy' score of 86% which ranks them at position 5 of the 6 regions called in Q4.</v>
      </c>
      <c r="AM165" s="4" t="str">
        <f>VLOOKUP(K165,'Region Ranking'!$D$2:$X$7,19,0)</f>
        <v>Northern received an 'explain expectations &amp; resolve situations' score of 74% which ranks them at position 6 of the 6 regions called in Q4.</v>
      </c>
      <c r="AN165" s="4" t="str">
        <f>VLOOKUP(K165,'Region Ranking'!$D$2:$X$7,20,0)</f>
        <v>Northern received a 'communication' score of 56% which ranks them at position 6 of the 6 regions called in Q4.</v>
      </c>
      <c r="AO165" s="4" t="str">
        <f>VLOOKUP(K165,'Region Ranking'!$D$2:$X$7,21,0)</f>
        <v>Northern had multiple areas with lower ranks in Q4, which should be examined for potential areas of improvement.</v>
      </c>
    </row>
    <row r="166" spans="1:41" hidden="1" x14ac:dyDescent="0.25">
      <c r="A166" s="4">
        <v>2024</v>
      </c>
      <c r="B166" s="4" t="s">
        <v>41</v>
      </c>
      <c r="C166" s="9" t="s">
        <v>42</v>
      </c>
      <c r="D166" s="4">
        <v>10435706</v>
      </c>
      <c r="E166" s="4" t="s">
        <v>335</v>
      </c>
      <c r="F166" s="4" t="s">
        <v>336</v>
      </c>
      <c r="G166" s="4" t="s">
        <v>335</v>
      </c>
      <c r="H166" s="4" t="s">
        <v>46</v>
      </c>
      <c r="I166" s="4">
        <v>2541</v>
      </c>
      <c r="J166" s="4" t="s">
        <v>259</v>
      </c>
      <c r="K166" s="4" t="s">
        <v>253</v>
      </c>
      <c r="L166" s="4" t="s">
        <v>49</v>
      </c>
      <c r="M166" s="4" t="s">
        <v>61</v>
      </c>
      <c r="N166" s="4" t="s">
        <v>50</v>
      </c>
      <c r="O166" s="4" t="s">
        <v>51</v>
      </c>
      <c r="P166" s="4">
        <v>5</v>
      </c>
      <c r="Q166" s="4">
        <v>5</v>
      </c>
      <c r="R166" s="4">
        <v>5</v>
      </c>
      <c r="S166" s="4" t="s">
        <v>52</v>
      </c>
      <c r="T166" s="4" t="s">
        <v>53</v>
      </c>
      <c r="U166" s="4">
        <v>4</v>
      </c>
      <c r="V166" s="4" t="s">
        <v>54</v>
      </c>
      <c r="W166" s="4" t="s">
        <v>51</v>
      </c>
      <c r="X166" s="4" t="s">
        <v>55</v>
      </c>
      <c r="Y166" s="8">
        <v>0.42857142857142849</v>
      </c>
      <c r="Z166" s="8">
        <v>1</v>
      </c>
      <c r="AA166" s="8">
        <v>0.90476190476190477</v>
      </c>
      <c r="AB166" s="8">
        <v>0.5</v>
      </c>
      <c r="AC166" s="8">
        <v>0.85057471264367823</v>
      </c>
      <c r="AD166" s="4" t="str">
        <f>VLOOKUP(J166,'Areas Ranking'!$D$2:$Z$58,18,0)</f>
        <v>South Coast received an overall score of 87% which ranks them at position 4 of the 8 areas within the Southern region called in Q4.</v>
      </c>
      <c r="AE166" s="4" t="str">
        <f>VLOOKUP(J166,'Areas Ranking'!$D$2:$Z$58,19,0)</f>
        <v>South Coast received a 'greeting' score of 57% which ranks them at position 2 of the 8 areas within the Southern region called in Q4.</v>
      </c>
      <c r="AF166" s="4" t="str">
        <f>VLOOKUP(J166,'Areas Ranking'!$D$2:$Z$58,20,0)</f>
        <v>South Coast received an 'act with empathy' score of 100% which ranks them at position 1 of the 8 areas within the Southern region called in Q4.</v>
      </c>
      <c r="AG166" s="4" t="str">
        <f>VLOOKUP(J166,'Areas Ranking'!$D$2:$Z$58,21,0)</f>
        <v>South Coast received an 'explain expectations &amp; resolve situations' score of 87% which ranks them at position 4 of the 8 areas within the Southern region called in Q4.</v>
      </c>
      <c r="AH166" s="4" t="str">
        <f>VLOOKUP(J166,'Areas Ranking'!$D$2:$Z$58,22,0)</f>
        <v>South Coast received a 'communication' score of 67% which ranks them at position 1 of the 8 areas within the Southern region called in Q4.</v>
      </c>
      <c r="AI166" s="4" t="str">
        <f>VLOOKUP(J166,'Areas Ranking'!$D$2:$Z$58,23,0)</f>
        <v>South Coast's lowest rank was for 'explain expectations &amp; resolve situations' in Q4, which should be examined for potential areas of improvement.</v>
      </c>
      <c r="AJ166" s="4" t="str">
        <f>VLOOKUP(K166,'Region Ranking'!$D$2:$X$7,16,0)</f>
        <v>Southern received an overall score of 77% which ranks them at position 5 of the 6 regions called in Q4.</v>
      </c>
      <c r="AK166" s="4" t="str">
        <f>VLOOKUP(K166,'Region Ranking'!$D$2:$X$7,17,0)</f>
        <v>Southern received a 'greeting' score of 51% which ranks them at position 6 of the 6 regions called in Q4.</v>
      </c>
      <c r="AL166" s="4" t="str">
        <f>VLOOKUP(K166,'Region Ranking'!$D$2:$X$7,18,0)</f>
        <v>Southern received an 'act with empathy' score of 86% which ranks them at position 6 of the 6 regions called in Q4.</v>
      </c>
      <c r="AM166" s="4" t="str">
        <f>VLOOKUP(K166,'Region Ranking'!$D$2:$X$7,19,0)</f>
        <v>Southern received an 'explain expectations &amp; resolve situations' score of 79% which ranks them at position 5 of the 6 regions called in Q4.</v>
      </c>
      <c r="AN166" s="4" t="str">
        <f>VLOOKUP(K166,'Region Ranking'!$D$2:$X$7,20,0)</f>
        <v>Southern received a 'communication' score of 60% which ranks them at position 5 of the 6 regions called in Q4.</v>
      </c>
      <c r="AO166" s="4" t="str">
        <f>VLOOKUP(K166,'Region Ranking'!$D$2:$X$7,21,0)</f>
        <v>Southern had multiple areas with lower ranks in Q4, which should be examined for potential areas of improvement.</v>
      </c>
    </row>
    <row r="167" spans="1:41" hidden="1" x14ac:dyDescent="0.25">
      <c r="A167" s="4">
        <v>2024</v>
      </c>
      <c r="B167" s="4" t="s">
        <v>41</v>
      </c>
      <c r="C167" s="9" t="s">
        <v>42</v>
      </c>
      <c r="D167" s="4">
        <v>10435707</v>
      </c>
      <c r="E167" s="4" t="s">
        <v>157</v>
      </c>
      <c r="F167" s="4" t="s">
        <v>158</v>
      </c>
      <c r="G167" s="4" t="s">
        <v>157</v>
      </c>
      <c r="H167" s="4" t="s">
        <v>46</v>
      </c>
      <c r="I167" s="4">
        <v>2444</v>
      </c>
      <c r="J167" s="4" t="s">
        <v>156</v>
      </c>
      <c r="K167" s="4" t="s">
        <v>136</v>
      </c>
      <c r="L167" s="4" t="s">
        <v>49</v>
      </c>
      <c r="M167" s="4" t="s">
        <v>61</v>
      </c>
      <c r="N167" s="4" t="s">
        <v>70</v>
      </c>
      <c r="O167" s="4" t="s">
        <v>55</v>
      </c>
      <c r="P167" s="4">
        <v>5</v>
      </c>
      <c r="Q167" s="4">
        <v>5</v>
      </c>
      <c r="R167" s="4">
        <v>5</v>
      </c>
      <c r="S167" s="4" t="s">
        <v>52</v>
      </c>
      <c r="T167" s="4" t="s">
        <v>76</v>
      </c>
      <c r="U167" s="4">
        <v>5</v>
      </c>
      <c r="V167" s="4" t="s">
        <v>54</v>
      </c>
      <c r="W167" s="4" t="s">
        <v>55</v>
      </c>
      <c r="X167" s="4" t="s">
        <v>55</v>
      </c>
      <c r="Y167" s="8">
        <v>1</v>
      </c>
      <c r="Z167" s="8">
        <v>1</v>
      </c>
      <c r="AA167" s="8">
        <v>1</v>
      </c>
      <c r="AB167" s="8">
        <v>1</v>
      </c>
      <c r="AC167" s="8">
        <v>1</v>
      </c>
      <c r="AD167" s="4" t="str">
        <f>VLOOKUP(J167,'Areas Ranking'!$D$2:$Z$58,18,0)</f>
        <v>Mid North Coast received an overall score of 38% which ranks them at position 11 of the 11 areas within the Northern region called in Q4.</v>
      </c>
      <c r="AE167" s="4" t="str">
        <f>VLOOKUP(J167,'Areas Ranking'!$D$2:$Z$58,19,0)</f>
        <v>Mid North Coast received a 'greeting' score of 57% which ranks them at position 6 of the 11 areas within the Northern region called in Q4.</v>
      </c>
      <c r="AF167" s="4" t="str">
        <f>VLOOKUP(J167,'Areas Ranking'!$D$2:$Z$58,20,0)</f>
        <v>Mid North Coast received an 'act with empathy' score of 40% which ranks them at position 11 of the 11 areas within the Northern region called in Q4.</v>
      </c>
      <c r="AG167" s="4" t="str">
        <f>VLOOKUP(J167,'Areas Ranking'!$D$2:$Z$58,21,0)</f>
        <v>Mid North Coast received an 'explain expectations &amp; resolve situations' score of 33% which ranks them at position 11 of the 11 areas within the Northern region called in Q4.</v>
      </c>
      <c r="AH167" s="4" t="str">
        <f>VLOOKUP(J167,'Areas Ranking'!$D$2:$Z$58,22,0)</f>
        <v>Mid North Coast received a 'communication' score of 33% which ranks them at position 11 of the 11 areas within the Northern region called in Q4.</v>
      </c>
      <c r="AI167" s="4" t="str">
        <f>VLOOKUP(J167,'Areas Ranking'!$D$2:$Z$58,23,0)</f>
        <v>Mid North Coast had multiple areas with lower ranks in Q4, which should be examined for potential areas of improvement.</v>
      </c>
      <c r="AJ167" s="4" t="str">
        <f>VLOOKUP(K167,'Region Ranking'!$D$2:$X$7,16,0)</f>
        <v>Northern received an overall score of 74% which ranks them at position 6 of the 6 regions called in Q4.</v>
      </c>
      <c r="AK167" s="4" t="str">
        <f>VLOOKUP(K167,'Region Ranking'!$D$2:$X$7,17,0)</f>
        <v>Northern received a 'greeting' score of 56% which ranks them at position 5 of the 6 regions called in Q4.</v>
      </c>
      <c r="AL167" s="4" t="str">
        <f>VLOOKUP(K167,'Region Ranking'!$D$2:$X$7,18,0)</f>
        <v>Northern received an 'act with empathy' score of 86% which ranks them at position 5 of the 6 regions called in Q4.</v>
      </c>
      <c r="AM167" s="4" t="str">
        <f>VLOOKUP(K167,'Region Ranking'!$D$2:$X$7,19,0)</f>
        <v>Northern received an 'explain expectations &amp; resolve situations' score of 74% which ranks them at position 6 of the 6 regions called in Q4.</v>
      </c>
      <c r="AN167" s="4" t="str">
        <f>VLOOKUP(K167,'Region Ranking'!$D$2:$X$7,20,0)</f>
        <v>Northern received a 'communication' score of 56% which ranks them at position 6 of the 6 regions called in Q4.</v>
      </c>
      <c r="AO167" s="4" t="str">
        <f>VLOOKUP(K167,'Region Ranking'!$D$2:$X$7,21,0)</f>
        <v>Northern had multiple areas with lower ranks in Q4, which should be examined for potential areas of improvement.</v>
      </c>
    </row>
    <row r="168" spans="1:41" hidden="1" x14ac:dyDescent="0.25">
      <c r="A168" s="4">
        <v>2024</v>
      </c>
      <c r="B168" s="4" t="s">
        <v>41</v>
      </c>
      <c r="C168" s="9" t="s">
        <v>42</v>
      </c>
      <c r="D168" s="4">
        <v>10435708</v>
      </c>
      <c r="E168" s="4" t="s">
        <v>273</v>
      </c>
      <c r="F168" s="4" t="s">
        <v>274</v>
      </c>
      <c r="G168" s="4" t="s">
        <v>273</v>
      </c>
      <c r="H168" s="4" t="s">
        <v>46</v>
      </c>
      <c r="I168" s="4">
        <v>2620</v>
      </c>
      <c r="J168" s="4" t="s">
        <v>275</v>
      </c>
      <c r="K168" s="4" t="s">
        <v>253</v>
      </c>
      <c r="L168" s="4" t="s">
        <v>49</v>
      </c>
      <c r="M168" s="4" t="s">
        <v>61</v>
      </c>
      <c r="N168" s="4" t="s">
        <v>70</v>
      </c>
      <c r="O168" s="4" t="s">
        <v>51</v>
      </c>
      <c r="P168" s="4">
        <v>4</v>
      </c>
      <c r="Q168" s="4">
        <v>5</v>
      </c>
      <c r="R168" s="4">
        <v>5</v>
      </c>
      <c r="S168" s="4" t="s">
        <v>52</v>
      </c>
      <c r="T168" s="4" t="s">
        <v>62</v>
      </c>
      <c r="U168" s="4">
        <v>5</v>
      </c>
      <c r="V168" s="4" t="s">
        <v>63</v>
      </c>
      <c r="W168" s="4" t="s">
        <v>51</v>
      </c>
      <c r="X168" s="4" t="s">
        <v>55</v>
      </c>
      <c r="Y168" s="8">
        <v>0.42857142857142849</v>
      </c>
      <c r="Z168" s="8">
        <v>0.8928571428571429</v>
      </c>
      <c r="AA168" s="8">
        <v>0.7142857142857143</v>
      </c>
      <c r="AB168" s="8">
        <v>0.5</v>
      </c>
      <c r="AC168" s="8">
        <v>0.72413793103448265</v>
      </c>
      <c r="AD168" s="4" t="str">
        <f>VLOOKUP(J168,'Areas Ranking'!$D$2:$Z$58,18,0)</f>
        <v>Monaro received an overall score of 82% which ranks them at position 6 of the 8 areas within the Southern region called in Q4.</v>
      </c>
      <c r="AE168" s="4" t="str">
        <f>VLOOKUP(J168,'Areas Ranking'!$D$2:$Z$58,19,0)</f>
        <v>Monaro received a 'greeting' score of 57% which ranks them at position 2 of the 8 areas within the Southern region called in Q4.</v>
      </c>
      <c r="AF168" s="4" t="str">
        <f>VLOOKUP(J168,'Areas Ranking'!$D$2:$Z$58,20,0)</f>
        <v>Monaro received an 'act with empathy' score of 96% which ranks them at position 3 of the 8 areas within the Southern region called in Q4.</v>
      </c>
      <c r="AG168" s="4" t="str">
        <f>VLOOKUP(J168,'Areas Ranking'!$D$2:$Z$58,21,0)</f>
        <v>Monaro received an 'explain expectations &amp; resolve situations' score of 81% which ranks them at position 6 of the 8 areas within the Southern region called in Q4.</v>
      </c>
      <c r="AH168" s="4" t="str">
        <f>VLOOKUP(J168,'Areas Ranking'!$D$2:$Z$58,22,0)</f>
        <v>Monaro received a 'communication' score of 67% which ranks them at position 1 of the 8 areas within the Southern region called in Q4.</v>
      </c>
      <c r="AI168" s="4" t="str">
        <f>VLOOKUP(J168,'Areas Ranking'!$D$2:$Z$58,23,0)</f>
        <v>Monaro's lowest rank was for 'explain expectations &amp; resolve situations' in Q4, which should be examined for potential areas of improvement.</v>
      </c>
      <c r="AJ168" s="4" t="str">
        <f>VLOOKUP(K168,'Region Ranking'!$D$2:$X$7,16,0)</f>
        <v>Southern received an overall score of 77% which ranks them at position 5 of the 6 regions called in Q4.</v>
      </c>
      <c r="AK168" s="4" t="str">
        <f>VLOOKUP(K168,'Region Ranking'!$D$2:$X$7,17,0)</f>
        <v>Southern received a 'greeting' score of 51% which ranks them at position 6 of the 6 regions called in Q4.</v>
      </c>
      <c r="AL168" s="4" t="str">
        <f>VLOOKUP(K168,'Region Ranking'!$D$2:$X$7,18,0)</f>
        <v>Southern received an 'act with empathy' score of 86% which ranks them at position 6 of the 6 regions called in Q4.</v>
      </c>
      <c r="AM168" s="4" t="str">
        <f>VLOOKUP(K168,'Region Ranking'!$D$2:$X$7,19,0)</f>
        <v>Southern received an 'explain expectations &amp; resolve situations' score of 79% which ranks them at position 5 of the 6 regions called in Q4.</v>
      </c>
      <c r="AN168" s="4" t="str">
        <f>VLOOKUP(K168,'Region Ranking'!$D$2:$X$7,20,0)</f>
        <v>Southern received a 'communication' score of 60% which ranks them at position 5 of the 6 regions called in Q4.</v>
      </c>
      <c r="AO168" s="4" t="str">
        <f>VLOOKUP(K168,'Region Ranking'!$D$2:$X$7,21,0)</f>
        <v>Southern had multiple areas with lower ranks in Q4, which should be examined for potential areas of improvement.</v>
      </c>
    </row>
    <row r="169" spans="1:41" hidden="1" x14ac:dyDescent="0.25">
      <c r="A169" s="4">
        <v>2024</v>
      </c>
      <c r="B169" s="4" t="s">
        <v>41</v>
      </c>
      <c r="C169" s="9" t="s">
        <v>42</v>
      </c>
      <c r="D169" s="4">
        <v>10435709</v>
      </c>
      <c r="E169" s="4" t="s">
        <v>230</v>
      </c>
      <c r="F169" s="4" t="s">
        <v>231</v>
      </c>
      <c r="G169" s="4" t="s">
        <v>230</v>
      </c>
      <c r="H169" s="4" t="s">
        <v>46</v>
      </c>
      <c r="I169" s="4">
        <v>2340</v>
      </c>
      <c r="J169" s="4" t="s">
        <v>232</v>
      </c>
      <c r="K169" s="4" t="s">
        <v>233</v>
      </c>
      <c r="L169" s="4" t="s">
        <v>49</v>
      </c>
      <c r="M169" s="4"/>
      <c r="N169" s="4" t="s">
        <v>50</v>
      </c>
      <c r="O169" s="4" t="s">
        <v>51</v>
      </c>
      <c r="P169" s="4">
        <v>5</v>
      </c>
      <c r="Q169" s="4">
        <v>5</v>
      </c>
      <c r="R169" s="4">
        <v>5</v>
      </c>
      <c r="S169" s="4" t="s">
        <v>52</v>
      </c>
      <c r="T169" s="4" t="s">
        <v>53</v>
      </c>
      <c r="U169" s="4">
        <v>5</v>
      </c>
      <c r="V169" s="4" t="s">
        <v>54</v>
      </c>
      <c r="W169" s="4" t="s">
        <v>55</v>
      </c>
      <c r="X169" s="4" t="s">
        <v>55</v>
      </c>
      <c r="Y169" s="8">
        <v>0.5714285714285714</v>
      </c>
      <c r="Z169" s="8">
        <v>1</v>
      </c>
      <c r="AA169" s="8">
        <v>0.90476190476190477</v>
      </c>
      <c r="AB169" s="8">
        <v>1</v>
      </c>
      <c r="AC169" s="8">
        <v>0.91954022988505746</v>
      </c>
      <c r="AD169" s="4" t="str">
        <f>VLOOKUP(J169,'Areas Ranking'!$D$2:$Z$58,18,0)</f>
        <v>Oxley received an overall score of 74% which ranks them at position 6 of the 7 areas within the Western region called in Q4.</v>
      </c>
      <c r="AE169" s="4" t="str">
        <f>VLOOKUP(J169,'Areas Ranking'!$D$2:$Z$58,19,0)</f>
        <v>Oxley received a 'greeting' score of 52% which ranks them at position 4 of the 7 areas within the Western region called in Q4.</v>
      </c>
      <c r="AF169" s="4" t="str">
        <f>VLOOKUP(J169,'Areas Ranking'!$D$2:$Z$58,20,0)</f>
        <v>Oxley received an 'act with empathy' score of 80% which ranks them at position 7 of the 7 areas within the Western region called in Q4.</v>
      </c>
      <c r="AG169" s="4" t="str">
        <f>VLOOKUP(J169,'Areas Ranking'!$D$2:$Z$58,21,0)</f>
        <v>Oxley received an 'explain expectations &amp; resolve situations' score of 75% which ranks them at position 6 of the 7 areas within the Western region called in Q4.</v>
      </c>
      <c r="AH169" s="4" t="str">
        <f>VLOOKUP(J169,'Areas Ranking'!$D$2:$Z$58,22,0)</f>
        <v>Oxley received a 'communication' score of 67% which ranks them at position 3 of the 7 areas within the Western region called in Q4.</v>
      </c>
      <c r="AI169" s="4" t="str">
        <f>VLOOKUP(J169,'Areas Ranking'!$D$2:$Z$58,23,0)</f>
        <v>Oxley's lowest rank was for 'act with empathy' in Q4, which should be examined for potential areas of improvement.</v>
      </c>
      <c r="AJ169" s="4" t="str">
        <f>VLOOKUP(K169,'Region Ranking'!$D$2:$X$7,16,0)</f>
        <v>Western received an overall score of 80% which ranks them at position 4 of the 6 regions called in Q4.</v>
      </c>
      <c r="AK169" s="4" t="str">
        <f>VLOOKUP(K169,'Region Ranking'!$D$2:$X$7,17,0)</f>
        <v>Western received a 'greeting' score of 56% which ranks them at position 4 of the 6 regions called in Q4.</v>
      </c>
      <c r="AL169" s="4" t="str">
        <f>VLOOKUP(K169,'Region Ranking'!$D$2:$X$7,18,0)</f>
        <v>Western received an 'act with empathy' score of 88% which ranks them at position 4 of the 6 regions called in Q4.</v>
      </c>
      <c r="AM169" s="4" t="str">
        <f>VLOOKUP(K169,'Region Ranking'!$D$2:$X$7,19,0)</f>
        <v>Western received an 'explain expectations &amp; resolve situations' score of 83% which ranks them at position 2 of the 6 regions called in Q4.</v>
      </c>
      <c r="AN169" s="4" t="str">
        <f>VLOOKUP(K169,'Region Ranking'!$D$2:$X$7,20,0)</f>
        <v>Western received a 'communication' score of 63% which ranks them at position 3 of the 6 regions called in Q4.</v>
      </c>
      <c r="AO169" s="4" t="str">
        <f>VLOOKUP(K169,'Region Ranking'!$D$2:$X$7,21,0)</f>
        <v>Western had multiple areas with lower ranks in Q4, which should be examined for potential areas of improvement.</v>
      </c>
    </row>
    <row r="170" spans="1:41" hidden="1" x14ac:dyDescent="0.25">
      <c r="A170" s="4">
        <v>2024</v>
      </c>
      <c r="B170" s="4" t="s">
        <v>41</v>
      </c>
      <c r="C170" s="9" t="s">
        <v>42</v>
      </c>
      <c r="D170" s="4">
        <v>10435710</v>
      </c>
      <c r="E170" s="4" t="s">
        <v>218</v>
      </c>
      <c r="F170" s="4" t="s">
        <v>219</v>
      </c>
      <c r="G170" s="4" t="s">
        <v>218</v>
      </c>
      <c r="H170" s="4" t="s">
        <v>46</v>
      </c>
      <c r="I170" s="4">
        <v>2263</v>
      </c>
      <c r="J170" s="4" t="s">
        <v>217</v>
      </c>
      <c r="K170" s="4" t="s">
        <v>136</v>
      </c>
      <c r="L170" s="4" t="s">
        <v>79</v>
      </c>
      <c r="M170" s="4" t="s">
        <v>61</v>
      </c>
      <c r="N170" s="4" t="s">
        <v>70</v>
      </c>
      <c r="O170" s="4" t="s">
        <v>51</v>
      </c>
      <c r="P170" s="4">
        <v>4</v>
      </c>
      <c r="Q170" s="4">
        <v>5</v>
      </c>
      <c r="R170" s="4">
        <v>5</v>
      </c>
      <c r="S170" s="4" t="s">
        <v>55</v>
      </c>
      <c r="T170" s="4" t="s">
        <v>53</v>
      </c>
      <c r="U170" s="4">
        <v>5</v>
      </c>
      <c r="V170" s="4" t="s">
        <v>63</v>
      </c>
      <c r="W170" s="4" t="s">
        <v>51</v>
      </c>
      <c r="X170" s="4" t="s">
        <v>55</v>
      </c>
      <c r="Y170" s="8">
        <v>0.5714285714285714</v>
      </c>
      <c r="Z170" s="8">
        <v>1</v>
      </c>
      <c r="AA170" s="8">
        <v>0.92592592592592593</v>
      </c>
      <c r="AB170" s="8">
        <v>0.5</v>
      </c>
      <c r="AC170" s="8">
        <v>0.87878787878787878</v>
      </c>
      <c r="AD170" s="4" t="str">
        <f>VLOOKUP(J170,'Areas Ranking'!$D$2:$Z$58,18,0)</f>
        <v>Tuggerah Lakes received an overall score of 75% which ranks them at position 6 of the 11 areas within the Northern region called in Q4.</v>
      </c>
      <c r="AE170" s="4" t="str">
        <f>VLOOKUP(J170,'Areas Ranking'!$D$2:$Z$58,19,0)</f>
        <v>Tuggerah Lakes received a 'greeting' score of 62% which ranks them at position 1 of the 11 areas within the Northern region called in Q4.</v>
      </c>
      <c r="AF170" s="4" t="str">
        <f>VLOOKUP(J170,'Areas Ranking'!$D$2:$Z$58,20,0)</f>
        <v>Tuggerah Lakes received an 'act with empathy' score of 89% which ranks them at position 6 of the 11 areas within the Northern region called in Q4.</v>
      </c>
      <c r="AG170" s="4" t="str">
        <f>VLOOKUP(J170,'Areas Ranking'!$D$2:$Z$58,21,0)</f>
        <v>Tuggerah Lakes received an 'explain expectations &amp; resolve situations' score of 69% which ranks them at position 9 of the 11 areas within the Northern region called in Q4.</v>
      </c>
      <c r="AH170" s="4" t="str">
        <f>VLOOKUP(J170,'Areas Ranking'!$D$2:$Z$58,22,0)</f>
        <v>Tuggerah Lakes received a 'communication' score of 67% which ranks them at position 1 of the 11 areas within the Northern region called in Q4.</v>
      </c>
      <c r="AI170" s="4" t="str">
        <f>VLOOKUP(J170,'Areas Ranking'!$D$2:$Z$58,23,0)</f>
        <v>Tuggerah Lakes' lowest rank was for 'explain expectations &amp; resolve situations' in Q4, which should be examined for potential areas of improvement.</v>
      </c>
      <c r="AJ170" s="4" t="str">
        <f>VLOOKUP(K170,'Region Ranking'!$D$2:$X$7,16,0)</f>
        <v>Northern received an overall score of 74% which ranks them at position 6 of the 6 regions called in Q4.</v>
      </c>
      <c r="AK170" s="4" t="str">
        <f>VLOOKUP(K170,'Region Ranking'!$D$2:$X$7,17,0)</f>
        <v>Northern received a 'greeting' score of 56% which ranks them at position 5 of the 6 regions called in Q4.</v>
      </c>
      <c r="AL170" s="4" t="str">
        <f>VLOOKUP(K170,'Region Ranking'!$D$2:$X$7,18,0)</f>
        <v>Northern received an 'act with empathy' score of 86% which ranks them at position 5 of the 6 regions called in Q4.</v>
      </c>
      <c r="AM170" s="4" t="str">
        <f>VLOOKUP(K170,'Region Ranking'!$D$2:$X$7,19,0)</f>
        <v>Northern received an 'explain expectations &amp; resolve situations' score of 74% which ranks them at position 6 of the 6 regions called in Q4.</v>
      </c>
      <c r="AN170" s="4" t="str">
        <f>VLOOKUP(K170,'Region Ranking'!$D$2:$X$7,20,0)</f>
        <v>Northern received a 'communication' score of 56% which ranks them at position 6 of the 6 regions called in Q4.</v>
      </c>
      <c r="AO170" s="4" t="str">
        <f>VLOOKUP(K170,'Region Ranking'!$D$2:$X$7,21,0)</f>
        <v>Northern had multiple areas with lower ranks in Q4, which should be examined for potential areas of improvement.</v>
      </c>
    </row>
    <row r="171" spans="1:41" hidden="1" x14ac:dyDescent="0.25">
      <c r="A171" s="4">
        <v>2024</v>
      </c>
      <c r="B171" s="4" t="s">
        <v>41</v>
      </c>
      <c r="C171" s="9" t="s">
        <v>42</v>
      </c>
      <c r="D171" s="4">
        <v>10435711</v>
      </c>
      <c r="E171" s="4" t="s">
        <v>276</v>
      </c>
      <c r="F171" s="4" t="s">
        <v>277</v>
      </c>
      <c r="G171" s="4" t="s">
        <v>276</v>
      </c>
      <c r="H171" s="4" t="s">
        <v>46</v>
      </c>
      <c r="I171" s="4">
        <v>2650</v>
      </c>
      <c r="J171" s="4" t="s">
        <v>278</v>
      </c>
      <c r="K171" s="4" t="s">
        <v>253</v>
      </c>
      <c r="L171" s="4" t="s">
        <v>49</v>
      </c>
      <c r="M171" s="4" t="s">
        <v>61</v>
      </c>
      <c r="N171" s="4" t="s">
        <v>70</v>
      </c>
      <c r="O171" s="4" t="s">
        <v>51</v>
      </c>
      <c r="P171" s="4">
        <v>5</v>
      </c>
      <c r="Q171" s="4">
        <v>5</v>
      </c>
      <c r="R171" s="4">
        <v>5</v>
      </c>
      <c r="S171" s="4" t="s">
        <v>52</v>
      </c>
      <c r="T171" s="4" t="s">
        <v>53</v>
      </c>
      <c r="U171" s="4">
        <v>5</v>
      </c>
      <c r="V171" s="4" t="s">
        <v>54</v>
      </c>
      <c r="W171" s="4" t="s">
        <v>55</v>
      </c>
      <c r="X171" s="4" t="s">
        <v>55</v>
      </c>
      <c r="Y171" s="8">
        <v>0.5714285714285714</v>
      </c>
      <c r="Z171" s="8">
        <v>1</v>
      </c>
      <c r="AA171" s="8">
        <v>0.90476190476190477</v>
      </c>
      <c r="AB171" s="8">
        <v>1</v>
      </c>
      <c r="AC171" s="8">
        <v>0.91954022988505746</v>
      </c>
      <c r="AD171" s="4" t="str">
        <f>VLOOKUP(J171,'Areas Ranking'!$D$2:$Z$58,18,0)</f>
        <v>Riverina received an overall score of 87% which ranks them at position 3 of the 8 areas within the Southern region called in Q4.</v>
      </c>
      <c r="AE171" s="4" t="str">
        <f>VLOOKUP(J171,'Areas Ranking'!$D$2:$Z$58,19,0)</f>
        <v>Riverina received a 'greeting' score of 48% which ranks them at position 5 of the 8 areas within the Southern region called in Q4.</v>
      </c>
      <c r="AF171" s="4" t="str">
        <f>VLOOKUP(J171,'Areas Ranking'!$D$2:$Z$58,20,0)</f>
        <v>Riverina received an 'act with empathy' score of 96% which ranks them at position 3 of the 8 areas within the Southern region called in Q4.</v>
      </c>
      <c r="AG171" s="4" t="str">
        <f>VLOOKUP(J171,'Areas Ranking'!$D$2:$Z$58,21,0)</f>
        <v>Riverina received an 'explain expectations &amp; resolve situations' score of 91% which ranks them at position 3 of the 8 areas within the Southern region called in Q4.</v>
      </c>
      <c r="AH171" s="4" t="str">
        <f>VLOOKUP(J171,'Areas Ranking'!$D$2:$Z$58,22,0)</f>
        <v>Riverina received a 'communication' score of 67% which ranks them at position 1 of the 8 areas within the Southern region called in Q4.</v>
      </c>
      <c r="AI171" s="4" t="str">
        <f>VLOOKUP(J171,'Areas Ranking'!$D$2:$Z$58,23,0)</f>
        <v>Riverina's lowest rank was for 'greeting' in Q4, which should be examined for potential areas of improvement.</v>
      </c>
      <c r="AJ171" s="4" t="str">
        <f>VLOOKUP(K171,'Region Ranking'!$D$2:$X$7,16,0)</f>
        <v>Southern received an overall score of 77% which ranks them at position 5 of the 6 regions called in Q4.</v>
      </c>
      <c r="AK171" s="4" t="str">
        <f>VLOOKUP(K171,'Region Ranking'!$D$2:$X$7,17,0)</f>
        <v>Southern received a 'greeting' score of 51% which ranks them at position 6 of the 6 regions called in Q4.</v>
      </c>
      <c r="AL171" s="4" t="str">
        <f>VLOOKUP(K171,'Region Ranking'!$D$2:$X$7,18,0)</f>
        <v>Southern received an 'act with empathy' score of 86% which ranks them at position 6 of the 6 regions called in Q4.</v>
      </c>
      <c r="AM171" s="4" t="str">
        <f>VLOOKUP(K171,'Region Ranking'!$D$2:$X$7,19,0)</f>
        <v>Southern received an 'explain expectations &amp; resolve situations' score of 79% which ranks them at position 5 of the 6 regions called in Q4.</v>
      </c>
      <c r="AN171" s="4" t="str">
        <f>VLOOKUP(K171,'Region Ranking'!$D$2:$X$7,20,0)</f>
        <v>Southern received a 'communication' score of 60% which ranks them at position 5 of the 6 regions called in Q4.</v>
      </c>
      <c r="AO171" s="4" t="str">
        <f>VLOOKUP(K171,'Region Ranking'!$D$2:$X$7,21,0)</f>
        <v>Southern had multiple areas with lower ranks in Q4, which should be examined for potential areas of improvement.</v>
      </c>
    </row>
    <row r="172" spans="1:41" hidden="1" x14ac:dyDescent="0.25">
      <c r="A172" s="4">
        <v>2024</v>
      </c>
      <c r="B172" s="4" t="s">
        <v>41</v>
      </c>
      <c r="C172" s="9" t="s">
        <v>42</v>
      </c>
      <c r="D172" s="4">
        <v>10435712</v>
      </c>
      <c r="E172" s="4" t="s">
        <v>250</v>
      </c>
      <c r="F172" s="4" t="s">
        <v>251</v>
      </c>
      <c r="G172" s="4" t="s">
        <v>250</v>
      </c>
      <c r="H172" s="4" t="s">
        <v>46</v>
      </c>
      <c r="I172" s="4">
        <v>2500</v>
      </c>
      <c r="J172" s="4" t="s">
        <v>252</v>
      </c>
      <c r="K172" s="4" t="s">
        <v>253</v>
      </c>
      <c r="L172" s="4" t="s">
        <v>88</v>
      </c>
      <c r="M172" s="4" t="s">
        <v>61</v>
      </c>
      <c r="N172" s="4" t="s">
        <v>112</v>
      </c>
      <c r="O172" s="4" t="s">
        <v>51</v>
      </c>
      <c r="P172" s="4">
        <v>5</v>
      </c>
      <c r="Q172" s="4">
        <v>5</v>
      </c>
      <c r="R172" s="4">
        <v>5</v>
      </c>
      <c r="S172" s="4" t="s">
        <v>55</v>
      </c>
      <c r="T172" s="4" t="s">
        <v>76</v>
      </c>
      <c r="U172" s="4">
        <v>5</v>
      </c>
      <c r="V172" s="4" t="s">
        <v>63</v>
      </c>
      <c r="W172" s="4" t="s">
        <v>55</v>
      </c>
      <c r="X172" s="4" t="s">
        <v>55</v>
      </c>
      <c r="Y172" s="8">
        <v>0.7142857142857143</v>
      </c>
      <c r="Z172" s="8">
        <v>0.8928571428571429</v>
      </c>
      <c r="AA172" s="8">
        <v>1</v>
      </c>
      <c r="AB172" s="8">
        <v>1</v>
      </c>
      <c r="AC172" s="8">
        <v>0.9494949494949495</v>
      </c>
      <c r="AD172" s="4" t="str">
        <f>VLOOKUP(J172,'Areas Ranking'!$D$2:$Z$58,18,0)</f>
        <v>Wollongong received an overall score of 57% which ranks them at position 7 of the 8 areas within the Southern region called in Q4.</v>
      </c>
      <c r="AE172" s="4" t="str">
        <f>VLOOKUP(J172,'Areas Ranking'!$D$2:$Z$58,19,0)</f>
        <v>Wollongong received a 'greeting' score of 38% which ranks them at position 8 of the 8 areas within the Southern region called in Q4.</v>
      </c>
      <c r="AF172" s="4" t="str">
        <f>VLOOKUP(J172,'Areas Ranking'!$D$2:$Z$58,20,0)</f>
        <v>Wollongong received an 'act with empathy' score of 63% which ranks them at position 7 of the 8 areas within the Southern region called in Q4.</v>
      </c>
      <c r="AG172" s="4" t="str">
        <f>VLOOKUP(J172,'Areas Ranking'!$D$2:$Z$58,21,0)</f>
        <v>Wollongong received an 'explain expectations &amp; resolve situations' score of 54% which ranks them at position 7 of the 8 areas within the Southern region called in Q4.</v>
      </c>
      <c r="AH172" s="4" t="str">
        <f>VLOOKUP(J172,'Areas Ranking'!$D$2:$Z$58,22,0)</f>
        <v>Wollongong received a 'communication' score of 67% which ranks them at position 1 of the 8 areas within the Southern region called in Q4.</v>
      </c>
      <c r="AI172" s="4" t="str">
        <f>VLOOKUP(J172,'Areas Ranking'!$D$2:$Z$58,23,0)</f>
        <v>Wollongong's lowest rank was for 'greeting' in Q4, which should be examined for potential areas of improvement.</v>
      </c>
      <c r="AJ172" s="4" t="str">
        <f>VLOOKUP(K172,'Region Ranking'!$D$2:$X$7,16,0)</f>
        <v>Southern received an overall score of 77% which ranks them at position 5 of the 6 regions called in Q4.</v>
      </c>
      <c r="AK172" s="4" t="str">
        <f>VLOOKUP(K172,'Region Ranking'!$D$2:$X$7,17,0)</f>
        <v>Southern received a 'greeting' score of 51% which ranks them at position 6 of the 6 regions called in Q4.</v>
      </c>
      <c r="AL172" s="4" t="str">
        <f>VLOOKUP(K172,'Region Ranking'!$D$2:$X$7,18,0)</f>
        <v>Southern received an 'act with empathy' score of 86% which ranks them at position 6 of the 6 regions called in Q4.</v>
      </c>
      <c r="AM172" s="4" t="str">
        <f>VLOOKUP(K172,'Region Ranking'!$D$2:$X$7,19,0)</f>
        <v>Southern received an 'explain expectations &amp; resolve situations' score of 79% which ranks them at position 5 of the 6 regions called in Q4.</v>
      </c>
      <c r="AN172" s="4" t="str">
        <f>VLOOKUP(K172,'Region Ranking'!$D$2:$X$7,20,0)</f>
        <v>Southern received a 'communication' score of 60% which ranks them at position 5 of the 6 regions called in Q4.</v>
      </c>
      <c r="AO172" s="4" t="str">
        <f>VLOOKUP(K172,'Region Ranking'!$D$2:$X$7,21,0)</f>
        <v>Southern had multiple areas with lower ranks in Q4, which should be examined for potential areas of improvement.</v>
      </c>
    </row>
    <row r="173" spans="1:41" hidden="1" x14ac:dyDescent="0.25">
      <c r="A173" s="4">
        <v>2024</v>
      </c>
      <c r="B173" s="4" t="s">
        <v>41</v>
      </c>
      <c r="C173" s="9" t="s">
        <v>42</v>
      </c>
      <c r="D173" s="4">
        <v>10438020</v>
      </c>
      <c r="E173" s="4" t="s">
        <v>123</v>
      </c>
      <c r="F173" s="4" t="s">
        <v>124</v>
      </c>
      <c r="G173" s="4" t="s">
        <v>123</v>
      </c>
      <c r="H173" s="4" t="s">
        <v>46</v>
      </c>
      <c r="I173" s="4">
        <v>2148</v>
      </c>
      <c r="J173" s="4" t="s">
        <v>125</v>
      </c>
      <c r="K173" s="4" t="s">
        <v>104</v>
      </c>
      <c r="L173" s="4" t="s">
        <v>49</v>
      </c>
      <c r="M173" s="4" t="s">
        <v>61</v>
      </c>
      <c r="N173" s="4" t="s">
        <v>132</v>
      </c>
      <c r="O173" s="4" t="s">
        <v>51</v>
      </c>
      <c r="P173" s="4">
        <v>5</v>
      </c>
      <c r="Q173" s="4">
        <v>5</v>
      </c>
      <c r="R173" s="4">
        <v>5</v>
      </c>
      <c r="S173" s="4" t="s">
        <v>52</v>
      </c>
      <c r="T173" s="4" t="s">
        <v>62</v>
      </c>
      <c r="U173" s="4">
        <v>1</v>
      </c>
      <c r="V173" s="4" t="s">
        <v>54</v>
      </c>
      <c r="W173" s="4" t="s">
        <v>51</v>
      </c>
      <c r="X173" s="4" t="s">
        <v>55</v>
      </c>
      <c r="Y173" s="8">
        <v>0.42857142857142849</v>
      </c>
      <c r="Z173" s="8">
        <v>0.8928571428571429</v>
      </c>
      <c r="AA173" s="8">
        <v>0.47619047619047622</v>
      </c>
      <c r="AB173" s="8">
        <v>0.5</v>
      </c>
      <c r="AC173" s="8">
        <v>0.60919540229885061</v>
      </c>
      <c r="AD173" s="4" t="str">
        <f>VLOOKUP(J173,'Areas Ranking'!$D$2:$Z$58,18,0)</f>
        <v>Blacktown received an overall score of 69% which ranks them at position 10 of the 12 areas within the North West Metropolitan region called in Q4.</v>
      </c>
      <c r="AE173" s="4" t="str">
        <f>VLOOKUP(J173,'Areas Ranking'!$D$2:$Z$58,19,0)</f>
        <v>Blacktown received a 'greeting' score of 38% which ranks them at position 12 of the 12 areas within the North West Metropolitan region called in Q4.</v>
      </c>
      <c r="AF173" s="4" t="str">
        <f>VLOOKUP(J173,'Areas Ranking'!$D$2:$Z$58,20,0)</f>
        <v>Blacktown received an 'act with empathy' score of 93% which ranks them at position 8 of the 12 areas within the North West Metropolitan region called in Q4.</v>
      </c>
      <c r="AG173" s="4" t="str">
        <f>VLOOKUP(J173,'Areas Ranking'!$D$2:$Z$58,21,0)</f>
        <v>Blacktown received an 'explain expectations &amp; resolve situations' score of 63% which ranks them at position 12 of the 12 areas within the North West Metropolitan region called in Q4.</v>
      </c>
      <c r="AH173" s="4" t="str">
        <f>VLOOKUP(J173,'Areas Ranking'!$D$2:$Z$58,22,0)</f>
        <v>Blacktown received a 'communication' score of 50% which ranks them at position 8 of the 12 areas within the North West Metropolitan region called in Q4.</v>
      </c>
      <c r="AI173" s="4" t="str">
        <f>VLOOKUP(J173,'Areas Ranking'!$D$2:$Z$58,23,0)</f>
        <v>Blacktown had multiple areas with lower ranks in Q4, which should be examined for potential areas of improvement.</v>
      </c>
      <c r="AJ173" s="4" t="str">
        <f>VLOOKUP(K173,'Region Ranking'!$D$2:$X$7,16,0)</f>
        <v>North West Metropolitan received an overall score of 81% which ranks them at position 3 of the 6 regions called in Q4.</v>
      </c>
      <c r="AK173" s="4" t="str">
        <f>VLOOKUP(K173,'Region Ranking'!$D$2:$X$7,17,0)</f>
        <v>North West Metropolitan received a 'greeting' score of 57% which ranks them at position 3 of the 6 regions called in Q4.</v>
      </c>
      <c r="AL173" s="4" t="str">
        <f>VLOOKUP(K173,'Region Ranking'!$D$2:$X$7,18,0)</f>
        <v>North West Metropolitan received an 'act with empathy' score of 91% which ranks them at position 3 of the 6 regions called in Q4.</v>
      </c>
      <c r="AM173" s="4" t="str">
        <f>VLOOKUP(K173,'Region Ranking'!$D$2:$X$7,19,0)</f>
        <v>North West Metropolitan received an 'explain expectations &amp; resolve situations' score of 83% which ranks them at position 4 of the 6 regions called in Q4.</v>
      </c>
      <c r="AN173" s="4" t="str">
        <f>VLOOKUP(K173,'Region Ranking'!$D$2:$X$7,20,0)</f>
        <v>North West Metropolitan received a 'communication' score of 61% which ranks them at position 4 of the 6 regions called in Q4.</v>
      </c>
      <c r="AO173" s="4" t="str">
        <f>VLOOKUP(K173,'Region Ranking'!$D$2:$X$7,21,0)</f>
        <v>North West Metropolitan had multiple areas with lower ranks in Q4, which should be examined for potential areas of improvement.</v>
      </c>
    </row>
    <row r="174" spans="1:41" hidden="1" x14ac:dyDescent="0.25">
      <c r="A174" s="4">
        <v>2024</v>
      </c>
      <c r="B174" s="4" t="s">
        <v>41</v>
      </c>
      <c r="C174" s="9" t="s">
        <v>42</v>
      </c>
      <c r="D174" s="4">
        <v>10439664</v>
      </c>
      <c r="E174" s="4" t="s">
        <v>293</v>
      </c>
      <c r="F174" s="4" t="s">
        <v>294</v>
      </c>
      <c r="G174" s="4" t="s">
        <v>293</v>
      </c>
      <c r="H174" s="4" t="s">
        <v>46</v>
      </c>
      <c r="I174" s="4">
        <v>2832</v>
      </c>
      <c r="J174" s="4" t="s">
        <v>295</v>
      </c>
      <c r="K174" s="4" t="s">
        <v>233</v>
      </c>
      <c r="L174" s="4" t="s">
        <v>49</v>
      </c>
      <c r="M174" s="4"/>
      <c r="N174" s="4" t="s">
        <v>50</v>
      </c>
      <c r="O174" s="4" t="s">
        <v>51</v>
      </c>
      <c r="P174" s="4">
        <v>5</v>
      </c>
      <c r="Q174" s="4">
        <v>3</v>
      </c>
      <c r="R174" s="4">
        <v>3</v>
      </c>
      <c r="S174" s="4" t="s">
        <v>55</v>
      </c>
      <c r="T174" s="4" t="s">
        <v>76</v>
      </c>
      <c r="U174" s="4">
        <v>4</v>
      </c>
      <c r="V174" s="4" t="s">
        <v>51</v>
      </c>
      <c r="W174" s="4" t="s">
        <v>51</v>
      </c>
      <c r="X174" s="4" t="s">
        <v>55</v>
      </c>
      <c r="Y174" s="8">
        <v>0.5714285714285714</v>
      </c>
      <c r="Z174" s="8">
        <v>0.60714285714285721</v>
      </c>
      <c r="AA174" s="8">
        <v>0.85185185185185186</v>
      </c>
      <c r="AB174" s="8">
        <v>0.5</v>
      </c>
      <c r="AC174" s="8">
        <v>0.72727272727272729</v>
      </c>
      <c r="AD174" s="4" t="str">
        <f>VLOOKUP(J174,'Areas Ranking'!$D$2:$Z$58,18,0)</f>
        <v>Central North received an overall score of 90% which ranks them at position 1 of the 7 areas within the Western region called in Q4.</v>
      </c>
      <c r="AE174" s="4" t="str">
        <f>VLOOKUP(J174,'Areas Ranking'!$D$2:$Z$58,19,0)</f>
        <v>Central North received a 'greeting' score of 66% which ranks them at position 2 of the 7 areas within the Western region called in Q4.</v>
      </c>
      <c r="AF174" s="4" t="str">
        <f>VLOOKUP(J174,'Areas Ranking'!$D$2:$Z$58,20,0)</f>
        <v>Central North received an 'act with empathy' score of 92% which ranks them at position 2 of the 7 areas within the Western region called in Q4.</v>
      </c>
      <c r="AG174" s="4" t="str">
        <f>VLOOKUP(J174,'Areas Ranking'!$D$2:$Z$58,21,0)</f>
        <v>Central North received an 'explain expectations &amp; resolve situations' score of 95% which ranks them at position 1 of the 7 areas within the Western region called in Q4.</v>
      </c>
      <c r="AH174" s="4" t="str">
        <f>VLOOKUP(J174,'Areas Ranking'!$D$2:$Z$58,22,0)</f>
        <v>Central North received a 'communication' score of 80% which ranks them at position 2 of the 7 areas within the Western region called in Q4.</v>
      </c>
      <c r="AI174" s="4" t="str">
        <f>VLOOKUP(J174,'Areas Ranking'!$D$2:$Z$58,23,0)</f>
        <v>Central North had multiple areas with lower ranks in Q4, which should be examined for potential areas of improvement.</v>
      </c>
      <c r="AJ174" s="4" t="str">
        <f>VLOOKUP(K174,'Region Ranking'!$D$2:$X$7,16,0)</f>
        <v>Western received an overall score of 80% which ranks them at position 4 of the 6 regions called in Q4.</v>
      </c>
      <c r="AK174" s="4" t="str">
        <f>VLOOKUP(K174,'Region Ranking'!$D$2:$X$7,17,0)</f>
        <v>Western received a 'greeting' score of 56% which ranks them at position 4 of the 6 regions called in Q4.</v>
      </c>
      <c r="AL174" s="4" t="str">
        <f>VLOOKUP(K174,'Region Ranking'!$D$2:$X$7,18,0)</f>
        <v>Western received an 'act with empathy' score of 88% which ranks them at position 4 of the 6 regions called in Q4.</v>
      </c>
      <c r="AM174" s="4" t="str">
        <f>VLOOKUP(K174,'Region Ranking'!$D$2:$X$7,19,0)</f>
        <v>Western received an 'explain expectations &amp; resolve situations' score of 83% which ranks them at position 2 of the 6 regions called in Q4.</v>
      </c>
      <c r="AN174" s="4" t="str">
        <f>VLOOKUP(K174,'Region Ranking'!$D$2:$X$7,20,0)</f>
        <v>Western received a 'communication' score of 63% which ranks them at position 3 of the 6 regions called in Q4.</v>
      </c>
      <c r="AO174" s="4" t="str">
        <f>VLOOKUP(K174,'Region Ranking'!$D$2:$X$7,21,0)</f>
        <v>Western had multiple areas with lower ranks in Q4, which should be examined for potential areas of improvement.</v>
      </c>
    </row>
    <row r="175" spans="1:41" hidden="1" x14ac:dyDescent="0.25">
      <c r="A175" s="4">
        <v>2024</v>
      </c>
      <c r="B175" s="4" t="s">
        <v>41</v>
      </c>
      <c r="C175" s="9" t="s">
        <v>42</v>
      </c>
      <c r="D175" s="4">
        <v>10439665</v>
      </c>
      <c r="E175" s="4" t="s">
        <v>337</v>
      </c>
      <c r="F175" s="4" t="s">
        <v>338</v>
      </c>
      <c r="G175" s="4" t="s">
        <v>337</v>
      </c>
      <c r="H175" s="4" t="s">
        <v>46</v>
      </c>
      <c r="I175" s="4">
        <v>2840</v>
      </c>
      <c r="J175" s="4" t="s">
        <v>295</v>
      </c>
      <c r="K175" s="4" t="s">
        <v>233</v>
      </c>
      <c r="L175" s="4" t="s">
        <v>49</v>
      </c>
      <c r="M175" s="4"/>
      <c r="N175" s="4" t="s">
        <v>50</v>
      </c>
      <c r="O175" s="4" t="s">
        <v>51</v>
      </c>
      <c r="P175" s="4">
        <v>5</v>
      </c>
      <c r="Q175" s="4">
        <v>5</v>
      </c>
      <c r="R175" s="4">
        <v>5</v>
      </c>
      <c r="S175" s="4" t="s">
        <v>52</v>
      </c>
      <c r="T175" s="4" t="s">
        <v>76</v>
      </c>
      <c r="U175" s="4">
        <v>5</v>
      </c>
      <c r="V175" s="4" t="s">
        <v>63</v>
      </c>
      <c r="W175" s="4" t="s">
        <v>55</v>
      </c>
      <c r="X175" s="4" t="s">
        <v>55</v>
      </c>
      <c r="Y175" s="8">
        <v>0.5714285714285714</v>
      </c>
      <c r="Z175" s="8">
        <v>1</v>
      </c>
      <c r="AA175" s="8">
        <v>1</v>
      </c>
      <c r="AB175" s="8">
        <v>1</v>
      </c>
      <c r="AC175" s="8">
        <v>0.96551724137931028</v>
      </c>
      <c r="AD175" s="4" t="str">
        <f>VLOOKUP(J175,'Areas Ranking'!$D$2:$Z$58,18,0)</f>
        <v>Central North received an overall score of 90% which ranks them at position 1 of the 7 areas within the Western region called in Q4.</v>
      </c>
      <c r="AE175" s="4" t="str">
        <f>VLOOKUP(J175,'Areas Ranking'!$D$2:$Z$58,19,0)</f>
        <v>Central North received a 'greeting' score of 66% which ranks them at position 2 of the 7 areas within the Western region called in Q4.</v>
      </c>
      <c r="AF175" s="4" t="str">
        <f>VLOOKUP(J175,'Areas Ranking'!$D$2:$Z$58,20,0)</f>
        <v>Central North received an 'act with empathy' score of 92% which ranks them at position 2 of the 7 areas within the Western region called in Q4.</v>
      </c>
      <c r="AG175" s="4" t="str">
        <f>VLOOKUP(J175,'Areas Ranking'!$D$2:$Z$58,21,0)</f>
        <v>Central North received an 'explain expectations &amp; resolve situations' score of 95% which ranks them at position 1 of the 7 areas within the Western region called in Q4.</v>
      </c>
      <c r="AH175" s="4" t="str">
        <f>VLOOKUP(J175,'Areas Ranking'!$D$2:$Z$58,22,0)</f>
        <v>Central North received a 'communication' score of 80% which ranks them at position 2 of the 7 areas within the Western region called in Q4.</v>
      </c>
      <c r="AI175" s="4" t="str">
        <f>VLOOKUP(J175,'Areas Ranking'!$D$2:$Z$58,23,0)</f>
        <v>Central North had multiple areas with lower ranks in Q4, which should be examined for potential areas of improvement.</v>
      </c>
      <c r="AJ175" s="4" t="str">
        <f>VLOOKUP(K175,'Region Ranking'!$D$2:$X$7,16,0)</f>
        <v>Western received an overall score of 80% which ranks them at position 4 of the 6 regions called in Q4.</v>
      </c>
      <c r="AK175" s="4" t="str">
        <f>VLOOKUP(K175,'Region Ranking'!$D$2:$X$7,17,0)</f>
        <v>Western received a 'greeting' score of 56% which ranks them at position 4 of the 6 regions called in Q4.</v>
      </c>
      <c r="AL175" s="4" t="str">
        <f>VLOOKUP(K175,'Region Ranking'!$D$2:$X$7,18,0)</f>
        <v>Western received an 'act with empathy' score of 88% which ranks them at position 4 of the 6 regions called in Q4.</v>
      </c>
      <c r="AM175" s="4" t="str">
        <f>VLOOKUP(K175,'Region Ranking'!$D$2:$X$7,19,0)</f>
        <v>Western received an 'explain expectations &amp; resolve situations' score of 83% which ranks them at position 2 of the 6 regions called in Q4.</v>
      </c>
      <c r="AN175" s="4" t="str">
        <f>VLOOKUP(K175,'Region Ranking'!$D$2:$X$7,20,0)</f>
        <v>Western received a 'communication' score of 63% which ranks them at position 3 of the 6 regions called in Q4.</v>
      </c>
      <c r="AO175" s="4" t="str">
        <f>VLOOKUP(K175,'Region Ranking'!$D$2:$X$7,21,0)</f>
        <v>Western had multiple areas with lower ranks in Q4, which should be examined for potential areas of improvement.</v>
      </c>
    </row>
    <row r="176" spans="1:41" hidden="1" x14ac:dyDescent="0.25">
      <c r="A176" s="4">
        <v>2025</v>
      </c>
      <c r="B176" s="4" t="s">
        <v>339</v>
      </c>
      <c r="C176" s="9" t="s">
        <v>340</v>
      </c>
      <c r="D176" s="4">
        <v>10443860</v>
      </c>
      <c r="E176" s="4" t="s">
        <v>183</v>
      </c>
      <c r="F176" s="4" t="s">
        <v>184</v>
      </c>
      <c r="G176" s="4" t="s">
        <v>183</v>
      </c>
      <c r="H176" s="4" t="s">
        <v>46</v>
      </c>
      <c r="I176" s="4">
        <v>2131</v>
      </c>
      <c r="J176" s="4" t="s">
        <v>185</v>
      </c>
      <c r="K176" s="4" t="s">
        <v>186</v>
      </c>
      <c r="L176" s="4" t="s">
        <v>49</v>
      </c>
      <c r="M176" s="4" t="s">
        <v>61</v>
      </c>
      <c r="N176" s="4" t="s">
        <v>70</v>
      </c>
      <c r="O176" s="4" t="s">
        <v>51</v>
      </c>
      <c r="P176" s="4">
        <v>3</v>
      </c>
      <c r="Q176" s="4">
        <v>4</v>
      </c>
      <c r="R176" s="4">
        <v>4</v>
      </c>
      <c r="S176" s="4" t="s">
        <v>52</v>
      </c>
      <c r="T176" s="4" t="s">
        <v>53</v>
      </c>
      <c r="U176" s="4">
        <v>4</v>
      </c>
      <c r="V176" s="4" t="s">
        <v>51</v>
      </c>
      <c r="W176" s="4" t="s">
        <v>51</v>
      </c>
      <c r="X176" s="4" t="s">
        <v>55</v>
      </c>
      <c r="Y176" s="8">
        <v>0.14285714285714279</v>
      </c>
      <c r="Z176" s="8">
        <v>0.8214285714285714</v>
      </c>
      <c r="AA176" s="8">
        <v>0.90476190476190477</v>
      </c>
      <c r="AB176" s="8">
        <v>0.5</v>
      </c>
      <c r="AC176" s="8">
        <v>0.77011494252873558</v>
      </c>
      <c r="AD176" s="4" t="str">
        <f>VLOOKUP(J176,'Areas Ranking'!$D$59:$Z$115,18,0)</f>
        <v>Burwood received an overall score of 87% which ranks them at position 4 of the 9 areas within the South West Metropolitan region called in Q1.</v>
      </c>
      <c r="AE176" s="4" t="str">
        <f>VLOOKUP(J176,'Areas Ranking'!$D$59:$Z$115,19,0)</f>
        <v>Burwood received a 'greeting' score of 52% which ranks them at position 6 of the 9 areas within the South West Metropolitan region called in Q1.</v>
      </c>
      <c r="AF176" s="4" t="str">
        <f>VLOOKUP(J176,'Areas Ranking'!$D$59:$Z$115,20,0)</f>
        <v>Burwood received an 'act with empathy' score of 90% which ranks them at position 8 of the 9 areas within the South West Metropolitan region called in Q1.</v>
      </c>
      <c r="AG176" s="4" t="str">
        <f>VLOOKUP(J176,'Areas Ranking'!$D$59:$Z$115,21,0)</f>
        <v>Burwood received an 'explain expectations &amp; resolve situations' score of 94% which ranks them at position 1 of the 9 areas within the South West Metropolitan region called in Q1.</v>
      </c>
      <c r="AH176" s="4" t="str">
        <f>VLOOKUP(J176,'Areas Ranking'!$D$59:$Z$115,22,0)</f>
        <v>Burwood received a 'communication' score of 67% which ranks them at position 4 of the 9 areas within the South West Metropolitan region called in Q1.</v>
      </c>
      <c r="AI176" s="4" t="str">
        <f>VLOOKUP(J176,'Areas Ranking'!$D$59:$Z$115,23,0)</f>
        <v>Burwood's lowest rank was for 'act with empathy' in Q1, which should be examined for potential areas of improvement.</v>
      </c>
      <c r="AJ176" s="4" t="str">
        <f>VLOOKUP(K176,'Region Ranking'!$D$8:$X$13,16,0)</f>
        <v>South West Metropolitan received an overall score of 80% which ranks them at position 3 of the 6 regions called in Q1.</v>
      </c>
      <c r="AK176" s="4" t="str">
        <f>VLOOKUP(K176,'Region Ranking'!$D$8:$X$13,17,0)</f>
        <v>South West Metropolitan received a 'greeting' score of 59% which ranks them at position 3 of the 6 regions called in Q1.</v>
      </c>
      <c r="AL176" s="4" t="str">
        <f>VLOOKUP(K176,'Region Ranking'!$D$8:$X$13,18,0)</f>
        <v>South West Metropolitan received an 'act with empathy' score of 93% which ranks them at position 3 of the 6 regions called in Q1.</v>
      </c>
      <c r="AM176" s="4" t="str">
        <f>VLOOKUP(K176,'Region Ranking'!$D$8:$X$13,19,0)</f>
        <v>South West Metropolitan received an 'explain expectations &amp; resolve situations' score of 79% which ranks them at position 6 of the 6 regions called in Q1.</v>
      </c>
      <c r="AN176" s="4" t="str">
        <f>VLOOKUP(K176,'Region Ranking'!$D$8:$X$13,20,0)</f>
        <v>South West Metropolitan received a 'communication' score of 67% which ranks them at position 2 of the 6 regions called in Q1.</v>
      </c>
      <c r="AO176" s="4" t="str">
        <f>VLOOKUP(K176,'Region Ranking'!$D$8:$X$13,21,0)</f>
        <v>South West Metropolitan had multiple areas with lower ranks in Q1, which should be examined for potential areas of improvement.</v>
      </c>
    </row>
    <row r="177" spans="1:41" hidden="1" x14ac:dyDescent="0.25">
      <c r="A177" s="4">
        <v>2025</v>
      </c>
      <c r="B177" s="4" t="s">
        <v>339</v>
      </c>
      <c r="C177" s="9" t="s">
        <v>340</v>
      </c>
      <c r="D177" s="4">
        <v>10443861</v>
      </c>
      <c r="E177" s="4" t="s">
        <v>192</v>
      </c>
      <c r="F177" s="4" t="s">
        <v>193</v>
      </c>
      <c r="G177" s="4" t="s">
        <v>192</v>
      </c>
      <c r="H177" s="4" t="s">
        <v>46</v>
      </c>
      <c r="I177" s="4">
        <v>2144</v>
      </c>
      <c r="J177" s="4" t="s">
        <v>194</v>
      </c>
      <c r="K177" s="4" t="s">
        <v>186</v>
      </c>
      <c r="L177" s="4" t="s">
        <v>49</v>
      </c>
      <c r="M177" s="4" t="s">
        <v>61</v>
      </c>
      <c r="N177" s="4" t="s">
        <v>70</v>
      </c>
      <c r="O177" s="4" t="s">
        <v>51</v>
      </c>
      <c r="P177" s="4">
        <v>4</v>
      </c>
      <c r="Q177" s="4">
        <v>5</v>
      </c>
      <c r="R177" s="4">
        <v>2</v>
      </c>
      <c r="S177" s="4" t="s">
        <v>52</v>
      </c>
      <c r="T177" s="4" t="s">
        <v>53</v>
      </c>
      <c r="U177" s="4">
        <v>3</v>
      </c>
      <c r="V177" s="4" t="s">
        <v>51</v>
      </c>
      <c r="W177" s="4" t="s">
        <v>51</v>
      </c>
      <c r="X177" s="4" t="s">
        <v>55</v>
      </c>
      <c r="Y177" s="8">
        <v>0.5714285714285714</v>
      </c>
      <c r="Z177" s="8">
        <v>0.8928571428571429</v>
      </c>
      <c r="AA177" s="8">
        <v>0.33333333333333343</v>
      </c>
      <c r="AB177" s="8">
        <v>0.5</v>
      </c>
      <c r="AC177" s="8">
        <v>0.55172413793103448</v>
      </c>
      <c r="AD177" s="4" t="str">
        <f>VLOOKUP(J177,'Areas Ranking'!$D$59:$Z$115,18,0)</f>
        <v>Auburn received an overall score of 54% which ranks them at position 9 of the 9 areas within the South West Metropolitan region called in Q1.</v>
      </c>
      <c r="AE177" s="4" t="str">
        <f>VLOOKUP(J177,'Areas Ranking'!$D$59:$Z$115,19,0)</f>
        <v>Auburn received a 'greeting' score of 52% which ranks them at position 6 of the 9 areas within the South West Metropolitan region called in Q1.</v>
      </c>
      <c r="AF177" s="4" t="str">
        <f>VLOOKUP(J177,'Areas Ranking'!$D$59:$Z$115,20,0)</f>
        <v>Auburn received an 'act with empathy' score of 65% which ranks them at position 9 of the 9 areas within the South West Metropolitan region called in Q1.</v>
      </c>
      <c r="AG177" s="4" t="str">
        <f>VLOOKUP(J177,'Areas Ranking'!$D$59:$Z$115,21,0)</f>
        <v>Auburn received an 'explain expectations &amp; resolve situations' score of 52% which ranks them at position 9 of the 9 areas within the South West Metropolitan region called in Q1.</v>
      </c>
      <c r="AH177" s="4" t="str">
        <f>VLOOKUP(J177,'Areas Ranking'!$D$59:$Z$115,22,0)</f>
        <v>Auburn received a 'communication' score of 33% which ranks them at position 9 of the 9 areas within the South West Metropolitan region called in Q1.</v>
      </c>
      <c r="AI177" s="4" t="str">
        <f>VLOOKUP(J177,'Areas Ranking'!$D$59:$Z$115,23,0)</f>
        <v>Auburn had multiple areas with lower ranks in Q1, which should be examined for potential areas of improvement.</v>
      </c>
      <c r="AJ177" s="4" t="str">
        <f>VLOOKUP(K177,'Region Ranking'!$D$8:$X$13,16,0)</f>
        <v>South West Metropolitan received an overall score of 80% which ranks them at position 3 of the 6 regions called in Q1.</v>
      </c>
      <c r="AK177" s="4" t="str">
        <f>VLOOKUP(K177,'Region Ranking'!$D$8:$X$13,17,0)</f>
        <v>South West Metropolitan received a 'greeting' score of 59% which ranks them at position 3 of the 6 regions called in Q1.</v>
      </c>
      <c r="AL177" s="4" t="str">
        <f>VLOOKUP(K177,'Region Ranking'!$D$8:$X$13,18,0)</f>
        <v>South West Metropolitan received an 'act with empathy' score of 93% which ranks them at position 3 of the 6 regions called in Q1.</v>
      </c>
      <c r="AM177" s="4" t="str">
        <f>VLOOKUP(K177,'Region Ranking'!$D$8:$X$13,19,0)</f>
        <v>South West Metropolitan received an 'explain expectations &amp; resolve situations' score of 79% which ranks them at position 6 of the 6 regions called in Q1.</v>
      </c>
      <c r="AN177" s="4" t="str">
        <f>VLOOKUP(K177,'Region Ranking'!$D$8:$X$13,20,0)</f>
        <v>South West Metropolitan received a 'communication' score of 67% which ranks them at position 2 of the 6 regions called in Q1.</v>
      </c>
      <c r="AO177" s="4" t="str">
        <f>VLOOKUP(K177,'Region Ranking'!$D$8:$X$13,21,0)</f>
        <v>South West Metropolitan had multiple areas with lower ranks in Q1, which should be examined for potential areas of improvement.</v>
      </c>
    </row>
    <row r="178" spans="1:41" hidden="1" x14ac:dyDescent="0.25">
      <c r="A178" s="4">
        <v>2025</v>
      </c>
      <c r="B178" s="4" t="s">
        <v>339</v>
      </c>
      <c r="C178" s="9" t="s">
        <v>340</v>
      </c>
      <c r="D178" s="4">
        <v>10443862</v>
      </c>
      <c r="E178" s="4" t="s">
        <v>213</v>
      </c>
      <c r="F178" s="4" t="s">
        <v>214</v>
      </c>
      <c r="G178" s="4" t="s">
        <v>213</v>
      </c>
      <c r="H178" s="4" t="s">
        <v>46</v>
      </c>
      <c r="I178" s="4">
        <v>2197</v>
      </c>
      <c r="J178" s="4" t="s">
        <v>212</v>
      </c>
      <c r="K178" s="4" t="s">
        <v>186</v>
      </c>
      <c r="L178" s="4" t="s">
        <v>49</v>
      </c>
      <c r="M178" s="4" t="s">
        <v>61</v>
      </c>
      <c r="N178" s="4" t="s">
        <v>70</v>
      </c>
      <c r="O178" s="4" t="s">
        <v>51</v>
      </c>
      <c r="P178" s="4">
        <v>5</v>
      </c>
      <c r="Q178" s="4">
        <v>5</v>
      </c>
      <c r="R178" s="4">
        <v>4</v>
      </c>
      <c r="S178" s="4" t="s">
        <v>52</v>
      </c>
      <c r="T178" s="4" t="s">
        <v>53</v>
      </c>
      <c r="U178" s="4">
        <v>3</v>
      </c>
      <c r="V178" s="4" t="s">
        <v>54</v>
      </c>
      <c r="W178" s="4" t="s">
        <v>55</v>
      </c>
      <c r="X178" s="4" t="s">
        <v>55</v>
      </c>
      <c r="Y178" s="8">
        <v>0.7142857142857143</v>
      </c>
      <c r="Z178" s="8">
        <v>0.8928571428571429</v>
      </c>
      <c r="AA178" s="8">
        <v>0.80952380952380953</v>
      </c>
      <c r="AB178" s="8">
        <v>1</v>
      </c>
      <c r="AC178" s="8">
        <v>0.85057471264367823</v>
      </c>
      <c r="AD178" s="4" t="str">
        <f>VLOOKUP(J178,'Areas Ranking'!$D$59:$Z$115,18,0)</f>
        <v>Bankstown received an overall score of 76% which ranks them at position 7 of the 9 areas within the South West Metropolitan region called in Q1.</v>
      </c>
      <c r="AE178" s="4" t="str">
        <f>VLOOKUP(J178,'Areas Ranking'!$D$59:$Z$115,19,0)</f>
        <v>Bankstown received a 'greeting' score of 52% which ranks them at position 6 of the 9 areas within the South West Metropolitan region called in Q1.</v>
      </c>
      <c r="AF178" s="4" t="str">
        <f>VLOOKUP(J178,'Areas Ranking'!$D$59:$Z$115,20,0)</f>
        <v>Bankstown received an 'act with empathy' score of 93% which ranks them at position 7 of the 9 areas within the South West Metropolitan region called in Q1.</v>
      </c>
      <c r="AG178" s="4" t="str">
        <f>VLOOKUP(J178,'Areas Ranking'!$D$59:$Z$115,21,0)</f>
        <v>Bankstown received an 'explain expectations &amp; resolve situations' score of 75% which ranks them at position 7 of the 9 areas within the South West Metropolitan region called in Q1.</v>
      </c>
      <c r="AH178" s="4" t="str">
        <f>VLOOKUP(J178,'Areas Ranking'!$D$59:$Z$115,22,0)</f>
        <v>Bankstown received a 'communication' score of 50% which ranks them at position 8 of the 9 areas within the South West Metropolitan region called in Q1.</v>
      </c>
      <c r="AI178" s="4" t="str">
        <f>VLOOKUP(J178,'Areas Ranking'!$D$59:$Z$115,23,0)</f>
        <v>Bankstown's lowest rank was for 'communication' in Q1, which should be examined for potential areas of improvement.</v>
      </c>
      <c r="AJ178" s="4" t="str">
        <f>VLOOKUP(K178,'Region Ranking'!$D$8:$X$13,16,0)</f>
        <v>South West Metropolitan received an overall score of 80% which ranks them at position 3 of the 6 regions called in Q1.</v>
      </c>
      <c r="AK178" s="4" t="str">
        <f>VLOOKUP(K178,'Region Ranking'!$D$8:$X$13,17,0)</f>
        <v>South West Metropolitan received a 'greeting' score of 59% which ranks them at position 3 of the 6 regions called in Q1.</v>
      </c>
      <c r="AL178" s="4" t="str">
        <f>VLOOKUP(K178,'Region Ranking'!$D$8:$X$13,18,0)</f>
        <v>South West Metropolitan received an 'act with empathy' score of 93% which ranks them at position 3 of the 6 regions called in Q1.</v>
      </c>
      <c r="AM178" s="4" t="str">
        <f>VLOOKUP(K178,'Region Ranking'!$D$8:$X$13,19,0)</f>
        <v>South West Metropolitan received an 'explain expectations &amp; resolve situations' score of 79% which ranks them at position 6 of the 6 regions called in Q1.</v>
      </c>
      <c r="AN178" s="4" t="str">
        <f>VLOOKUP(K178,'Region Ranking'!$D$8:$X$13,20,0)</f>
        <v>South West Metropolitan received a 'communication' score of 67% which ranks them at position 2 of the 6 regions called in Q1.</v>
      </c>
      <c r="AO178" s="4" t="str">
        <f>VLOOKUP(K178,'Region Ranking'!$D$8:$X$13,21,0)</f>
        <v>South West Metropolitan had multiple areas with lower ranks in Q1, which should be examined for potential areas of improvement.</v>
      </c>
    </row>
    <row r="179" spans="1:41" hidden="1" x14ac:dyDescent="0.25">
      <c r="A179" s="4">
        <v>2025</v>
      </c>
      <c r="B179" s="4" t="s">
        <v>339</v>
      </c>
      <c r="C179" s="9" t="s">
        <v>340</v>
      </c>
      <c r="D179" s="4">
        <v>10443863</v>
      </c>
      <c r="E179" s="4" t="s">
        <v>187</v>
      </c>
      <c r="F179" s="4" t="s">
        <v>188</v>
      </c>
      <c r="G179" s="4" t="s">
        <v>187</v>
      </c>
      <c r="H179" s="4" t="s">
        <v>46</v>
      </c>
      <c r="I179" s="4">
        <v>2134</v>
      </c>
      <c r="J179" s="4" t="s">
        <v>185</v>
      </c>
      <c r="K179" s="4" t="s">
        <v>186</v>
      </c>
      <c r="L179" s="4" t="s">
        <v>49</v>
      </c>
      <c r="M179" s="4" t="s">
        <v>61</v>
      </c>
      <c r="N179" s="4" t="s">
        <v>50</v>
      </c>
      <c r="O179" s="4" t="s">
        <v>51</v>
      </c>
      <c r="P179" s="4">
        <v>5</v>
      </c>
      <c r="Q179" s="4">
        <v>5</v>
      </c>
      <c r="R179" s="4">
        <v>5</v>
      </c>
      <c r="S179" s="4" t="s">
        <v>55</v>
      </c>
      <c r="T179" s="4" t="s">
        <v>53</v>
      </c>
      <c r="U179" s="4">
        <v>5</v>
      </c>
      <c r="V179" s="4" t="s">
        <v>51</v>
      </c>
      <c r="W179" s="4" t="s">
        <v>51</v>
      </c>
      <c r="X179" s="4" t="s">
        <v>55</v>
      </c>
      <c r="Y179" s="8">
        <v>0.42857142857142849</v>
      </c>
      <c r="Z179" s="8">
        <v>0.8928571428571429</v>
      </c>
      <c r="AA179" s="8">
        <v>0.92592592592592593</v>
      </c>
      <c r="AB179" s="8">
        <v>0.5</v>
      </c>
      <c r="AC179" s="8">
        <v>0.83838383838383834</v>
      </c>
      <c r="AD179" s="4" t="str">
        <f>VLOOKUP(J179,'Areas Ranking'!$D$59:$Z$115,18,0)</f>
        <v>Burwood received an overall score of 87% which ranks them at position 4 of the 9 areas within the South West Metropolitan region called in Q1.</v>
      </c>
      <c r="AE179" s="4" t="str">
        <f>VLOOKUP(J179,'Areas Ranking'!$D$59:$Z$115,19,0)</f>
        <v>Burwood received a 'greeting' score of 52% which ranks them at position 6 of the 9 areas within the South West Metropolitan region called in Q1.</v>
      </c>
      <c r="AF179" s="4" t="str">
        <f>VLOOKUP(J179,'Areas Ranking'!$D$59:$Z$115,20,0)</f>
        <v>Burwood received an 'act with empathy' score of 90% which ranks them at position 8 of the 9 areas within the South West Metropolitan region called in Q1.</v>
      </c>
      <c r="AG179" s="4" t="str">
        <f>VLOOKUP(J179,'Areas Ranking'!$D$59:$Z$115,21,0)</f>
        <v>Burwood received an 'explain expectations &amp; resolve situations' score of 94% which ranks them at position 1 of the 9 areas within the South West Metropolitan region called in Q1.</v>
      </c>
      <c r="AH179" s="4" t="str">
        <f>VLOOKUP(J179,'Areas Ranking'!$D$59:$Z$115,22,0)</f>
        <v>Burwood received a 'communication' score of 67% which ranks them at position 4 of the 9 areas within the South West Metropolitan region called in Q1.</v>
      </c>
      <c r="AI179" s="4" t="str">
        <f>VLOOKUP(J179,'Areas Ranking'!$D$59:$Z$115,23,0)</f>
        <v>Burwood's lowest rank was for 'act with empathy' in Q1, which should be examined for potential areas of improvement.</v>
      </c>
      <c r="AJ179" s="4" t="str">
        <f>VLOOKUP(K179,'Region Ranking'!$D$8:$X$13,16,0)</f>
        <v>South West Metropolitan received an overall score of 80% which ranks them at position 3 of the 6 regions called in Q1.</v>
      </c>
      <c r="AK179" s="4" t="str">
        <f>VLOOKUP(K179,'Region Ranking'!$D$8:$X$13,17,0)</f>
        <v>South West Metropolitan received a 'greeting' score of 59% which ranks them at position 3 of the 6 regions called in Q1.</v>
      </c>
      <c r="AL179" s="4" t="str">
        <f>VLOOKUP(K179,'Region Ranking'!$D$8:$X$13,18,0)</f>
        <v>South West Metropolitan received an 'act with empathy' score of 93% which ranks them at position 3 of the 6 regions called in Q1.</v>
      </c>
      <c r="AM179" s="4" t="str">
        <f>VLOOKUP(K179,'Region Ranking'!$D$8:$X$13,19,0)</f>
        <v>South West Metropolitan received an 'explain expectations &amp; resolve situations' score of 79% which ranks them at position 6 of the 6 regions called in Q1.</v>
      </c>
      <c r="AN179" s="4" t="str">
        <f>VLOOKUP(K179,'Region Ranking'!$D$8:$X$13,20,0)</f>
        <v>South West Metropolitan received a 'communication' score of 67% which ranks them at position 2 of the 6 regions called in Q1.</v>
      </c>
      <c r="AO179" s="4" t="str">
        <f>VLOOKUP(K179,'Region Ranking'!$D$8:$X$13,21,0)</f>
        <v>South West Metropolitan had multiple areas with lower ranks in Q1, which should be examined for potential areas of improvement.</v>
      </c>
    </row>
    <row r="180" spans="1:41" hidden="1" x14ac:dyDescent="0.25">
      <c r="A180" s="4">
        <v>2025</v>
      </c>
      <c r="B180" s="4" t="s">
        <v>339</v>
      </c>
      <c r="C180" s="9" t="s">
        <v>340</v>
      </c>
      <c r="D180" s="4">
        <v>10443864</v>
      </c>
      <c r="E180" s="4" t="s">
        <v>200</v>
      </c>
      <c r="F180" s="4" t="s">
        <v>201</v>
      </c>
      <c r="G180" s="4" t="s">
        <v>200</v>
      </c>
      <c r="H180" s="4" t="s">
        <v>46</v>
      </c>
      <c r="I180" s="4">
        <v>2166</v>
      </c>
      <c r="J180" s="4" t="s">
        <v>199</v>
      </c>
      <c r="K180" s="4" t="s">
        <v>186</v>
      </c>
      <c r="L180" s="4" t="s">
        <v>49</v>
      </c>
      <c r="M180" s="4"/>
      <c r="N180" s="4" t="s">
        <v>50</v>
      </c>
      <c r="O180" s="4" t="s">
        <v>51</v>
      </c>
      <c r="P180" s="4">
        <v>5</v>
      </c>
      <c r="Q180" s="4">
        <v>5</v>
      </c>
      <c r="R180" s="4">
        <v>5</v>
      </c>
      <c r="S180" s="4" t="s">
        <v>52</v>
      </c>
      <c r="T180" s="4" t="s">
        <v>53</v>
      </c>
      <c r="U180" s="4">
        <v>5</v>
      </c>
      <c r="V180" s="4" t="s">
        <v>54</v>
      </c>
      <c r="W180" s="4" t="s">
        <v>51</v>
      </c>
      <c r="X180" s="4" t="s">
        <v>55</v>
      </c>
      <c r="Y180" s="8">
        <v>0.5714285714285714</v>
      </c>
      <c r="Z180" s="8">
        <v>1</v>
      </c>
      <c r="AA180" s="8">
        <v>0.90476190476190477</v>
      </c>
      <c r="AB180" s="8">
        <v>0.5</v>
      </c>
      <c r="AC180" s="8">
        <v>0.86206896551724144</v>
      </c>
      <c r="AD180" s="4" t="str">
        <f>VLOOKUP(J180,'Areas Ranking'!$D$59:$Z$115,18,0)</f>
        <v>Fairfield City received an overall score of 75% which ranks them at position 8 of the 9 areas within the South West Metropolitan region called in Q1.</v>
      </c>
      <c r="AE180" s="4" t="str">
        <f>VLOOKUP(J180,'Areas Ranking'!$D$59:$Z$115,19,0)</f>
        <v>Fairfield City received a 'greeting' score of 67% which ranks them at position 1 of the 9 areas within the South West Metropolitan region called in Q1.</v>
      </c>
      <c r="AF180" s="4" t="str">
        <f>VLOOKUP(J180,'Areas Ranking'!$D$59:$Z$115,20,0)</f>
        <v>Fairfield City received an 'act with empathy' score of 96% which ranks them at position 3 of the 9 areas within the South West Metropolitan region called in Q1.</v>
      </c>
      <c r="AG180" s="4" t="str">
        <f>VLOOKUP(J180,'Areas Ranking'!$D$59:$Z$115,21,0)</f>
        <v>Fairfield City received an 'explain expectations &amp; resolve situations' score of 63% which ranks them at position 8 of the 9 areas within the South West Metropolitan region called in Q1.</v>
      </c>
      <c r="AH180" s="4" t="str">
        <f>VLOOKUP(J180,'Areas Ranking'!$D$59:$Z$115,22,0)</f>
        <v>Fairfield City received a 'communication' score of 67% which ranks them at position 4 of the 9 areas within the South West Metropolitan region called in Q1.</v>
      </c>
      <c r="AI180" s="4" t="str">
        <f>VLOOKUP(J180,'Areas Ranking'!$D$59:$Z$115,23,0)</f>
        <v>Fairfield City's lowest rank was for 'explain expectations &amp; resolve situations' in Q1, which should be examined for potential areas of improvement.</v>
      </c>
      <c r="AJ180" s="4" t="str">
        <f>VLOOKUP(K180,'Region Ranking'!$D$8:$X$13,16,0)</f>
        <v>South West Metropolitan received an overall score of 80% which ranks them at position 3 of the 6 regions called in Q1.</v>
      </c>
      <c r="AK180" s="4" t="str">
        <f>VLOOKUP(K180,'Region Ranking'!$D$8:$X$13,17,0)</f>
        <v>South West Metropolitan received a 'greeting' score of 59% which ranks them at position 3 of the 6 regions called in Q1.</v>
      </c>
      <c r="AL180" s="4" t="str">
        <f>VLOOKUP(K180,'Region Ranking'!$D$8:$X$13,18,0)</f>
        <v>South West Metropolitan received an 'act with empathy' score of 93% which ranks them at position 3 of the 6 regions called in Q1.</v>
      </c>
      <c r="AM180" s="4" t="str">
        <f>VLOOKUP(K180,'Region Ranking'!$D$8:$X$13,19,0)</f>
        <v>South West Metropolitan received an 'explain expectations &amp; resolve situations' score of 79% which ranks them at position 6 of the 6 regions called in Q1.</v>
      </c>
      <c r="AN180" s="4" t="str">
        <f>VLOOKUP(K180,'Region Ranking'!$D$8:$X$13,20,0)</f>
        <v>South West Metropolitan received a 'communication' score of 67% which ranks them at position 2 of the 6 regions called in Q1.</v>
      </c>
      <c r="AO180" s="4" t="str">
        <f>VLOOKUP(K180,'Region Ranking'!$D$8:$X$13,21,0)</f>
        <v>South West Metropolitan had multiple areas with lower ranks in Q1, which should be examined for potential areas of improvement.</v>
      </c>
    </row>
    <row r="181" spans="1:41" hidden="1" x14ac:dyDescent="0.25">
      <c r="A181" s="4">
        <v>2025</v>
      </c>
      <c r="B181" s="4" t="s">
        <v>339</v>
      </c>
      <c r="C181" s="9" t="s">
        <v>340</v>
      </c>
      <c r="D181" s="4">
        <v>10443865</v>
      </c>
      <c r="E181" s="4" t="s">
        <v>262</v>
      </c>
      <c r="F181" s="4" t="s">
        <v>263</v>
      </c>
      <c r="G181" s="4" t="s">
        <v>262</v>
      </c>
      <c r="H181" s="4" t="s">
        <v>46</v>
      </c>
      <c r="I181" s="4">
        <v>2560</v>
      </c>
      <c r="J181" s="4" t="s">
        <v>264</v>
      </c>
      <c r="K181" s="4" t="s">
        <v>186</v>
      </c>
      <c r="L181" s="4" t="s">
        <v>49</v>
      </c>
      <c r="M181" s="4"/>
      <c r="N181" s="4" t="s">
        <v>50</v>
      </c>
      <c r="O181" s="4" t="s">
        <v>51</v>
      </c>
      <c r="P181" s="4">
        <v>5</v>
      </c>
      <c r="Q181" s="4">
        <v>5</v>
      </c>
      <c r="R181" s="4">
        <v>5</v>
      </c>
      <c r="S181" s="4" t="s">
        <v>55</v>
      </c>
      <c r="T181" s="4" t="s">
        <v>53</v>
      </c>
      <c r="U181" s="4">
        <v>5</v>
      </c>
      <c r="V181" s="4" t="s">
        <v>63</v>
      </c>
      <c r="W181" s="4" t="s">
        <v>55</v>
      </c>
      <c r="X181" s="4" t="s">
        <v>55</v>
      </c>
      <c r="Y181" s="8">
        <v>0.7142857142857143</v>
      </c>
      <c r="Z181" s="8">
        <v>1</v>
      </c>
      <c r="AA181" s="8">
        <v>0.92592592592592593</v>
      </c>
      <c r="AB181" s="8">
        <v>1</v>
      </c>
      <c r="AC181" s="8">
        <v>0.93939393939393934</v>
      </c>
      <c r="AD181" s="4" t="str">
        <f>VLOOKUP(J181,'Areas Ranking'!$D$59:$Z$115,18,0)</f>
        <v>Campbelltown City received an overall score of 82% which ranks them at position 6 of the 9 areas within the South West Metropolitan region called in Q1.</v>
      </c>
      <c r="AE181" s="4" t="str">
        <f>VLOOKUP(J181,'Areas Ranking'!$D$59:$Z$115,19,0)</f>
        <v>Campbelltown City received a 'greeting' score of 67% which ranks them at position 1 of the 9 areas within the South West Metropolitan region called in Q1.</v>
      </c>
      <c r="AF181" s="4" t="str">
        <f>VLOOKUP(J181,'Areas Ranking'!$D$59:$Z$115,20,0)</f>
        <v>Campbelltown City received an 'act with empathy' score of 96% which ranks them at position 3 of the 9 areas within the South West Metropolitan region called in Q1.</v>
      </c>
      <c r="AG181" s="4" t="str">
        <f>VLOOKUP(J181,'Areas Ranking'!$D$59:$Z$115,21,0)</f>
        <v>Campbelltown City received an 'explain expectations &amp; resolve situations' score of 78% which ranks them at position 6 of the 9 areas within the South West Metropolitan region called in Q1.</v>
      </c>
      <c r="AH181" s="4" t="str">
        <f>VLOOKUP(J181,'Areas Ranking'!$D$59:$Z$115,22,0)</f>
        <v>Campbelltown City received a 'communication' score of 67% which ranks them at position 4 of the 9 areas within the South West Metropolitan region called in Q1.</v>
      </c>
      <c r="AI181" s="4" t="str">
        <f>VLOOKUP(J181,'Areas Ranking'!$D$59:$Z$115,23,0)</f>
        <v>Campbelltown City's lowest rank was for 'explain expectations &amp; resolve situations' in Q1, which should be examined for potential areas of improvement.</v>
      </c>
      <c r="AJ181" s="4" t="str">
        <f>VLOOKUP(K181,'Region Ranking'!$D$8:$X$13,16,0)</f>
        <v>South West Metropolitan received an overall score of 80% which ranks them at position 3 of the 6 regions called in Q1.</v>
      </c>
      <c r="AK181" s="4" t="str">
        <f>VLOOKUP(K181,'Region Ranking'!$D$8:$X$13,17,0)</f>
        <v>South West Metropolitan received a 'greeting' score of 59% which ranks them at position 3 of the 6 regions called in Q1.</v>
      </c>
      <c r="AL181" s="4" t="str">
        <f>VLOOKUP(K181,'Region Ranking'!$D$8:$X$13,18,0)</f>
        <v>South West Metropolitan received an 'act with empathy' score of 93% which ranks them at position 3 of the 6 regions called in Q1.</v>
      </c>
      <c r="AM181" s="4" t="str">
        <f>VLOOKUP(K181,'Region Ranking'!$D$8:$X$13,19,0)</f>
        <v>South West Metropolitan received an 'explain expectations &amp; resolve situations' score of 79% which ranks them at position 6 of the 6 regions called in Q1.</v>
      </c>
      <c r="AN181" s="4" t="str">
        <f>VLOOKUP(K181,'Region Ranking'!$D$8:$X$13,20,0)</f>
        <v>South West Metropolitan received a 'communication' score of 67% which ranks them at position 2 of the 6 regions called in Q1.</v>
      </c>
      <c r="AO181" s="4" t="str">
        <f>VLOOKUP(K181,'Region Ranking'!$D$8:$X$13,21,0)</f>
        <v>South West Metropolitan had multiple areas with lower ranks in Q1, which should be examined for potential areas of improvement.</v>
      </c>
    </row>
    <row r="182" spans="1:41" hidden="1" x14ac:dyDescent="0.25">
      <c r="A182" s="4">
        <v>2025</v>
      </c>
      <c r="B182" s="4" t="s">
        <v>339</v>
      </c>
      <c r="C182" s="9" t="s">
        <v>340</v>
      </c>
      <c r="D182" s="4">
        <v>10443866</v>
      </c>
      <c r="E182" s="4" t="s">
        <v>207</v>
      </c>
      <c r="F182" s="4" t="s">
        <v>208</v>
      </c>
      <c r="G182" s="4" t="s">
        <v>207</v>
      </c>
      <c r="H182" s="4" t="s">
        <v>46</v>
      </c>
      <c r="I182" s="4">
        <v>2194</v>
      </c>
      <c r="J182" s="4" t="s">
        <v>209</v>
      </c>
      <c r="K182" s="4" t="s">
        <v>186</v>
      </c>
      <c r="L182" s="4" t="s">
        <v>49</v>
      </c>
      <c r="M182" s="4" t="s">
        <v>61</v>
      </c>
      <c r="N182" s="4" t="s">
        <v>50</v>
      </c>
      <c r="O182" s="4" t="s">
        <v>51</v>
      </c>
      <c r="P182" s="4">
        <v>5</v>
      </c>
      <c r="Q182" s="4">
        <v>5</v>
      </c>
      <c r="R182" s="4">
        <v>5</v>
      </c>
      <c r="S182" s="4" t="s">
        <v>52</v>
      </c>
      <c r="T182" s="4" t="s">
        <v>53</v>
      </c>
      <c r="U182" s="4">
        <v>5</v>
      </c>
      <c r="V182" s="4" t="s">
        <v>54</v>
      </c>
      <c r="W182" s="4" t="s">
        <v>51</v>
      </c>
      <c r="X182" s="4" t="s">
        <v>55</v>
      </c>
      <c r="Y182" s="8">
        <v>0.5714285714285714</v>
      </c>
      <c r="Z182" s="8">
        <v>1</v>
      </c>
      <c r="AA182" s="8">
        <v>0.90476190476190477</v>
      </c>
      <c r="AB182" s="8">
        <v>0.5</v>
      </c>
      <c r="AC182" s="8">
        <v>0.86206896551724144</v>
      </c>
      <c r="AD182" s="4" t="str">
        <f>VLOOKUP(J182,'Areas Ranking'!$D$59:$Z$115,18,0)</f>
        <v>Campsie received an overall score of 89% which ranks them at position 1 of the 9 areas within the South West Metropolitan region called in Q1.</v>
      </c>
      <c r="AE182" s="4" t="str">
        <f>VLOOKUP(J182,'Areas Ranking'!$D$59:$Z$115,19,0)</f>
        <v>Campsie received a 'greeting' score of 57% which ranks them at position 5 of the 9 areas within the South West Metropolitan region called in Q1.</v>
      </c>
      <c r="AF182" s="4" t="str">
        <f>VLOOKUP(J182,'Areas Ranking'!$D$59:$Z$115,20,0)</f>
        <v>Campsie received an 'act with empathy' score of 96% which ranks them at position 3 of the 9 areas within the South West Metropolitan region called in Q1.</v>
      </c>
      <c r="AG182" s="4" t="str">
        <f>VLOOKUP(J182,'Areas Ranking'!$D$59:$Z$115,21,0)</f>
        <v>Campsie received an 'explain expectations &amp; resolve situations' score of 94% which ranks them at position 2 of the 9 areas within the South West Metropolitan region called in Q1.</v>
      </c>
      <c r="AH182" s="4" t="str">
        <f>VLOOKUP(J182,'Areas Ranking'!$D$59:$Z$115,22,0)</f>
        <v>Campsie received a 'communication' score of 67% which ranks them at position 4 of the 9 areas within the South West Metropolitan region called in Q1.</v>
      </c>
      <c r="AI182" s="4" t="str">
        <f>VLOOKUP(J182,'Areas Ranking'!$D$59:$Z$115,23,0)</f>
        <v>Campsie's lowest rank was for 'greeting' in Q1, which should be examined for potential areas of improvement.</v>
      </c>
      <c r="AJ182" s="4" t="str">
        <f>VLOOKUP(K182,'Region Ranking'!$D$8:$X$13,16,0)</f>
        <v>South West Metropolitan received an overall score of 80% which ranks them at position 3 of the 6 regions called in Q1.</v>
      </c>
      <c r="AK182" s="4" t="str">
        <f>VLOOKUP(K182,'Region Ranking'!$D$8:$X$13,17,0)</f>
        <v>South West Metropolitan received a 'greeting' score of 59% which ranks them at position 3 of the 6 regions called in Q1.</v>
      </c>
      <c r="AL182" s="4" t="str">
        <f>VLOOKUP(K182,'Region Ranking'!$D$8:$X$13,18,0)</f>
        <v>South West Metropolitan received an 'act with empathy' score of 93% which ranks them at position 3 of the 6 regions called in Q1.</v>
      </c>
      <c r="AM182" s="4" t="str">
        <f>VLOOKUP(K182,'Region Ranking'!$D$8:$X$13,19,0)</f>
        <v>South West Metropolitan received an 'explain expectations &amp; resolve situations' score of 79% which ranks them at position 6 of the 6 regions called in Q1.</v>
      </c>
      <c r="AN182" s="4" t="str">
        <f>VLOOKUP(K182,'Region Ranking'!$D$8:$X$13,20,0)</f>
        <v>South West Metropolitan received a 'communication' score of 67% which ranks them at position 2 of the 6 regions called in Q1.</v>
      </c>
      <c r="AO182" s="4" t="str">
        <f>VLOOKUP(K182,'Region Ranking'!$D$8:$X$13,21,0)</f>
        <v>South West Metropolitan had multiple areas with lower ranks in Q1, which should be examined for potential areas of improvement.</v>
      </c>
    </row>
    <row r="183" spans="1:41" hidden="1" x14ac:dyDescent="0.25">
      <c r="A183" s="4">
        <v>2025</v>
      </c>
      <c r="B183" s="4" t="s">
        <v>339</v>
      </c>
      <c r="C183" s="9" t="s">
        <v>340</v>
      </c>
      <c r="D183" s="4">
        <v>10443867</v>
      </c>
      <c r="E183" s="4" t="s">
        <v>311</v>
      </c>
      <c r="F183" s="4" t="s">
        <v>312</v>
      </c>
      <c r="G183" s="4" t="s">
        <v>311</v>
      </c>
      <c r="H183" s="4" t="s">
        <v>46</v>
      </c>
      <c r="I183" s="4">
        <v>2165</v>
      </c>
      <c r="J183" s="4" t="s">
        <v>199</v>
      </c>
      <c r="K183" s="4" t="s">
        <v>186</v>
      </c>
      <c r="L183" s="4" t="s">
        <v>49</v>
      </c>
      <c r="M183" s="4"/>
      <c r="N183" s="4" t="s">
        <v>70</v>
      </c>
      <c r="O183" s="4" t="s">
        <v>51</v>
      </c>
      <c r="P183" s="4">
        <v>4</v>
      </c>
      <c r="Q183" s="4">
        <v>4</v>
      </c>
      <c r="R183" s="4">
        <v>3</v>
      </c>
      <c r="S183" s="4" t="s">
        <v>52</v>
      </c>
      <c r="T183" s="4" t="s">
        <v>62</v>
      </c>
      <c r="U183" s="4">
        <v>2</v>
      </c>
      <c r="V183" s="4" t="s">
        <v>54</v>
      </c>
      <c r="W183" s="4" t="s">
        <v>51</v>
      </c>
      <c r="X183" s="4" t="s">
        <v>55</v>
      </c>
      <c r="Y183" s="8">
        <v>0.7142857142857143</v>
      </c>
      <c r="Z183" s="8">
        <v>0.8928571428571429</v>
      </c>
      <c r="AA183" s="8">
        <v>0.2857142857142857</v>
      </c>
      <c r="AB183" s="8">
        <v>0.5</v>
      </c>
      <c r="AC183" s="8">
        <v>0.54022988505747127</v>
      </c>
      <c r="AD183" s="4" t="str">
        <f>VLOOKUP(J183,'Areas Ranking'!$D$59:$Z$115,18,0)</f>
        <v>Fairfield City received an overall score of 75% which ranks them at position 8 of the 9 areas within the South West Metropolitan region called in Q1.</v>
      </c>
      <c r="AE183" s="4" t="str">
        <f>VLOOKUP(J183,'Areas Ranking'!$D$59:$Z$115,19,0)</f>
        <v>Fairfield City received a 'greeting' score of 67% which ranks them at position 1 of the 9 areas within the South West Metropolitan region called in Q1.</v>
      </c>
      <c r="AF183" s="4" t="str">
        <f>VLOOKUP(J183,'Areas Ranking'!$D$59:$Z$115,20,0)</f>
        <v>Fairfield City received an 'act with empathy' score of 96% which ranks them at position 3 of the 9 areas within the South West Metropolitan region called in Q1.</v>
      </c>
      <c r="AG183" s="4" t="str">
        <f>VLOOKUP(J183,'Areas Ranking'!$D$59:$Z$115,21,0)</f>
        <v>Fairfield City received an 'explain expectations &amp; resolve situations' score of 63% which ranks them at position 8 of the 9 areas within the South West Metropolitan region called in Q1.</v>
      </c>
      <c r="AH183" s="4" t="str">
        <f>VLOOKUP(J183,'Areas Ranking'!$D$59:$Z$115,22,0)</f>
        <v>Fairfield City received a 'communication' score of 67% which ranks them at position 4 of the 9 areas within the South West Metropolitan region called in Q1.</v>
      </c>
      <c r="AI183" s="4" t="str">
        <f>VLOOKUP(J183,'Areas Ranking'!$D$59:$Z$115,23,0)</f>
        <v>Fairfield City's lowest rank was for 'explain expectations &amp; resolve situations' in Q1, which should be examined for potential areas of improvement.</v>
      </c>
      <c r="AJ183" s="4" t="str">
        <f>VLOOKUP(K183,'Region Ranking'!$D$8:$X$13,16,0)</f>
        <v>South West Metropolitan received an overall score of 80% which ranks them at position 3 of the 6 regions called in Q1.</v>
      </c>
      <c r="AK183" s="4" t="str">
        <f>VLOOKUP(K183,'Region Ranking'!$D$8:$X$13,17,0)</f>
        <v>South West Metropolitan received a 'greeting' score of 59% which ranks them at position 3 of the 6 regions called in Q1.</v>
      </c>
      <c r="AL183" s="4" t="str">
        <f>VLOOKUP(K183,'Region Ranking'!$D$8:$X$13,18,0)</f>
        <v>South West Metropolitan received an 'act with empathy' score of 93% which ranks them at position 3 of the 6 regions called in Q1.</v>
      </c>
      <c r="AM183" s="4" t="str">
        <f>VLOOKUP(K183,'Region Ranking'!$D$8:$X$13,19,0)</f>
        <v>South West Metropolitan received an 'explain expectations &amp; resolve situations' score of 79% which ranks them at position 6 of the 6 regions called in Q1.</v>
      </c>
      <c r="AN183" s="4" t="str">
        <f>VLOOKUP(K183,'Region Ranking'!$D$8:$X$13,20,0)</f>
        <v>South West Metropolitan received a 'communication' score of 67% which ranks them at position 2 of the 6 regions called in Q1.</v>
      </c>
      <c r="AO183" s="4" t="str">
        <f>VLOOKUP(K183,'Region Ranking'!$D$8:$X$13,21,0)</f>
        <v>South West Metropolitan had multiple areas with lower ranks in Q1, which should be examined for potential areas of improvement.</v>
      </c>
    </row>
    <row r="184" spans="1:41" hidden="1" x14ac:dyDescent="0.25">
      <c r="A184" s="4">
        <v>2025</v>
      </c>
      <c r="B184" s="4" t="s">
        <v>339</v>
      </c>
      <c r="C184" s="9" t="s">
        <v>340</v>
      </c>
      <c r="D184" s="4">
        <v>10443868</v>
      </c>
      <c r="E184" s="4" t="s">
        <v>107</v>
      </c>
      <c r="F184" s="4" t="s">
        <v>108</v>
      </c>
      <c r="G184" s="4" t="s">
        <v>107</v>
      </c>
      <c r="H184" s="4" t="s">
        <v>46</v>
      </c>
      <c r="I184" s="4">
        <v>2072</v>
      </c>
      <c r="J184" s="4" t="s">
        <v>109</v>
      </c>
      <c r="K184" s="4" t="s">
        <v>104</v>
      </c>
      <c r="L184" s="4" t="s">
        <v>49</v>
      </c>
      <c r="M184" s="4"/>
      <c r="N184" s="4" t="s">
        <v>50</v>
      </c>
      <c r="O184" s="4" t="s">
        <v>51</v>
      </c>
      <c r="P184" s="4">
        <v>5</v>
      </c>
      <c r="Q184" s="4">
        <v>5</v>
      </c>
      <c r="R184" s="4">
        <v>5</v>
      </c>
      <c r="S184" s="4" t="s">
        <v>52</v>
      </c>
      <c r="T184" s="4" t="s">
        <v>76</v>
      </c>
      <c r="U184" s="4">
        <v>5</v>
      </c>
      <c r="V184" s="4" t="s">
        <v>54</v>
      </c>
      <c r="W184" s="4" t="s">
        <v>51</v>
      </c>
      <c r="X184" s="4" t="s">
        <v>55</v>
      </c>
      <c r="Y184" s="8">
        <v>0.5714285714285714</v>
      </c>
      <c r="Z184" s="8">
        <v>1</v>
      </c>
      <c r="AA184" s="8">
        <v>1</v>
      </c>
      <c r="AB184" s="8">
        <v>0.5</v>
      </c>
      <c r="AC184" s="8">
        <v>0.90804597701149414</v>
      </c>
      <c r="AD184" s="4" t="str">
        <f>VLOOKUP(J184,'Areas Ranking'!$D$59:$Z$115,18,0)</f>
        <v>Kuring-gai received an overall score of 92% which ranks them at position 1 of the 12 areas within the North West Metropolitan region called in Q1.</v>
      </c>
      <c r="AE184" s="4" t="str">
        <f>VLOOKUP(J184,'Areas Ranking'!$D$59:$Z$115,19,0)</f>
        <v>Kuring-gai received a 'greeting' score of 62% which ranks them at position 3 of the 12 areas within the North West Metropolitan region called in Q1.</v>
      </c>
      <c r="AF184" s="4" t="str">
        <f>VLOOKUP(J184,'Areas Ranking'!$D$59:$Z$115,20,0)</f>
        <v>Kuring-gai received an 'act with empathy' score of 100% which ranks them at position 1 of the 12 areas within the North West Metropolitan region called in Q1.</v>
      </c>
      <c r="AG184" s="4" t="str">
        <f>VLOOKUP(J184,'Areas Ranking'!$D$59:$Z$115,21,0)</f>
        <v>Kuring-gai received an 'explain expectations &amp; resolve situations' score of 97% which ranks them at position 1 of the 12 areas within the North West Metropolitan region called in Q1.</v>
      </c>
      <c r="AH184" s="4" t="str">
        <f>VLOOKUP(J184,'Areas Ranking'!$D$59:$Z$115,22,0)</f>
        <v>Kuring-gai received a 'communication' score of 67% which ranks them at position 4 of the 12 areas within the North West Metropolitan region called in Q1.</v>
      </c>
      <c r="AI184" s="4" t="str">
        <f>VLOOKUP(J184,'Areas Ranking'!$D$59:$Z$115,23,0)</f>
        <v>Kuring-gai's lowest rank was for 'communication' in Q1, which should be examined for potential areas of improvement.</v>
      </c>
      <c r="AJ184" s="4" t="str">
        <f>VLOOKUP(K184,'Region Ranking'!$D$8:$X$13,16,0)</f>
        <v>North West Metropolitan received an overall score of 79% which ranks them at position 6 of the 6 regions called in Q1.</v>
      </c>
      <c r="AK184" s="4" t="str">
        <f>VLOOKUP(K184,'Region Ranking'!$D$8:$X$13,17,0)</f>
        <v>North West Metropolitan received a 'greeting' score of 54% which ranks them at position 6 of the 6 regions called in Q1.</v>
      </c>
      <c r="AL184" s="4" t="str">
        <f>VLOOKUP(K184,'Region Ranking'!$D$8:$X$13,18,0)</f>
        <v>North West Metropolitan received an 'act with empathy' score of 87% which ranks them at position 6 of the 6 regions called in Q1.</v>
      </c>
      <c r="AM184" s="4" t="str">
        <f>VLOOKUP(K184,'Region Ranking'!$D$8:$X$13,19,0)</f>
        <v>North West Metropolitan received an 'explain expectations &amp; resolve situations' score of 81% which ranks them at position 4 of the 6 regions called in Q1.</v>
      </c>
      <c r="AN184" s="4" t="str">
        <f>VLOOKUP(K184,'Region Ranking'!$D$8:$X$13,20,0)</f>
        <v>North West Metropolitan received a 'communication' score of 65% which ranks them at position 3 of the 6 regions called in Q1.</v>
      </c>
      <c r="AO184" s="4" t="str">
        <f>VLOOKUP(K184,'Region Ranking'!$D$8:$X$13,21,0)</f>
        <v>North West Metropolitan had multiple areas with lower ranks in Q1, which should be examined for potential areas of improvement.</v>
      </c>
    </row>
    <row r="185" spans="1:41" hidden="1" x14ac:dyDescent="0.25">
      <c r="A185" s="4">
        <v>2025</v>
      </c>
      <c r="B185" s="4" t="s">
        <v>339</v>
      </c>
      <c r="C185" s="9" t="s">
        <v>340</v>
      </c>
      <c r="D185" s="4">
        <v>10443869</v>
      </c>
      <c r="E185" s="4" t="s">
        <v>189</v>
      </c>
      <c r="F185" s="4" t="s">
        <v>190</v>
      </c>
      <c r="G185" s="4" t="s">
        <v>189</v>
      </c>
      <c r="H185" s="4" t="s">
        <v>46</v>
      </c>
      <c r="I185" s="4">
        <v>2142</v>
      </c>
      <c r="J185" s="4" t="s">
        <v>191</v>
      </c>
      <c r="K185" s="4" t="s">
        <v>186</v>
      </c>
      <c r="L185" s="4" t="s">
        <v>49</v>
      </c>
      <c r="M185" s="4" t="s">
        <v>61</v>
      </c>
      <c r="N185" s="4" t="s">
        <v>50</v>
      </c>
      <c r="O185" s="4" t="s">
        <v>51</v>
      </c>
      <c r="P185" s="4">
        <v>5</v>
      </c>
      <c r="Q185" s="4">
        <v>5</v>
      </c>
      <c r="R185" s="4">
        <v>5</v>
      </c>
      <c r="S185" s="4" t="s">
        <v>52</v>
      </c>
      <c r="T185" s="4" t="s">
        <v>62</v>
      </c>
      <c r="U185" s="4">
        <v>5</v>
      </c>
      <c r="V185" s="4" t="s">
        <v>54</v>
      </c>
      <c r="W185" s="4" t="s">
        <v>55</v>
      </c>
      <c r="X185" s="4" t="s">
        <v>55</v>
      </c>
      <c r="Y185" s="8">
        <v>0.7142857142857143</v>
      </c>
      <c r="Z185" s="8">
        <v>1</v>
      </c>
      <c r="AA185" s="8">
        <v>0.7142857142857143</v>
      </c>
      <c r="AB185" s="8">
        <v>1</v>
      </c>
      <c r="AC185" s="8">
        <v>0.83908045977011492</v>
      </c>
      <c r="AD185" s="4" t="str">
        <f>VLOOKUP(J185,'Areas Ranking'!$D$59:$Z$115,18,0)</f>
        <v>Cumberland received an overall score of 86% which ranks them at position 5 of the 9 areas within the South West Metropolitan region called in Q1.</v>
      </c>
      <c r="AE185" s="4" t="str">
        <f>VLOOKUP(J185,'Areas Ranking'!$D$59:$Z$115,19,0)</f>
        <v>Cumberland received a 'greeting' score of 67% which ranks them at position 1 of the 9 areas within the South West Metropolitan region called in Q1.</v>
      </c>
      <c r="AF185" s="4" t="str">
        <f>VLOOKUP(J185,'Areas Ranking'!$D$59:$Z$115,20,0)</f>
        <v>Cumberland received an 'act with empathy' score of 100% which ranks them at position 1 of the 9 areas within the South West Metropolitan region called in Q1.</v>
      </c>
      <c r="AG185" s="4" t="str">
        <f>VLOOKUP(J185,'Areas Ranking'!$D$59:$Z$115,21,0)</f>
        <v>Cumberland received an 'explain expectations &amp; resolve situations' score of 81% which ranks them at position 5 of the 9 areas within the South West Metropolitan region called in Q1.</v>
      </c>
      <c r="AH185" s="4" t="str">
        <f>VLOOKUP(J185,'Areas Ranking'!$D$59:$Z$115,22,0)</f>
        <v>Cumberland received a 'communication' score of 83% which ranks them at position 1 of the 9 areas within the South West Metropolitan region called in Q1.</v>
      </c>
      <c r="AI185" s="4" t="str">
        <f>VLOOKUP(J185,'Areas Ranking'!$D$59:$Z$115,23,0)</f>
        <v>Cumberland's lowest rank was for 'explain expectations &amp; resolve situations' in Q1, which should be examined for potential areas of improvement.</v>
      </c>
      <c r="AJ185" s="4" t="str">
        <f>VLOOKUP(K185,'Region Ranking'!$D$8:$X$13,16,0)</f>
        <v>South West Metropolitan received an overall score of 80% which ranks them at position 3 of the 6 regions called in Q1.</v>
      </c>
      <c r="AK185" s="4" t="str">
        <f>VLOOKUP(K185,'Region Ranking'!$D$8:$X$13,17,0)</f>
        <v>South West Metropolitan received a 'greeting' score of 59% which ranks them at position 3 of the 6 regions called in Q1.</v>
      </c>
      <c r="AL185" s="4" t="str">
        <f>VLOOKUP(K185,'Region Ranking'!$D$8:$X$13,18,0)</f>
        <v>South West Metropolitan received an 'act with empathy' score of 93% which ranks them at position 3 of the 6 regions called in Q1.</v>
      </c>
      <c r="AM185" s="4" t="str">
        <f>VLOOKUP(K185,'Region Ranking'!$D$8:$X$13,19,0)</f>
        <v>South West Metropolitan received an 'explain expectations &amp; resolve situations' score of 79% which ranks them at position 6 of the 6 regions called in Q1.</v>
      </c>
      <c r="AN185" s="4" t="str">
        <f>VLOOKUP(K185,'Region Ranking'!$D$8:$X$13,20,0)</f>
        <v>South West Metropolitan received a 'communication' score of 67% which ranks them at position 2 of the 6 regions called in Q1.</v>
      </c>
      <c r="AO185" s="4" t="str">
        <f>VLOOKUP(K185,'Region Ranking'!$D$8:$X$13,21,0)</f>
        <v>South West Metropolitan had multiple areas with lower ranks in Q1, which should be examined for potential areas of improvement.</v>
      </c>
    </row>
    <row r="186" spans="1:41" hidden="1" x14ac:dyDescent="0.25">
      <c r="A186" s="4">
        <v>2025</v>
      </c>
      <c r="B186" s="4" t="s">
        <v>339</v>
      </c>
      <c r="C186" s="9" t="s">
        <v>340</v>
      </c>
      <c r="D186" s="4">
        <v>10443870</v>
      </c>
      <c r="E186" s="4" t="s">
        <v>110</v>
      </c>
      <c r="F186" s="4" t="s">
        <v>111</v>
      </c>
      <c r="G186" s="4" t="s">
        <v>110</v>
      </c>
      <c r="H186" s="4" t="s">
        <v>46</v>
      </c>
      <c r="I186" s="4">
        <v>2077</v>
      </c>
      <c r="J186" s="4" t="s">
        <v>109</v>
      </c>
      <c r="K186" s="4" t="s">
        <v>104</v>
      </c>
      <c r="L186" s="4" t="s">
        <v>49</v>
      </c>
      <c r="M186" s="4"/>
      <c r="N186" s="4" t="s">
        <v>70</v>
      </c>
      <c r="O186" s="4" t="s">
        <v>51</v>
      </c>
      <c r="P186" s="4">
        <v>5</v>
      </c>
      <c r="Q186" s="4">
        <v>5</v>
      </c>
      <c r="R186" s="4">
        <v>5</v>
      </c>
      <c r="S186" s="4" t="s">
        <v>52</v>
      </c>
      <c r="T186" s="4" t="s">
        <v>76</v>
      </c>
      <c r="U186" s="4">
        <v>5</v>
      </c>
      <c r="V186" s="4" t="s">
        <v>63</v>
      </c>
      <c r="W186" s="4" t="s">
        <v>51</v>
      </c>
      <c r="X186" s="4" t="s">
        <v>55</v>
      </c>
      <c r="Y186" s="8">
        <v>0.5714285714285714</v>
      </c>
      <c r="Z186" s="8">
        <v>1</v>
      </c>
      <c r="AA186" s="8">
        <v>1</v>
      </c>
      <c r="AB186" s="8">
        <v>0.5</v>
      </c>
      <c r="AC186" s="8">
        <v>0.90804597701149414</v>
      </c>
      <c r="AD186" s="4" t="str">
        <f>VLOOKUP(J186,'Areas Ranking'!$D$59:$Z$115,18,0)</f>
        <v>Kuring-gai received an overall score of 92% which ranks them at position 1 of the 12 areas within the North West Metropolitan region called in Q1.</v>
      </c>
      <c r="AE186" s="4" t="str">
        <f>VLOOKUP(J186,'Areas Ranking'!$D$59:$Z$115,19,0)</f>
        <v>Kuring-gai received a 'greeting' score of 62% which ranks them at position 3 of the 12 areas within the North West Metropolitan region called in Q1.</v>
      </c>
      <c r="AF186" s="4" t="str">
        <f>VLOOKUP(J186,'Areas Ranking'!$D$59:$Z$115,20,0)</f>
        <v>Kuring-gai received an 'act with empathy' score of 100% which ranks them at position 1 of the 12 areas within the North West Metropolitan region called in Q1.</v>
      </c>
      <c r="AG186" s="4" t="str">
        <f>VLOOKUP(J186,'Areas Ranking'!$D$59:$Z$115,21,0)</f>
        <v>Kuring-gai received an 'explain expectations &amp; resolve situations' score of 97% which ranks them at position 1 of the 12 areas within the North West Metropolitan region called in Q1.</v>
      </c>
      <c r="AH186" s="4" t="str">
        <f>VLOOKUP(J186,'Areas Ranking'!$D$59:$Z$115,22,0)</f>
        <v>Kuring-gai received a 'communication' score of 67% which ranks them at position 4 of the 12 areas within the North West Metropolitan region called in Q1.</v>
      </c>
      <c r="AI186" s="4" t="str">
        <f>VLOOKUP(J186,'Areas Ranking'!$D$59:$Z$115,23,0)</f>
        <v>Kuring-gai's lowest rank was for 'communication' in Q1, which should be examined for potential areas of improvement.</v>
      </c>
      <c r="AJ186" s="4" t="str">
        <f>VLOOKUP(K186,'Region Ranking'!$D$8:$X$13,16,0)</f>
        <v>North West Metropolitan received an overall score of 79% which ranks them at position 6 of the 6 regions called in Q1.</v>
      </c>
      <c r="AK186" s="4" t="str">
        <f>VLOOKUP(K186,'Region Ranking'!$D$8:$X$13,17,0)</f>
        <v>North West Metropolitan received a 'greeting' score of 54% which ranks them at position 6 of the 6 regions called in Q1.</v>
      </c>
      <c r="AL186" s="4" t="str">
        <f>VLOOKUP(K186,'Region Ranking'!$D$8:$X$13,18,0)</f>
        <v>North West Metropolitan received an 'act with empathy' score of 87% which ranks them at position 6 of the 6 regions called in Q1.</v>
      </c>
      <c r="AM186" s="4" t="str">
        <f>VLOOKUP(K186,'Region Ranking'!$D$8:$X$13,19,0)</f>
        <v>North West Metropolitan received an 'explain expectations &amp; resolve situations' score of 81% which ranks them at position 4 of the 6 regions called in Q1.</v>
      </c>
      <c r="AN186" s="4" t="str">
        <f>VLOOKUP(K186,'Region Ranking'!$D$8:$X$13,20,0)</f>
        <v>North West Metropolitan received a 'communication' score of 65% which ranks them at position 3 of the 6 regions called in Q1.</v>
      </c>
      <c r="AO186" s="4" t="str">
        <f>VLOOKUP(K186,'Region Ranking'!$D$8:$X$13,21,0)</f>
        <v>North West Metropolitan had multiple areas with lower ranks in Q1, which should be examined for potential areas of improvement.</v>
      </c>
    </row>
    <row r="187" spans="1:41" hidden="1" x14ac:dyDescent="0.25">
      <c r="A187" s="4">
        <v>2025</v>
      </c>
      <c r="B187" s="4" t="s">
        <v>339</v>
      </c>
      <c r="C187" s="9" t="s">
        <v>340</v>
      </c>
      <c r="D187" s="4">
        <v>10443871</v>
      </c>
      <c r="E187" s="4" t="s">
        <v>181</v>
      </c>
      <c r="F187" s="4" t="s">
        <v>182</v>
      </c>
      <c r="G187" s="4" t="s">
        <v>181</v>
      </c>
      <c r="H187" s="4" t="s">
        <v>46</v>
      </c>
      <c r="I187" s="4">
        <v>2780</v>
      </c>
      <c r="J187" s="4" t="s">
        <v>180</v>
      </c>
      <c r="K187" s="4" t="s">
        <v>104</v>
      </c>
      <c r="L187" s="4" t="s">
        <v>49</v>
      </c>
      <c r="M187" s="4" t="s">
        <v>61</v>
      </c>
      <c r="N187" s="4" t="s">
        <v>50</v>
      </c>
      <c r="O187" s="4" t="s">
        <v>51</v>
      </c>
      <c r="P187" s="4">
        <v>3</v>
      </c>
      <c r="Q187" s="4">
        <v>4</v>
      </c>
      <c r="R187" s="4">
        <v>4</v>
      </c>
      <c r="S187" s="4" t="s">
        <v>52</v>
      </c>
      <c r="T187" s="4" t="s">
        <v>53</v>
      </c>
      <c r="U187" s="4">
        <v>4</v>
      </c>
      <c r="V187" s="4" t="s">
        <v>54</v>
      </c>
      <c r="W187" s="4" t="s">
        <v>51</v>
      </c>
      <c r="X187" s="4" t="s">
        <v>55</v>
      </c>
      <c r="Y187" s="8">
        <v>0.7142857142857143</v>
      </c>
      <c r="Z187" s="8">
        <v>0.9285714285714286</v>
      </c>
      <c r="AA187" s="8">
        <v>0.90476190476190477</v>
      </c>
      <c r="AB187" s="8">
        <v>0.5</v>
      </c>
      <c r="AC187" s="8">
        <v>0.85057471264367823</v>
      </c>
      <c r="AD187" s="4" t="str">
        <f>VLOOKUP(J187,'Areas Ranking'!$D$59:$Z$115,18,0)</f>
        <v>Blue Mountains received an overall score of 83% which ranks them at position 6 of the 12 areas within the North West Metropolitan region called in Q1.</v>
      </c>
      <c r="AE187" s="4" t="str">
        <f>VLOOKUP(J187,'Areas Ranking'!$D$59:$Z$115,19,0)</f>
        <v>Blue Mountains received a 'greeting' score of 71% which ranks them at position 1 of the 12 areas within the North West Metropolitan region called in Q1.</v>
      </c>
      <c r="AF187" s="4" t="str">
        <f>VLOOKUP(J187,'Areas Ranking'!$D$59:$Z$115,20,0)</f>
        <v>Blue Mountains received an 'act with empathy' score of 94% which ranks them at position 6 of the 12 areas within the North West Metropolitan region called in Q1.</v>
      </c>
      <c r="AG187" s="4" t="str">
        <f>VLOOKUP(J187,'Areas Ranking'!$D$59:$Z$115,21,0)</f>
        <v>Blue Mountains received an 'explain expectations &amp; resolve situations' score of 85% which ranks them at position 7 of the 12 areas within the North West Metropolitan region called in Q1.</v>
      </c>
      <c r="AH187" s="4" t="str">
        <f>VLOOKUP(J187,'Areas Ranking'!$D$59:$Z$115,22,0)</f>
        <v>Blue Mountains received a 'communication' score of 50% which ranks them at position 9 of the 12 areas within the North West Metropolitan region called in Q1.</v>
      </c>
      <c r="AI187" s="4" t="str">
        <f>VLOOKUP(J187,'Areas Ranking'!$D$59:$Z$115,23,0)</f>
        <v>Blue Mountains' lowest rank was for 'communication' in Q1, which should be examined for potential areas of improvement.</v>
      </c>
      <c r="AJ187" s="4" t="str">
        <f>VLOOKUP(K187,'Region Ranking'!$D$8:$X$13,16,0)</f>
        <v>North West Metropolitan received an overall score of 79% which ranks them at position 6 of the 6 regions called in Q1.</v>
      </c>
      <c r="AK187" s="4" t="str">
        <f>VLOOKUP(K187,'Region Ranking'!$D$8:$X$13,17,0)</f>
        <v>North West Metropolitan received a 'greeting' score of 54% which ranks them at position 6 of the 6 regions called in Q1.</v>
      </c>
      <c r="AL187" s="4" t="str">
        <f>VLOOKUP(K187,'Region Ranking'!$D$8:$X$13,18,0)</f>
        <v>North West Metropolitan received an 'act with empathy' score of 87% which ranks them at position 6 of the 6 regions called in Q1.</v>
      </c>
      <c r="AM187" s="4" t="str">
        <f>VLOOKUP(K187,'Region Ranking'!$D$8:$X$13,19,0)</f>
        <v>North West Metropolitan received an 'explain expectations &amp; resolve situations' score of 81% which ranks them at position 4 of the 6 regions called in Q1.</v>
      </c>
      <c r="AN187" s="4" t="str">
        <f>VLOOKUP(K187,'Region Ranking'!$D$8:$X$13,20,0)</f>
        <v>North West Metropolitan received a 'communication' score of 65% which ranks them at position 3 of the 6 regions called in Q1.</v>
      </c>
      <c r="AO187" s="4" t="str">
        <f>VLOOKUP(K187,'Region Ranking'!$D$8:$X$13,21,0)</f>
        <v>North West Metropolitan had multiple areas with lower ranks in Q1, which should be examined for potential areas of improvement.</v>
      </c>
    </row>
    <row r="188" spans="1:41" hidden="1" x14ac:dyDescent="0.25">
      <c r="A188" s="4">
        <v>2025</v>
      </c>
      <c r="B188" s="4" t="s">
        <v>339</v>
      </c>
      <c r="C188" s="9" t="s">
        <v>340</v>
      </c>
      <c r="D188" s="4">
        <v>10443872</v>
      </c>
      <c r="E188" s="4" t="s">
        <v>64</v>
      </c>
      <c r="F188" s="4" t="s">
        <v>65</v>
      </c>
      <c r="G188" s="4" t="s">
        <v>64</v>
      </c>
      <c r="H188" s="4" t="s">
        <v>46</v>
      </c>
      <c r="I188" s="4">
        <v>2011</v>
      </c>
      <c r="J188" s="4" t="s">
        <v>66</v>
      </c>
      <c r="K188" s="4" t="s">
        <v>48</v>
      </c>
      <c r="L188" s="4" t="s">
        <v>49</v>
      </c>
      <c r="M188" s="4"/>
      <c r="N188" s="4" t="s">
        <v>50</v>
      </c>
      <c r="O188" s="4" t="s">
        <v>51</v>
      </c>
      <c r="P188" s="4">
        <v>5</v>
      </c>
      <c r="Q188" s="4">
        <v>5</v>
      </c>
      <c r="R188" s="4">
        <v>5</v>
      </c>
      <c r="S188" s="4" t="s">
        <v>52</v>
      </c>
      <c r="T188" s="4" t="s">
        <v>53</v>
      </c>
      <c r="U188" s="4">
        <v>5</v>
      </c>
      <c r="V188" s="4" t="s">
        <v>54</v>
      </c>
      <c r="W188" s="4" t="s">
        <v>51</v>
      </c>
      <c r="X188" s="4" t="s">
        <v>55</v>
      </c>
      <c r="Y188" s="8">
        <v>0.5714285714285714</v>
      </c>
      <c r="Z188" s="8">
        <v>1</v>
      </c>
      <c r="AA188" s="8">
        <v>0.90476190476190477</v>
      </c>
      <c r="AB188" s="8">
        <v>0.5</v>
      </c>
      <c r="AC188" s="8">
        <v>0.86206896551724144</v>
      </c>
      <c r="AD188" s="4" t="str">
        <f>VLOOKUP(J188,'Areas Ranking'!$D$59:$Z$115,18,0)</f>
        <v>Kings Cross received an overall score of 80% which ranks them at position 8 of the 10 areas within the Central Metropolitan region called in Q1.</v>
      </c>
      <c r="AE188" s="4" t="str">
        <f>VLOOKUP(J188,'Areas Ranking'!$D$59:$Z$115,19,0)</f>
        <v>Kings Cross received a 'greeting' score of 62% which ranks them at position 4 of the 10 areas within the Central Metropolitan region called in Q1.</v>
      </c>
      <c r="AF188" s="4" t="str">
        <f>VLOOKUP(J188,'Areas Ranking'!$D$59:$Z$115,20,0)</f>
        <v>Kings Cross received an 'act with empathy' score of 100% which ranks them at position 1 of the 10 areas within the Central Metropolitan region called in Q1.</v>
      </c>
      <c r="AG188" s="4" t="str">
        <f>VLOOKUP(J188,'Areas Ranking'!$D$59:$Z$115,21,0)</f>
        <v>Kings Cross received an 'explain expectations &amp; resolve situations' score of 78% which ranks them at position 8 of the 10 areas within the Central Metropolitan region called in Q1.</v>
      </c>
      <c r="AH188" s="4" t="str">
        <f>VLOOKUP(J188,'Areas Ranking'!$D$59:$Z$115,22,0)</f>
        <v>Kings Cross received a 'communication' score of 50% which ranks them at position 4 of the 10 areas within the Central Metropolitan region called in Q1.</v>
      </c>
      <c r="AI188" s="4" t="str">
        <f>VLOOKUP(J188,'Areas Ranking'!$D$59:$Z$115,23,0)</f>
        <v>Kings Cross' lowest rank was for 'explain expectations &amp; resolve situations' in Q1, which should be examined for potential areas of improvement.</v>
      </c>
      <c r="AJ188" s="4" t="str">
        <f>VLOOKUP(K188,'Region Ranking'!$D$8:$X$13,16,0)</f>
        <v>Central Metropolitan received an overall score of 83% which ranks them at position 2 of the 6 regions called in Q1.</v>
      </c>
      <c r="AK188" s="4" t="str">
        <f>VLOOKUP(K188,'Region Ranking'!$D$8:$X$13,17,0)</f>
        <v>Central Metropolitan received a 'greeting' score of 61% which ranks them at position 2 of the 6 regions called in Q1.</v>
      </c>
      <c r="AL188" s="4" t="str">
        <f>VLOOKUP(K188,'Region Ranking'!$D$8:$X$13,18,0)</f>
        <v>Central Metropolitan received an 'act with empathy' score of 96% which ranks them at position 2 of the 6 regions called in Q1.</v>
      </c>
      <c r="AM188" s="4" t="str">
        <f>VLOOKUP(K188,'Region Ranking'!$D$8:$X$13,19,0)</f>
        <v>Central Metropolitan received an 'explain expectations &amp; resolve situations' score of 85% which ranks them at position 1 of the 6 regions called in Q1.</v>
      </c>
      <c r="AN188" s="4" t="str">
        <f>VLOOKUP(K188,'Region Ranking'!$D$8:$X$13,20,0)</f>
        <v>Central Metropolitan received a 'communication' score of 57% which ranks them at position 5 of the 6 regions called in Q1.</v>
      </c>
      <c r="AO188" s="4" t="str">
        <f>VLOOKUP(K188,'Region Ranking'!$D$8:$X$13,21,0)</f>
        <v>Central Metropolitan had multiple areas with lower ranks in Q1, which should be examined for potential areas of improvement.</v>
      </c>
    </row>
    <row r="189" spans="1:41" hidden="1" x14ac:dyDescent="0.25">
      <c r="A189" s="4">
        <v>2025</v>
      </c>
      <c r="B189" s="4" t="s">
        <v>339</v>
      </c>
      <c r="C189" s="9" t="s">
        <v>340</v>
      </c>
      <c r="D189" s="4">
        <v>10443873</v>
      </c>
      <c r="E189" s="4" t="s">
        <v>89</v>
      </c>
      <c r="F189" s="4" t="s">
        <v>90</v>
      </c>
      <c r="G189" s="4" t="s">
        <v>89</v>
      </c>
      <c r="H189" s="4" t="s">
        <v>46</v>
      </c>
      <c r="I189" s="4">
        <v>2204</v>
      </c>
      <c r="J189" s="4" t="s">
        <v>87</v>
      </c>
      <c r="K189" s="4" t="s">
        <v>48</v>
      </c>
      <c r="L189" s="4" t="s">
        <v>49</v>
      </c>
      <c r="M189" s="4"/>
      <c r="N189" s="4" t="s">
        <v>50</v>
      </c>
      <c r="O189" s="4" t="s">
        <v>51</v>
      </c>
      <c r="P189" s="4">
        <v>5</v>
      </c>
      <c r="Q189" s="4">
        <v>5</v>
      </c>
      <c r="R189" s="4">
        <v>5</v>
      </c>
      <c r="S189" s="4" t="s">
        <v>52</v>
      </c>
      <c r="T189" s="4" t="s">
        <v>53</v>
      </c>
      <c r="U189" s="4">
        <v>5</v>
      </c>
      <c r="V189" s="4" t="s">
        <v>54</v>
      </c>
      <c r="W189" s="4" t="s">
        <v>51</v>
      </c>
      <c r="X189" s="4" t="s">
        <v>55</v>
      </c>
      <c r="Y189" s="8">
        <v>0.5714285714285714</v>
      </c>
      <c r="Z189" s="8">
        <v>1</v>
      </c>
      <c r="AA189" s="8">
        <v>0.90476190476190477</v>
      </c>
      <c r="AB189" s="8">
        <v>0.5</v>
      </c>
      <c r="AC189" s="8">
        <v>0.86206896551724144</v>
      </c>
      <c r="AD189" s="4" t="str">
        <f>VLOOKUP(J189,'Areas Ranking'!$D$59:$Z$115,18,0)</f>
        <v>Inner West received an overall score of 84% which ranks them at position 6 of the 10 areas within the Central Metropolitan region called in Q1.</v>
      </c>
      <c r="AE189" s="4" t="str">
        <f>VLOOKUP(J189,'Areas Ranking'!$D$59:$Z$115,19,0)</f>
        <v>Inner West received a 'greeting' score of 52% which ranks them at position 9 of the 10 areas within the Central Metropolitan region called in Q1.</v>
      </c>
      <c r="AF189" s="4" t="str">
        <f>VLOOKUP(J189,'Areas Ranking'!$D$59:$Z$115,20,0)</f>
        <v>Inner West received an 'act with empathy' score of 96% which ranks them at position 6 of the 10 areas within the Central Metropolitan region called in Q1.</v>
      </c>
      <c r="AG189" s="4" t="str">
        <f>VLOOKUP(J189,'Areas Ranking'!$D$59:$Z$115,21,0)</f>
        <v>Inner West received an 'explain expectations &amp; resolve situations' score of 94% which ranks them at position 2 of the 10 areas within the Central Metropolitan region called in Q1.</v>
      </c>
      <c r="AH189" s="4" t="str">
        <f>VLOOKUP(J189,'Areas Ranking'!$D$59:$Z$115,22,0)</f>
        <v>Inner West received a 'communication' score of 33% which ranks them at position 10 of the 10 areas within the Central Metropolitan region called in Q1.</v>
      </c>
      <c r="AI189" s="4" t="str">
        <f>VLOOKUP(J189,'Areas Ranking'!$D$59:$Z$115,23,0)</f>
        <v>Inner West's lowest rank was for 'communication' in Q1, which should be examined for potential areas of improvement.</v>
      </c>
      <c r="AJ189" s="4" t="str">
        <f>VLOOKUP(K189,'Region Ranking'!$D$8:$X$13,16,0)</f>
        <v>Central Metropolitan received an overall score of 83% which ranks them at position 2 of the 6 regions called in Q1.</v>
      </c>
      <c r="AK189" s="4" t="str">
        <f>VLOOKUP(K189,'Region Ranking'!$D$8:$X$13,17,0)</f>
        <v>Central Metropolitan received a 'greeting' score of 61% which ranks them at position 2 of the 6 regions called in Q1.</v>
      </c>
      <c r="AL189" s="4" t="str">
        <f>VLOOKUP(K189,'Region Ranking'!$D$8:$X$13,18,0)</f>
        <v>Central Metropolitan received an 'act with empathy' score of 96% which ranks them at position 2 of the 6 regions called in Q1.</v>
      </c>
      <c r="AM189" s="4" t="str">
        <f>VLOOKUP(K189,'Region Ranking'!$D$8:$X$13,19,0)</f>
        <v>Central Metropolitan received an 'explain expectations &amp; resolve situations' score of 85% which ranks them at position 1 of the 6 regions called in Q1.</v>
      </c>
      <c r="AN189" s="4" t="str">
        <f>VLOOKUP(K189,'Region Ranking'!$D$8:$X$13,20,0)</f>
        <v>Central Metropolitan received a 'communication' score of 57% which ranks them at position 5 of the 6 regions called in Q1.</v>
      </c>
      <c r="AO189" s="4" t="str">
        <f>VLOOKUP(K189,'Region Ranking'!$D$8:$X$13,21,0)</f>
        <v>Central Metropolitan had multiple areas with lower ranks in Q1, which should be examined for potential areas of improvement.</v>
      </c>
    </row>
    <row r="190" spans="1:41" hidden="1" x14ac:dyDescent="0.25">
      <c r="A190" s="4">
        <v>2025</v>
      </c>
      <c r="B190" s="4" t="s">
        <v>339</v>
      </c>
      <c r="C190" s="9" t="s">
        <v>340</v>
      </c>
      <c r="D190" s="4">
        <v>10443874</v>
      </c>
      <c r="E190" s="4" t="s">
        <v>195</v>
      </c>
      <c r="F190" s="4" t="s">
        <v>196</v>
      </c>
      <c r="G190" s="4" t="s">
        <v>195</v>
      </c>
      <c r="H190" s="4" t="s">
        <v>46</v>
      </c>
      <c r="I190" s="4">
        <v>2160</v>
      </c>
      <c r="J190" s="4" t="s">
        <v>191</v>
      </c>
      <c r="K190" s="4" t="s">
        <v>186</v>
      </c>
      <c r="L190" s="4" t="s">
        <v>49</v>
      </c>
      <c r="M190" s="4" t="s">
        <v>61</v>
      </c>
      <c r="N190" s="4" t="s">
        <v>50</v>
      </c>
      <c r="O190" s="4" t="s">
        <v>51</v>
      </c>
      <c r="P190" s="4">
        <v>5</v>
      </c>
      <c r="Q190" s="4">
        <v>5</v>
      </c>
      <c r="R190" s="4">
        <v>4</v>
      </c>
      <c r="S190" s="4" t="s">
        <v>52</v>
      </c>
      <c r="T190" s="4" t="s">
        <v>62</v>
      </c>
      <c r="U190" s="4">
        <v>5</v>
      </c>
      <c r="V190" s="4" t="s">
        <v>54</v>
      </c>
      <c r="W190" s="4" t="s">
        <v>51</v>
      </c>
      <c r="X190" s="4" t="s">
        <v>55</v>
      </c>
      <c r="Y190" s="8">
        <v>0.7142857142857143</v>
      </c>
      <c r="Z190" s="8">
        <v>1</v>
      </c>
      <c r="AA190" s="8">
        <v>0.7142857142857143</v>
      </c>
      <c r="AB190" s="8">
        <v>0.5</v>
      </c>
      <c r="AC190" s="8">
        <v>0.78160919540229878</v>
      </c>
      <c r="AD190" s="4" t="str">
        <f>VLOOKUP(J190,'Areas Ranking'!$D$59:$Z$115,18,0)</f>
        <v>Cumberland received an overall score of 86% which ranks them at position 5 of the 9 areas within the South West Metropolitan region called in Q1.</v>
      </c>
      <c r="AE190" s="4" t="str">
        <f>VLOOKUP(J190,'Areas Ranking'!$D$59:$Z$115,19,0)</f>
        <v>Cumberland received a 'greeting' score of 67% which ranks them at position 1 of the 9 areas within the South West Metropolitan region called in Q1.</v>
      </c>
      <c r="AF190" s="4" t="str">
        <f>VLOOKUP(J190,'Areas Ranking'!$D$59:$Z$115,20,0)</f>
        <v>Cumberland received an 'act with empathy' score of 100% which ranks them at position 1 of the 9 areas within the South West Metropolitan region called in Q1.</v>
      </c>
      <c r="AG190" s="4" t="str">
        <f>VLOOKUP(J190,'Areas Ranking'!$D$59:$Z$115,21,0)</f>
        <v>Cumberland received an 'explain expectations &amp; resolve situations' score of 81% which ranks them at position 5 of the 9 areas within the South West Metropolitan region called in Q1.</v>
      </c>
      <c r="AH190" s="4" t="str">
        <f>VLOOKUP(J190,'Areas Ranking'!$D$59:$Z$115,22,0)</f>
        <v>Cumberland received a 'communication' score of 83% which ranks them at position 1 of the 9 areas within the South West Metropolitan region called in Q1.</v>
      </c>
      <c r="AI190" s="4" t="str">
        <f>VLOOKUP(J190,'Areas Ranking'!$D$59:$Z$115,23,0)</f>
        <v>Cumberland's lowest rank was for 'explain expectations &amp; resolve situations' in Q1, which should be examined for potential areas of improvement.</v>
      </c>
      <c r="AJ190" s="4" t="str">
        <f>VLOOKUP(K190,'Region Ranking'!$D$8:$X$13,16,0)</f>
        <v>South West Metropolitan received an overall score of 80% which ranks them at position 3 of the 6 regions called in Q1.</v>
      </c>
      <c r="AK190" s="4" t="str">
        <f>VLOOKUP(K190,'Region Ranking'!$D$8:$X$13,17,0)</f>
        <v>South West Metropolitan received a 'greeting' score of 59% which ranks them at position 3 of the 6 regions called in Q1.</v>
      </c>
      <c r="AL190" s="4" t="str">
        <f>VLOOKUP(K190,'Region Ranking'!$D$8:$X$13,18,0)</f>
        <v>South West Metropolitan received an 'act with empathy' score of 93% which ranks them at position 3 of the 6 regions called in Q1.</v>
      </c>
      <c r="AM190" s="4" t="str">
        <f>VLOOKUP(K190,'Region Ranking'!$D$8:$X$13,19,0)</f>
        <v>South West Metropolitan received an 'explain expectations &amp; resolve situations' score of 79% which ranks them at position 6 of the 6 regions called in Q1.</v>
      </c>
      <c r="AN190" s="4" t="str">
        <f>VLOOKUP(K190,'Region Ranking'!$D$8:$X$13,20,0)</f>
        <v>South West Metropolitan received a 'communication' score of 67% which ranks them at position 2 of the 6 regions called in Q1.</v>
      </c>
      <c r="AO190" s="4" t="str">
        <f>VLOOKUP(K190,'Region Ranking'!$D$8:$X$13,21,0)</f>
        <v>South West Metropolitan had multiple areas with lower ranks in Q1, which should be examined for potential areas of improvement.</v>
      </c>
    </row>
    <row r="191" spans="1:41" hidden="1" x14ac:dyDescent="0.25">
      <c r="A191" s="4">
        <v>2025</v>
      </c>
      <c r="B191" s="4" t="s">
        <v>339</v>
      </c>
      <c r="C191" s="9" t="s">
        <v>340</v>
      </c>
      <c r="D191" s="4">
        <v>10443875</v>
      </c>
      <c r="E191" s="4" t="s">
        <v>267</v>
      </c>
      <c r="F191" s="4" t="s">
        <v>268</v>
      </c>
      <c r="G191" s="4" t="s">
        <v>267</v>
      </c>
      <c r="H191" s="4" t="s">
        <v>46</v>
      </c>
      <c r="I191" s="4">
        <v>2567</v>
      </c>
      <c r="J191" s="4" t="s">
        <v>269</v>
      </c>
      <c r="K191" s="4" t="s">
        <v>186</v>
      </c>
      <c r="L191" s="4" t="s">
        <v>49</v>
      </c>
      <c r="M191" s="4" t="s">
        <v>61</v>
      </c>
      <c r="N191" s="4" t="s">
        <v>50</v>
      </c>
      <c r="O191" s="4" t="s">
        <v>51</v>
      </c>
      <c r="P191" s="4">
        <v>5</v>
      </c>
      <c r="Q191" s="4">
        <v>5</v>
      </c>
      <c r="R191" s="4">
        <v>5</v>
      </c>
      <c r="S191" s="4" t="s">
        <v>52</v>
      </c>
      <c r="T191" s="4" t="s">
        <v>53</v>
      </c>
      <c r="U191" s="4">
        <v>4</v>
      </c>
      <c r="V191" s="4" t="s">
        <v>54</v>
      </c>
      <c r="W191" s="4" t="s">
        <v>51</v>
      </c>
      <c r="X191" s="4" t="s">
        <v>55</v>
      </c>
      <c r="Y191" s="8">
        <v>0.5714285714285714</v>
      </c>
      <c r="Z191" s="8">
        <v>1</v>
      </c>
      <c r="AA191" s="8">
        <v>0.90476190476190477</v>
      </c>
      <c r="AB191" s="8">
        <v>0.5</v>
      </c>
      <c r="AC191" s="8">
        <v>0.86206896551724144</v>
      </c>
      <c r="AD191" s="4" t="str">
        <f>VLOOKUP(J191,'Areas Ranking'!$D$59:$Z$115,18,0)</f>
        <v>Camden received an overall score of 87% which ranks them at position 3 of the 9 areas within the South West Metropolitan region called in Q1.</v>
      </c>
      <c r="AE191" s="4" t="str">
        <f>VLOOKUP(J191,'Areas Ranking'!$D$59:$Z$115,19,0)</f>
        <v>Camden received a 'greeting' score of 62% which ranks them at position 4 of the 9 areas within the South West Metropolitan region called in Q1.</v>
      </c>
      <c r="AF191" s="4" t="str">
        <f>VLOOKUP(J191,'Areas Ranking'!$D$59:$Z$115,20,0)</f>
        <v>Camden received an 'act with empathy' score of 100% which ranks them at position 1 of the 9 areas within the South West Metropolitan region called in Q1.</v>
      </c>
      <c r="AG191" s="4" t="str">
        <f>VLOOKUP(J191,'Areas Ranking'!$D$59:$Z$115,21,0)</f>
        <v>Camden received an 'explain expectations &amp; resolve situations' score of 84% which ranks them at position 4 of the 9 areas within the South West Metropolitan region called in Q1.</v>
      </c>
      <c r="AH191" s="4" t="str">
        <f>VLOOKUP(J191,'Areas Ranking'!$D$59:$Z$115,22,0)</f>
        <v>Camden received a 'communication' score of 83% which ranks them at position 1 of the 9 areas within the South West Metropolitan region called in Q1.</v>
      </c>
      <c r="AI191" s="4" t="str">
        <f>VLOOKUP(J191,'Areas Ranking'!$D$59:$Z$115,23,0)</f>
        <v>Camden had multiple areas with lower ranks in Q1, which should be examined for potential areas of improvement.</v>
      </c>
      <c r="AJ191" s="4" t="str">
        <f>VLOOKUP(K191,'Region Ranking'!$D$8:$X$13,16,0)</f>
        <v>South West Metropolitan received an overall score of 80% which ranks them at position 3 of the 6 regions called in Q1.</v>
      </c>
      <c r="AK191" s="4" t="str">
        <f>VLOOKUP(K191,'Region Ranking'!$D$8:$X$13,17,0)</f>
        <v>South West Metropolitan received a 'greeting' score of 59% which ranks them at position 3 of the 6 regions called in Q1.</v>
      </c>
      <c r="AL191" s="4" t="str">
        <f>VLOOKUP(K191,'Region Ranking'!$D$8:$X$13,18,0)</f>
        <v>South West Metropolitan received an 'act with empathy' score of 93% which ranks them at position 3 of the 6 regions called in Q1.</v>
      </c>
      <c r="AM191" s="4" t="str">
        <f>VLOOKUP(K191,'Region Ranking'!$D$8:$X$13,19,0)</f>
        <v>South West Metropolitan received an 'explain expectations &amp; resolve situations' score of 79% which ranks them at position 6 of the 6 regions called in Q1.</v>
      </c>
      <c r="AN191" s="4" t="str">
        <f>VLOOKUP(K191,'Region Ranking'!$D$8:$X$13,20,0)</f>
        <v>South West Metropolitan received a 'communication' score of 67% which ranks them at position 2 of the 6 regions called in Q1.</v>
      </c>
      <c r="AO191" s="4" t="str">
        <f>VLOOKUP(K191,'Region Ranking'!$D$8:$X$13,21,0)</f>
        <v>South West Metropolitan had multiple areas with lower ranks in Q1, which should be examined for potential areas of improvement.</v>
      </c>
    </row>
    <row r="192" spans="1:41" hidden="1" x14ac:dyDescent="0.25">
      <c r="A192" s="4">
        <v>2025</v>
      </c>
      <c r="B192" s="4" t="s">
        <v>339</v>
      </c>
      <c r="C192" s="9" t="s">
        <v>340</v>
      </c>
      <c r="D192" s="4">
        <v>10443876</v>
      </c>
      <c r="E192" s="4" t="s">
        <v>223</v>
      </c>
      <c r="F192" s="4" t="s">
        <v>224</v>
      </c>
      <c r="G192" s="4" t="s">
        <v>223</v>
      </c>
      <c r="H192" s="4" t="s">
        <v>46</v>
      </c>
      <c r="I192" s="4">
        <v>2300</v>
      </c>
      <c r="J192" s="4" t="s">
        <v>222</v>
      </c>
      <c r="K192" s="4" t="s">
        <v>136</v>
      </c>
      <c r="L192" s="4" t="s">
        <v>49</v>
      </c>
      <c r="M192" s="4" t="s">
        <v>61</v>
      </c>
      <c r="N192" s="4" t="s">
        <v>70</v>
      </c>
      <c r="O192" s="4" t="s">
        <v>51</v>
      </c>
      <c r="P192" s="4">
        <v>5</v>
      </c>
      <c r="Q192" s="4">
        <v>5</v>
      </c>
      <c r="R192" s="4">
        <v>5</v>
      </c>
      <c r="S192" s="4" t="s">
        <v>52</v>
      </c>
      <c r="T192" s="4" t="s">
        <v>62</v>
      </c>
      <c r="U192" s="4">
        <v>5</v>
      </c>
      <c r="V192" s="4" t="s">
        <v>54</v>
      </c>
      <c r="W192" s="4" t="s">
        <v>51</v>
      </c>
      <c r="X192" s="4" t="s">
        <v>55</v>
      </c>
      <c r="Y192" s="8">
        <v>0.7142857142857143</v>
      </c>
      <c r="Z192" s="8">
        <v>1</v>
      </c>
      <c r="AA192" s="8">
        <v>0.7142857142857143</v>
      </c>
      <c r="AB192" s="8">
        <v>0.5</v>
      </c>
      <c r="AC192" s="8">
        <v>0.78160919540229878</v>
      </c>
      <c r="AD192" s="4" t="str">
        <f>VLOOKUP(J192,'Areas Ranking'!$D$59:$Z$115,18,0)</f>
        <v>Newcastle City received an overall score of 80% which ranks them at position 9 of the 11 areas within the Northern region called in Q1.</v>
      </c>
      <c r="AE192" s="4" t="str">
        <f>VLOOKUP(J192,'Areas Ranking'!$D$59:$Z$115,19,0)</f>
        <v>Newcastle City received a 'greeting' score of 57% which ranks them at position 4 of the 11 areas within the Northern region called in Q1.</v>
      </c>
      <c r="AF192" s="4" t="str">
        <f>VLOOKUP(J192,'Areas Ranking'!$D$59:$Z$115,20,0)</f>
        <v>Newcastle City received an 'act with empathy' score of 96% which ranks them at position 5 of the 11 areas within the Northern region called in Q1.</v>
      </c>
      <c r="AG192" s="4" t="str">
        <f>VLOOKUP(J192,'Areas Ranking'!$D$59:$Z$115,21,0)</f>
        <v>Newcastle City received an 'explain expectations &amp; resolve situations' score of 80% which ranks them at position 8 of the 11 areas within the Northern region called in Q1.</v>
      </c>
      <c r="AH192" s="4" t="str">
        <f>VLOOKUP(J192,'Areas Ranking'!$D$59:$Z$115,22,0)</f>
        <v>Newcastle City received a 'communication' score of 50% which ranks them at position 8 of the 11 areas within the Northern region called in Q1.</v>
      </c>
      <c r="AI192" s="4" t="str">
        <f>VLOOKUP(J192,'Areas Ranking'!$D$59:$Z$115,23,0)</f>
        <v>Newcastle City had multiple areas with lower ranks in Q1, which should be examined for potential areas of improvement.</v>
      </c>
      <c r="AJ192" s="4" t="str">
        <f>VLOOKUP(K192,'Region Ranking'!$D$8:$X$13,16,0)</f>
        <v>Northern received an overall score of 80% which ranks them at position 4 of the 6 regions called in Q1.</v>
      </c>
      <c r="AK192" s="4" t="str">
        <f>VLOOKUP(K192,'Region Ranking'!$D$8:$X$13,17,0)</f>
        <v>Northern received a 'greeting' score of 55% which ranks them at position 5 of the 6 regions called in Q1.</v>
      </c>
      <c r="AL192" s="4" t="str">
        <f>VLOOKUP(K192,'Region Ranking'!$D$8:$X$13,18,0)</f>
        <v>Northern received an 'act with empathy' score of 90% which ranks them at position 4 of the 6 regions called in Q1.</v>
      </c>
      <c r="AM192" s="4" t="str">
        <f>VLOOKUP(K192,'Region Ranking'!$D$8:$X$13,19,0)</f>
        <v>Northern received an 'explain expectations &amp; resolve situations' score of 81% which ranks them at position 5 of the 6 regions called in Q1.</v>
      </c>
      <c r="AN192" s="4" t="str">
        <f>VLOOKUP(K192,'Region Ranking'!$D$8:$X$13,20,0)</f>
        <v>Northern received a 'communication' score of 64% which ranks them at position 4 of the 6 regions called in Q1.</v>
      </c>
      <c r="AO192" s="4" t="str">
        <f>VLOOKUP(K192,'Region Ranking'!$D$8:$X$13,21,0)</f>
        <v>Northern had multiple areas with lower ranks in Q1, which should be examined for potential areas of improvement.</v>
      </c>
    </row>
    <row r="193" spans="1:41" hidden="1" x14ac:dyDescent="0.25">
      <c r="A193" s="4">
        <v>2025</v>
      </c>
      <c r="B193" s="4" t="s">
        <v>339</v>
      </c>
      <c r="C193" s="9" t="s">
        <v>340</v>
      </c>
      <c r="D193" s="4">
        <v>10443877</v>
      </c>
      <c r="E193" s="4" t="s">
        <v>85</v>
      </c>
      <c r="F193" s="4" t="s">
        <v>86</v>
      </c>
      <c r="G193" s="4" t="s">
        <v>85</v>
      </c>
      <c r="H193" s="4" t="s">
        <v>46</v>
      </c>
      <c r="I193" s="4">
        <v>2042</v>
      </c>
      <c r="J193" s="4" t="s">
        <v>87</v>
      </c>
      <c r="K193" s="4" t="s">
        <v>48</v>
      </c>
      <c r="L193" s="4" t="s">
        <v>49</v>
      </c>
      <c r="M193" s="4" t="s">
        <v>61</v>
      </c>
      <c r="N193" s="4" t="s">
        <v>50</v>
      </c>
      <c r="O193" s="4" t="s">
        <v>51</v>
      </c>
      <c r="P193" s="4">
        <v>5</v>
      </c>
      <c r="Q193" s="4">
        <v>4</v>
      </c>
      <c r="R193" s="4">
        <v>5</v>
      </c>
      <c r="S193" s="4" t="s">
        <v>52</v>
      </c>
      <c r="T193" s="4" t="s">
        <v>76</v>
      </c>
      <c r="U193" s="4">
        <v>4</v>
      </c>
      <c r="V193" s="4" t="s">
        <v>54</v>
      </c>
      <c r="W193" s="4" t="s">
        <v>51</v>
      </c>
      <c r="X193" s="4" t="s">
        <v>51</v>
      </c>
      <c r="Y193" s="8">
        <v>0.42857142857142849</v>
      </c>
      <c r="Z193" s="8">
        <v>0.8928571428571429</v>
      </c>
      <c r="AA193" s="8">
        <v>1</v>
      </c>
      <c r="AB193" s="8">
        <v>0</v>
      </c>
      <c r="AC193" s="8">
        <v>0.8045977011494253</v>
      </c>
      <c r="AD193" s="4" t="str">
        <f>VLOOKUP(J193,'Areas Ranking'!$D$59:$Z$115,18,0)</f>
        <v>Inner West received an overall score of 84% which ranks them at position 6 of the 10 areas within the Central Metropolitan region called in Q1.</v>
      </c>
      <c r="AE193" s="4" t="str">
        <f>VLOOKUP(J193,'Areas Ranking'!$D$59:$Z$115,19,0)</f>
        <v>Inner West received a 'greeting' score of 52% which ranks them at position 9 of the 10 areas within the Central Metropolitan region called in Q1.</v>
      </c>
      <c r="AF193" s="4" t="str">
        <f>VLOOKUP(J193,'Areas Ranking'!$D$59:$Z$115,20,0)</f>
        <v>Inner West received an 'act with empathy' score of 96% which ranks them at position 6 of the 10 areas within the Central Metropolitan region called in Q1.</v>
      </c>
      <c r="AG193" s="4" t="str">
        <f>VLOOKUP(J193,'Areas Ranking'!$D$59:$Z$115,21,0)</f>
        <v>Inner West received an 'explain expectations &amp; resolve situations' score of 94% which ranks them at position 2 of the 10 areas within the Central Metropolitan region called in Q1.</v>
      </c>
      <c r="AH193" s="4" t="str">
        <f>VLOOKUP(J193,'Areas Ranking'!$D$59:$Z$115,22,0)</f>
        <v>Inner West received a 'communication' score of 33% which ranks them at position 10 of the 10 areas within the Central Metropolitan region called in Q1.</v>
      </c>
      <c r="AI193" s="4" t="str">
        <f>VLOOKUP(J193,'Areas Ranking'!$D$59:$Z$115,23,0)</f>
        <v>Inner West's lowest rank was for 'communication' in Q1, which should be examined for potential areas of improvement.</v>
      </c>
      <c r="AJ193" s="4" t="str">
        <f>VLOOKUP(K193,'Region Ranking'!$D$8:$X$13,16,0)</f>
        <v>Central Metropolitan received an overall score of 83% which ranks them at position 2 of the 6 regions called in Q1.</v>
      </c>
      <c r="AK193" s="4" t="str">
        <f>VLOOKUP(K193,'Region Ranking'!$D$8:$X$13,17,0)</f>
        <v>Central Metropolitan received a 'greeting' score of 61% which ranks them at position 2 of the 6 regions called in Q1.</v>
      </c>
      <c r="AL193" s="4" t="str">
        <f>VLOOKUP(K193,'Region Ranking'!$D$8:$X$13,18,0)</f>
        <v>Central Metropolitan received an 'act with empathy' score of 96% which ranks them at position 2 of the 6 regions called in Q1.</v>
      </c>
      <c r="AM193" s="4" t="str">
        <f>VLOOKUP(K193,'Region Ranking'!$D$8:$X$13,19,0)</f>
        <v>Central Metropolitan received an 'explain expectations &amp; resolve situations' score of 85% which ranks them at position 1 of the 6 regions called in Q1.</v>
      </c>
      <c r="AN193" s="4" t="str">
        <f>VLOOKUP(K193,'Region Ranking'!$D$8:$X$13,20,0)</f>
        <v>Central Metropolitan received a 'communication' score of 57% which ranks them at position 5 of the 6 regions called in Q1.</v>
      </c>
      <c r="AO193" s="4" t="str">
        <f>VLOOKUP(K193,'Region Ranking'!$D$8:$X$13,21,0)</f>
        <v>Central Metropolitan had multiple areas with lower ranks in Q1, which should be examined for potential areas of improvement.</v>
      </c>
    </row>
    <row r="194" spans="1:41" hidden="1" x14ac:dyDescent="0.25">
      <c r="A194" s="4">
        <v>2025</v>
      </c>
      <c r="B194" s="4" t="s">
        <v>339</v>
      </c>
      <c r="C194" s="9" t="s">
        <v>340</v>
      </c>
      <c r="D194" s="4">
        <v>10443878</v>
      </c>
      <c r="E194" s="4" t="s">
        <v>313</v>
      </c>
      <c r="F194" s="4" t="s">
        <v>314</v>
      </c>
      <c r="G194" s="4" t="s">
        <v>313</v>
      </c>
      <c r="H194" s="4" t="s">
        <v>46</v>
      </c>
      <c r="I194" s="4">
        <v>2021</v>
      </c>
      <c r="J194" s="4" t="s">
        <v>75</v>
      </c>
      <c r="K194" s="4" t="s">
        <v>48</v>
      </c>
      <c r="L194" s="4" t="s">
        <v>49</v>
      </c>
      <c r="M194" s="4"/>
      <c r="N194" s="4" t="s">
        <v>50</v>
      </c>
      <c r="O194" s="4" t="s">
        <v>51</v>
      </c>
      <c r="P194" s="4">
        <v>5</v>
      </c>
      <c r="Q194" s="4">
        <v>5</v>
      </c>
      <c r="R194" s="4">
        <v>5</v>
      </c>
      <c r="S194" s="4" t="s">
        <v>52</v>
      </c>
      <c r="T194" s="4" t="s">
        <v>76</v>
      </c>
      <c r="U194" s="4">
        <v>5</v>
      </c>
      <c r="V194" s="4" t="s">
        <v>63</v>
      </c>
      <c r="W194" s="4" t="s">
        <v>51</v>
      </c>
      <c r="X194" s="4" t="s">
        <v>55</v>
      </c>
      <c r="Y194" s="8">
        <v>0.5714285714285714</v>
      </c>
      <c r="Z194" s="8">
        <v>1</v>
      </c>
      <c r="AA194" s="8">
        <v>1</v>
      </c>
      <c r="AB194" s="8">
        <v>0.5</v>
      </c>
      <c r="AC194" s="8">
        <v>0.90804597701149414</v>
      </c>
      <c r="AD194" s="4" t="str">
        <f>VLOOKUP(J194,'Areas Ranking'!$D$59:$Z$115,18,0)</f>
        <v>Eastern Suburbs received an overall score of 85% which ranks them at position 5 of the 10 areas within the Central Metropolitan region called in Q1.</v>
      </c>
      <c r="AE194" s="4" t="str">
        <f>VLOOKUP(J194,'Areas Ranking'!$D$59:$Z$115,19,0)</f>
        <v>Eastern Suburbs received a 'greeting' score of 62% which ranks them at position 4 of the 10 areas within the Central Metropolitan region called in Q1.</v>
      </c>
      <c r="AF194" s="4" t="str">
        <f>VLOOKUP(J194,'Areas Ranking'!$D$59:$Z$115,20,0)</f>
        <v>Eastern Suburbs received an 'act with empathy' score of 96% which ranks them at position 6 of the 10 areas within the Central Metropolitan region called in Q1.</v>
      </c>
      <c r="AG194" s="4" t="str">
        <f>VLOOKUP(J194,'Areas Ranking'!$D$59:$Z$115,21,0)</f>
        <v>Eastern Suburbs received an 'explain expectations &amp; resolve situations' score of 90% which ranks them at position 5 of the 10 areas within the Central Metropolitan region called in Q1.</v>
      </c>
      <c r="AH194" s="4" t="str">
        <f>VLOOKUP(J194,'Areas Ranking'!$D$59:$Z$115,22,0)</f>
        <v>Eastern Suburbs received a 'communication' score of 50% which ranks them at position 4 of the 10 areas within the Central Metropolitan region called in Q1.</v>
      </c>
      <c r="AI194" s="4" t="str">
        <f>VLOOKUP(J194,'Areas Ranking'!$D$59:$Z$115,23,0)</f>
        <v>Eastern Suburbs' lowest rank was for 'act with empathy' in Q1, which should be examined for potential areas of improvement.</v>
      </c>
      <c r="AJ194" s="4" t="str">
        <f>VLOOKUP(K194,'Region Ranking'!$D$8:$X$13,16,0)</f>
        <v>Central Metropolitan received an overall score of 83% which ranks them at position 2 of the 6 regions called in Q1.</v>
      </c>
      <c r="AK194" s="4" t="str">
        <f>VLOOKUP(K194,'Region Ranking'!$D$8:$X$13,17,0)</f>
        <v>Central Metropolitan received a 'greeting' score of 61% which ranks them at position 2 of the 6 regions called in Q1.</v>
      </c>
      <c r="AL194" s="4" t="str">
        <f>VLOOKUP(K194,'Region Ranking'!$D$8:$X$13,18,0)</f>
        <v>Central Metropolitan received an 'act with empathy' score of 96% which ranks them at position 2 of the 6 regions called in Q1.</v>
      </c>
      <c r="AM194" s="4" t="str">
        <f>VLOOKUP(K194,'Region Ranking'!$D$8:$X$13,19,0)</f>
        <v>Central Metropolitan received an 'explain expectations &amp; resolve situations' score of 85% which ranks them at position 1 of the 6 regions called in Q1.</v>
      </c>
      <c r="AN194" s="4" t="str">
        <f>VLOOKUP(K194,'Region Ranking'!$D$8:$X$13,20,0)</f>
        <v>Central Metropolitan received a 'communication' score of 57% which ranks them at position 5 of the 6 regions called in Q1.</v>
      </c>
      <c r="AO194" s="4" t="str">
        <f>VLOOKUP(K194,'Region Ranking'!$D$8:$X$13,21,0)</f>
        <v>Central Metropolitan had multiple areas with lower ranks in Q1, which should be examined for potential areas of improvement.</v>
      </c>
    </row>
    <row r="195" spans="1:41" hidden="1" x14ac:dyDescent="0.25">
      <c r="A195" s="4">
        <v>2025</v>
      </c>
      <c r="B195" s="4" t="s">
        <v>339</v>
      </c>
      <c r="C195" s="9" t="s">
        <v>340</v>
      </c>
      <c r="D195" s="4">
        <v>10443879</v>
      </c>
      <c r="E195" s="4" t="s">
        <v>315</v>
      </c>
      <c r="F195" s="4" t="s">
        <v>316</v>
      </c>
      <c r="G195" s="4" t="s">
        <v>315</v>
      </c>
      <c r="H195" s="4" t="s">
        <v>46</v>
      </c>
      <c r="I195" s="4">
        <v>2212</v>
      </c>
      <c r="J195" s="4" t="s">
        <v>212</v>
      </c>
      <c r="K195" s="4" t="s">
        <v>186</v>
      </c>
      <c r="L195" s="4" t="s">
        <v>49</v>
      </c>
      <c r="M195" s="4"/>
      <c r="N195" s="4" t="s">
        <v>70</v>
      </c>
      <c r="O195" s="4" t="s">
        <v>51</v>
      </c>
      <c r="P195" s="4">
        <v>5</v>
      </c>
      <c r="Q195" s="4">
        <v>4</v>
      </c>
      <c r="R195" s="4">
        <v>4</v>
      </c>
      <c r="S195" s="4" t="s">
        <v>52</v>
      </c>
      <c r="T195" s="4" t="s">
        <v>62</v>
      </c>
      <c r="U195" s="4">
        <v>4</v>
      </c>
      <c r="V195" s="4" t="s">
        <v>51</v>
      </c>
      <c r="W195" s="4" t="s">
        <v>51</v>
      </c>
      <c r="X195" s="4" t="s">
        <v>55</v>
      </c>
      <c r="Y195" s="8">
        <v>0.5714285714285714</v>
      </c>
      <c r="Z195" s="8">
        <v>1</v>
      </c>
      <c r="AA195" s="8">
        <v>0.7142857142857143</v>
      </c>
      <c r="AB195" s="8">
        <v>0.5</v>
      </c>
      <c r="AC195" s="8">
        <v>0.77011494252873558</v>
      </c>
      <c r="AD195" s="4" t="str">
        <f>VLOOKUP(J195,'Areas Ranking'!$D$59:$Z$115,18,0)</f>
        <v>Bankstown received an overall score of 76% which ranks them at position 7 of the 9 areas within the South West Metropolitan region called in Q1.</v>
      </c>
      <c r="AE195" s="4" t="str">
        <f>VLOOKUP(J195,'Areas Ranking'!$D$59:$Z$115,19,0)</f>
        <v>Bankstown received a 'greeting' score of 52% which ranks them at position 6 of the 9 areas within the South West Metropolitan region called in Q1.</v>
      </c>
      <c r="AF195" s="4" t="str">
        <f>VLOOKUP(J195,'Areas Ranking'!$D$59:$Z$115,20,0)</f>
        <v>Bankstown received an 'act with empathy' score of 93% which ranks them at position 7 of the 9 areas within the South West Metropolitan region called in Q1.</v>
      </c>
      <c r="AG195" s="4" t="str">
        <f>VLOOKUP(J195,'Areas Ranking'!$D$59:$Z$115,21,0)</f>
        <v>Bankstown received an 'explain expectations &amp; resolve situations' score of 75% which ranks them at position 7 of the 9 areas within the South West Metropolitan region called in Q1.</v>
      </c>
      <c r="AH195" s="4" t="str">
        <f>VLOOKUP(J195,'Areas Ranking'!$D$59:$Z$115,22,0)</f>
        <v>Bankstown received a 'communication' score of 50% which ranks them at position 8 of the 9 areas within the South West Metropolitan region called in Q1.</v>
      </c>
      <c r="AI195" s="4" t="str">
        <f>VLOOKUP(J195,'Areas Ranking'!$D$59:$Z$115,23,0)</f>
        <v>Bankstown's lowest rank was for 'communication' in Q1, which should be examined for potential areas of improvement.</v>
      </c>
      <c r="AJ195" s="4" t="str">
        <f>VLOOKUP(K195,'Region Ranking'!$D$8:$X$13,16,0)</f>
        <v>South West Metropolitan received an overall score of 80% which ranks them at position 3 of the 6 regions called in Q1.</v>
      </c>
      <c r="AK195" s="4" t="str">
        <f>VLOOKUP(K195,'Region Ranking'!$D$8:$X$13,17,0)</f>
        <v>South West Metropolitan received a 'greeting' score of 59% which ranks them at position 3 of the 6 regions called in Q1.</v>
      </c>
      <c r="AL195" s="4" t="str">
        <f>VLOOKUP(K195,'Region Ranking'!$D$8:$X$13,18,0)</f>
        <v>South West Metropolitan received an 'act with empathy' score of 93% which ranks them at position 3 of the 6 regions called in Q1.</v>
      </c>
      <c r="AM195" s="4" t="str">
        <f>VLOOKUP(K195,'Region Ranking'!$D$8:$X$13,19,0)</f>
        <v>South West Metropolitan received an 'explain expectations &amp; resolve situations' score of 79% which ranks them at position 6 of the 6 regions called in Q1.</v>
      </c>
      <c r="AN195" s="4" t="str">
        <f>VLOOKUP(K195,'Region Ranking'!$D$8:$X$13,20,0)</f>
        <v>South West Metropolitan received a 'communication' score of 67% which ranks them at position 2 of the 6 regions called in Q1.</v>
      </c>
      <c r="AO195" s="4" t="str">
        <f>VLOOKUP(K195,'Region Ranking'!$D$8:$X$13,21,0)</f>
        <v>South West Metropolitan had multiple areas with lower ranks in Q1, which should be examined for potential areas of improvement.</v>
      </c>
    </row>
    <row r="196" spans="1:41" hidden="1" x14ac:dyDescent="0.25">
      <c r="A196" s="4">
        <v>2025</v>
      </c>
      <c r="B196" s="4" t="s">
        <v>339</v>
      </c>
      <c r="C196" s="9" t="s">
        <v>340</v>
      </c>
      <c r="D196" s="4">
        <v>10443880</v>
      </c>
      <c r="E196" s="4" t="s">
        <v>341</v>
      </c>
      <c r="F196" s="4" t="s">
        <v>342</v>
      </c>
      <c r="G196" s="4" t="s">
        <v>341</v>
      </c>
      <c r="H196" s="4" t="s">
        <v>46</v>
      </c>
      <c r="I196" s="4">
        <v>2027</v>
      </c>
      <c r="J196" s="4" t="s">
        <v>75</v>
      </c>
      <c r="K196" s="4" t="s">
        <v>48</v>
      </c>
      <c r="L196" s="4" t="s">
        <v>49</v>
      </c>
      <c r="M196" s="4"/>
      <c r="N196" s="4" t="s">
        <v>50</v>
      </c>
      <c r="O196" s="4" t="s">
        <v>51</v>
      </c>
      <c r="P196" s="4">
        <v>5</v>
      </c>
      <c r="Q196" s="4">
        <v>5</v>
      </c>
      <c r="R196" s="4">
        <v>5</v>
      </c>
      <c r="S196" s="4" t="s">
        <v>52</v>
      </c>
      <c r="T196" s="4" t="s">
        <v>76</v>
      </c>
      <c r="U196" s="4">
        <v>5</v>
      </c>
      <c r="V196" s="4" t="s">
        <v>54</v>
      </c>
      <c r="W196" s="4" t="s">
        <v>51</v>
      </c>
      <c r="X196" s="4" t="s">
        <v>55</v>
      </c>
      <c r="Y196" s="8">
        <v>0.5714285714285714</v>
      </c>
      <c r="Z196" s="8">
        <v>1</v>
      </c>
      <c r="AA196" s="8">
        <v>1</v>
      </c>
      <c r="AB196" s="8">
        <v>0.5</v>
      </c>
      <c r="AC196" s="8">
        <v>0.90804597701149414</v>
      </c>
      <c r="AD196" s="4" t="str">
        <f>VLOOKUP(J196,'Areas Ranking'!$D$59:$Z$115,18,0)</f>
        <v>Eastern Suburbs received an overall score of 85% which ranks them at position 5 of the 10 areas within the Central Metropolitan region called in Q1.</v>
      </c>
      <c r="AE196" s="4" t="str">
        <f>VLOOKUP(J196,'Areas Ranking'!$D$59:$Z$115,19,0)</f>
        <v>Eastern Suburbs received a 'greeting' score of 62% which ranks them at position 4 of the 10 areas within the Central Metropolitan region called in Q1.</v>
      </c>
      <c r="AF196" s="4" t="str">
        <f>VLOOKUP(J196,'Areas Ranking'!$D$59:$Z$115,20,0)</f>
        <v>Eastern Suburbs received an 'act with empathy' score of 96% which ranks them at position 6 of the 10 areas within the Central Metropolitan region called in Q1.</v>
      </c>
      <c r="AG196" s="4" t="str">
        <f>VLOOKUP(J196,'Areas Ranking'!$D$59:$Z$115,21,0)</f>
        <v>Eastern Suburbs received an 'explain expectations &amp; resolve situations' score of 90% which ranks them at position 5 of the 10 areas within the Central Metropolitan region called in Q1.</v>
      </c>
      <c r="AH196" s="4" t="str">
        <f>VLOOKUP(J196,'Areas Ranking'!$D$59:$Z$115,22,0)</f>
        <v>Eastern Suburbs received a 'communication' score of 50% which ranks them at position 4 of the 10 areas within the Central Metropolitan region called in Q1.</v>
      </c>
      <c r="AI196" s="4" t="str">
        <f>VLOOKUP(J196,'Areas Ranking'!$D$59:$Z$115,23,0)</f>
        <v>Eastern Suburbs' lowest rank was for 'act with empathy' in Q1, which should be examined for potential areas of improvement.</v>
      </c>
      <c r="AJ196" s="4" t="str">
        <f>VLOOKUP(K196,'Region Ranking'!$D$8:$X$13,16,0)</f>
        <v>Central Metropolitan received an overall score of 83% which ranks them at position 2 of the 6 regions called in Q1.</v>
      </c>
      <c r="AK196" s="4" t="str">
        <f>VLOOKUP(K196,'Region Ranking'!$D$8:$X$13,17,0)</f>
        <v>Central Metropolitan received a 'greeting' score of 61% which ranks them at position 2 of the 6 regions called in Q1.</v>
      </c>
      <c r="AL196" s="4" t="str">
        <f>VLOOKUP(K196,'Region Ranking'!$D$8:$X$13,18,0)</f>
        <v>Central Metropolitan received an 'act with empathy' score of 96% which ranks them at position 2 of the 6 regions called in Q1.</v>
      </c>
      <c r="AM196" s="4" t="str">
        <f>VLOOKUP(K196,'Region Ranking'!$D$8:$X$13,19,0)</f>
        <v>Central Metropolitan received an 'explain expectations &amp; resolve situations' score of 85% which ranks them at position 1 of the 6 regions called in Q1.</v>
      </c>
      <c r="AN196" s="4" t="str">
        <f>VLOOKUP(K196,'Region Ranking'!$D$8:$X$13,20,0)</f>
        <v>Central Metropolitan received a 'communication' score of 57% which ranks them at position 5 of the 6 regions called in Q1.</v>
      </c>
      <c r="AO196" s="4" t="str">
        <f>VLOOKUP(K196,'Region Ranking'!$D$8:$X$13,21,0)</f>
        <v>Central Metropolitan had multiple areas with lower ranks in Q1, which should be examined for potential areas of improvement.</v>
      </c>
    </row>
    <row r="197" spans="1:41" hidden="1" x14ac:dyDescent="0.25">
      <c r="A197" s="4">
        <v>2025</v>
      </c>
      <c r="B197" s="4" t="s">
        <v>339</v>
      </c>
      <c r="C197" s="9" t="s">
        <v>340</v>
      </c>
      <c r="D197" s="4">
        <v>10443881</v>
      </c>
      <c r="E197" s="4" t="s">
        <v>178</v>
      </c>
      <c r="F197" s="4" t="s">
        <v>179</v>
      </c>
      <c r="G197" s="4" t="s">
        <v>178</v>
      </c>
      <c r="H197" s="4" t="s">
        <v>46</v>
      </c>
      <c r="I197" s="4">
        <v>2777</v>
      </c>
      <c r="J197" s="4" t="s">
        <v>180</v>
      </c>
      <c r="K197" s="4" t="s">
        <v>104</v>
      </c>
      <c r="L197" s="4" t="s">
        <v>79</v>
      </c>
      <c r="M197" s="4" t="s">
        <v>61</v>
      </c>
      <c r="N197" s="4" t="s">
        <v>50</v>
      </c>
      <c r="O197" s="4" t="s">
        <v>51</v>
      </c>
      <c r="P197" s="4">
        <v>5</v>
      </c>
      <c r="Q197" s="4">
        <v>5</v>
      </c>
      <c r="R197" s="4">
        <v>5</v>
      </c>
      <c r="S197" s="4" t="s">
        <v>55</v>
      </c>
      <c r="T197" s="4" t="s">
        <v>53</v>
      </c>
      <c r="U197" s="4">
        <v>5</v>
      </c>
      <c r="V197" s="4" t="s">
        <v>54</v>
      </c>
      <c r="W197" s="4" t="s">
        <v>51</v>
      </c>
      <c r="X197" s="4" t="s">
        <v>55</v>
      </c>
      <c r="Y197" s="8">
        <v>0.7142857142857143</v>
      </c>
      <c r="Z197" s="8">
        <v>0.8928571428571429</v>
      </c>
      <c r="AA197" s="8">
        <v>0.92592592592592593</v>
      </c>
      <c r="AB197" s="8">
        <v>0.5</v>
      </c>
      <c r="AC197" s="8">
        <v>0.85858585858585856</v>
      </c>
      <c r="AD197" s="4" t="str">
        <f>VLOOKUP(J197,'Areas Ranking'!$D$59:$Z$115,18,0)</f>
        <v>Blue Mountains received an overall score of 83% which ranks them at position 6 of the 12 areas within the North West Metropolitan region called in Q1.</v>
      </c>
      <c r="AE197" s="4" t="str">
        <f>VLOOKUP(J197,'Areas Ranking'!$D$59:$Z$115,19,0)</f>
        <v>Blue Mountains received a 'greeting' score of 71% which ranks them at position 1 of the 12 areas within the North West Metropolitan region called in Q1.</v>
      </c>
      <c r="AF197" s="4" t="str">
        <f>VLOOKUP(J197,'Areas Ranking'!$D$59:$Z$115,20,0)</f>
        <v>Blue Mountains received an 'act with empathy' score of 94% which ranks them at position 6 of the 12 areas within the North West Metropolitan region called in Q1.</v>
      </c>
      <c r="AG197" s="4" t="str">
        <f>VLOOKUP(J197,'Areas Ranking'!$D$59:$Z$115,21,0)</f>
        <v>Blue Mountains received an 'explain expectations &amp; resolve situations' score of 85% which ranks them at position 7 of the 12 areas within the North West Metropolitan region called in Q1.</v>
      </c>
      <c r="AH197" s="4" t="str">
        <f>VLOOKUP(J197,'Areas Ranking'!$D$59:$Z$115,22,0)</f>
        <v>Blue Mountains received a 'communication' score of 50% which ranks them at position 9 of the 12 areas within the North West Metropolitan region called in Q1.</v>
      </c>
      <c r="AI197" s="4" t="str">
        <f>VLOOKUP(J197,'Areas Ranking'!$D$59:$Z$115,23,0)</f>
        <v>Blue Mountains' lowest rank was for 'communication' in Q1, which should be examined for potential areas of improvement.</v>
      </c>
      <c r="AJ197" s="4" t="str">
        <f>VLOOKUP(K197,'Region Ranking'!$D$8:$X$13,16,0)</f>
        <v>North West Metropolitan received an overall score of 79% which ranks them at position 6 of the 6 regions called in Q1.</v>
      </c>
      <c r="AK197" s="4" t="str">
        <f>VLOOKUP(K197,'Region Ranking'!$D$8:$X$13,17,0)</f>
        <v>North West Metropolitan received a 'greeting' score of 54% which ranks them at position 6 of the 6 regions called in Q1.</v>
      </c>
      <c r="AL197" s="4" t="str">
        <f>VLOOKUP(K197,'Region Ranking'!$D$8:$X$13,18,0)</f>
        <v>North West Metropolitan received an 'act with empathy' score of 87% which ranks them at position 6 of the 6 regions called in Q1.</v>
      </c>
      <c r="AM197" s="4" t="str">
        <f>VLOOKUP(K197,'Region Ranking'!$D$8:$X$13,19,0)</f>
        <v>North West Metropolitan received an 'explain expectations &amp; resolve situations' score of 81% which ranks them at position 4 of the 6 regions called in Q1.</v>
      </c>
      <c r="AN197" s="4" t="str">
        <f>VLOOKUP(K197,'Region Ranking'!$D$8:$X$13,20,0)</f>
        <v>North West Metropolitan received a 'communication' score of 65% which ranks them at position 3 of the 6 regions called in Q1.</v>
      </c>
      <c r="AO197" s="4" t="str">
        <f>VLOOKUP(K197,'Region Ranking'!$D$8:$X$13,21,0)</f>
        <v>North West Metropolitan had multiple areas with lower ranks in Q1, which should be examined for potential areas of improvement.</v>
      </c>
    </row>
    <row r="198" spans="1:41" hidden="1" x14ac:dyDescent="0.25">
      <c r="A198" s="4">
        <v>2025</v>
      </c>
      <c r="B198" s="4" t="s">
        <v>339</v>
      </c>
      <c r="C198" s="9" t="s">
        <v>340</v>
      </c>
      <c r="D198" s="4">
        <v>10443882</v>
      </c>
      <c r="E198" s="4" t="s">
        <v>167</v>
      </c>
      <c r="F198" s="4" t="s">
        <v>168</v>
      </c>
      <c r="G198" s="4" t="s">
        <v>167</v>
      </c>
      <c r="H198" s="4" t="s">
        <v>46</v>
      </c>
      <c r="I198" s="4">
        <v>2756</v>
      </c>
      <c r="J198" s="4" t="s">
        <v>169</v>
      </c>
      <c r="K198" s="4" t="s">
        <v>104</v>
      </c>
      <c r="L198" s="4" t="s">
        <v>49</v>
      </c>
      <c r="M198" s="4" t="s">
        <v>61</v>
      </c>
      <c r="N198" s="4" t="s">
        <v>70</v>
      </c>
      <c r="O198" s="4" t="s">
        <v>51</v>
      </c>
      <c r="P198" s="4">
        <v>5</v>
      </c>
      <c r="Q198" s="4">
        <v>5</v>
      </c>
      <c r="R198" s="4">
        <v>4</v>
      </c>
      <c r="S198" s="4" t="s">
        <v>52</v>
      </c>
      <c r="T198" s="4" t="s">
        <v>76</v>
      </c>
      <c r="U198" s="4">
        <v>5</v>
      </c>
      <c r="V198" s="4" t="s">
        <v>63</v>
      </c>
      <c r="W198" s="4" t="s">
        <v>51</v>
      </c>
      <c r="X198" s="4" t="s">
        <v>55</v>
      </c>
      <c r="Y198" s="8">
        <v>0.7142857142857143</v>
      </c>
      <c r="Z198" s="8">
        <v>0.8928571428571429</v>
      </c>
      <c r="AA198" s="8">
        <v>1</v>
      </c>
      <c r="AB198" s="8">
        <v>0.5</v>
      </c>
      <c r="AC198" s="8">
        <v>0.88505747126436785</v>
      </c>
      <c r="AD198" s="4" t="str">
        <f>VLOOKUP(J198,'Areas Ranking'!$D$59:$Z$115,18,0)</f>
        <v>Hawkesbury received an overall score of 80% which ranks them at position 7 of the 12 areas within the North West Metropolitan region called in Q1.</v>
      </c>
      <c r="AE198" s="4" t="str">
        <f>VLOOKUP(J198,'Areas Ranking'!$D$59:$Z$115,19,0)</f>
        <v>Hawkesbury received a 'greeting' score of 57% which ranks them at position 5 of the 12 areas within the North West Metropolitan region called in Q1.</v>
      </c>
      <c r="AF198" s="4" t="str">
        <f>VLOOKUP(J198,'Areas Ranking'!$D$59:$Z$115,20,0)</f>
        <v>Hawkesbury received an 'act with empathy' score of 87% which ranks them at position 8 of the 12 areas within the North West Metropolitan region called in Q1.</v>
      </c>
      <c r="AG198" s="4" t="str">
        <f>VLOOKUP(J198,'Areas Ranking'!$D$59:$Z$115,21,0)</f>
        <v>Hawkesbury received an 'explain expectations &amp; resolve situations' score of 86% which ranks them at position 6 of the 12 areas within the North West Metropolitan region called in Q1.</v>
      </c>
      <c r="AH198" s="4" t="str">
        <f>VLOOKUP(J198,'Areas Ranking'!$D$59:$Z$115,22,0)</f>
        <v>Hawkesbury received a 'communication' score of 50% which ranks them at position 9 of the 12 areas within the North West Metropolitan region called in Q1.</v>
      </c>
      <c r="AI198" s="4" t="str">
        <f>VLOOKUP(J198,'Areas Ranking'!$D$59:$Z$115,23,0)</f>
        <v>Hawkesbury's lowest rank was for 'communication' in Q1, which should be examined for potential areas of improvement.</v>
      </c>
      <c r="AJ198" s="4" t="str">
        <f>VLOOKUP(K198,'Region Ranking'!$D$8:$X$13,16,0)</f>
        <v>North West Metropolitan received an overall score of 79% which ranks them at position 6 of the 6 regions called in Q1.</v>
      </c>
      <c r="AK198" s="4" t="str">
        <f>VLOOKUP(K198,'Region Ranking'!$D$8:$X$13,17,0)</f>
        <v>North West Metropolitan received a 'greeting' score of 54% which ranks them at position 6 of the 6 regions called in Q1.</v>
      </c>
      <c r="AL198" s="4" t="str">
        <f>VLOOKUP(K198,'Region Ranking'!$D$8:$X$13,18,0)</f>
        <v>North West Metropolitan received an 'act with empathy' score of 87% which ranks them at position 6 of the 6 regions called in Q1.</v>
      </c>
      <c r="AM198" s="4" t="str">
        <f>VLOOKUP(K198,'Region Ranking'!$D$8:$X$13,19,0)</f>
        <v>North West Metropolitan received an 'explain expectations &amp; resolve situations' score of 81% which ranks them at position 4 of the 6 regions called in Q1.</v>
      </c>
      <c r="AN198" s="4" t="str">
        <f>VLOOKUP(K198,'Region Ranking'!$D$8:$X$13,20,0)</f>
        <v>North West Metropolitan received a 'communication' score of 65% which ranks them at position 3 of the 6 regions called in Q1.</v>
      </c>
      <c r="AO198" s="4" t="str">
        <f>VLOOKUP(K198,'Region Ranking'!$D$8:$X$13,21,0)</f>
        <v>North West Metropolitan had multiple areas with lower ranks in Q1, which should be examined for potential areas of improvement.</v>
      </c>
    </row>
    <row r="199" spans="1:41" hidden="1" x14ac:dyDescent="0.25">
      <c r="A199" s="4">
        <v>2025</v>
      </c>
      <c r="B199" s="4" t="s">
        <v>339</v>
      </c>
      <c r="C199" s="9" t="s">
        <v>340</v>
      </c>
      <c r="D199" s="4">
        <v>10443883</v>
      </c>
      <c r="E199" s="4" t="s">
        <v>83</v>
      </c>
      <c r="F199" s="4" t="s">
        <v>84</v>
      </c>
      <c r="G199" s="4" t="s">
        <v>83</v>
      </c>
      <c r="H199" s="4" t="s">
        <v>46</v>
      </c>
      <c r="I199" s="4">
        <v>2041</v>
      </c>
      <c r="J199" s="4" t="s">
        <v>82</v>
      </c>
      <c r="K199" s="4" t="s">
        <v>48</v>
      </c>
      <c r="L199" s="4" t="s">
        <v>49</v>
      </c>
      <c r="M199" s="4"/>
      <c r="N199" s="4" t="s">
        <v>50</v>
      </c>
      <c r="O199" s="4" t="s">
        <v>51</v>
      </c>
      <c r="P199" s="4">
        <v>4</v>
      </c>
      <c r="Q199" s="4">
        <v>4</v>
      </c>
      <c r="R199" s="4">
        <v>3</v>
      </c>
      <c r="S199" s="4" t="s">
        <v>52</v>
      </c>
      <c r="T199" s="4" t="s">
        <v>62</v>
      </c>
      <c r="U199" s="4">
        <v>2</v>
      </c>
      <c r="V199" s="4" t="s">
        <v>63</v>
      </c>
      <c r="W199" s="4" t="s">
        <v>51</v>
      </c>
      <c r="X199" s="4" t="s">
        <v>55</v>
      </c>
      <c r="Y199" s="8">
        <v>0.2857142857142857</v>
      </c>
      <c r="Z199" s="8">
        <v>0.8928571428571429</v>
      </c>
      <c r="AA199" s="8">
        <v>0.2857142857142857</v>
      </c>
      <c r="AB199" s="8">
        <v>0.5</v>
      </c>
      <c r="AC199" s="8">
        <v>0.50574712643678166</v>
      </c>
      <c r="AD199" s="4" t="str">
        <f>VLOOKUP(J199,'Areas Ranking'!$D$59:$Z$115,18,0)</f>
        <v>Leichhardt received an overall score of 80% which ranks them at position 8 of the 10 areas within the Central Metropolitan region called in Q1.</v>
      </c>
      <c r="AE199" s="4" t="str">
        <f>VLOOKUP(J199,'Areas Ranking'!$D$59:$Z$115,19,0)</f>
        <v>Leichhardt received a 'greeting' score of 57% which ranks them at position 7 of the 10 areas within the Central Metropolitan region called in Q1.</v>
      </c>
      <c r="AF199" s="4" t="str">
        <f>VLOOKUP(J199,'Areas Ranking'!$D$59:$Z$115,20,0)</f>
        <v>Leichhardt received an 'act with empathy' score of 96% which ranks them at position 6 of the 10 areas within the Central Metropolitan region called in Q1.</v>
      </c>
      <c r="AG199" s="4" t="str">
        <f>VLOOKUP(J199,'Areas Ranking'!$D$59:$Z$115,21,0)</f>
        <v>Leichhardt received an 'explain expectations &amp; resolve situations' score of 73% which ranks them at position 9 of the 10 areas within the Central Metropolitan region called in Q1.</v>
      </c>
      <c r="AH199" s="4" t="str">
        <f>VLOOKUP(J199,'Areas Ranking'!$D$59:$Z$115,22,0)</f>
        <v>Leichhardt received a 'communication' score of 83% which ranks them at position 1 of the 10 areas within the Central Metropolitan region called in Q1.</v>
      </c>
      <c r="AI199" s="4" t="str">
        <f>VLOOKUP(J199,'Areas Ranking'!$D$59:$Z$115,23,0)</f>
        <v>Leichhardt's lowest rank was for 'explain expectations &amp; resolve situations' in Q1, which should be examined for potential areas of improvement.</v>
      </c>
      <c r="AJ199" s="4" t="str">
        <f>VLOOKUP(K199,'Region Ranking'!$D$8:$X$13,16,0)</f>
        <v>Central Metropolitan received an overall score of 83% which ranks them at position 2 of the 6 regions called in Q1.</v>
      </c>
      <c r="AK199" s="4" t="str">
        <f>VLOOKUP(K199,'Region Ranking'!$D$8:$X$13,17,0)</f>
        <v>Central Metropolitan received a 'greeting' score of 61% which ranks them at position 2 of the 6 regions called in Q1.</v>
      </c>
      <c r="AL199" s="4" t="str">
        <f>VLOOKUP(K199,'Region Ranking'!$D$8:$X$13,18,0)</f>
        <v>Central Metropolitan received an 'act with empathy' score of 96% which ranks them at position 2 of the 6 regions called in Q1.</v>
      </c>
      <c r="AM199" s="4" t="str">
        <f>VLOOKUP(K199,'Region Ranking'!$D$8:$X$13,19,0)</f>
        <v>Central Metropolitan received an 'explain expectations &amp; resolve situations' score of 85% which ranks them at position 1 of the 6 regions called in Q1.</v>
      </c>
      <c r="AN199" s="4" t="str">
        <f>VLOOKUP(K199,'Region Ranking'!$D$8:$X$13,20,0)</f>
        <v>Central Metropolitan received a 'communication' score of 57% which ranks them at position 5 of the 6 regions called in Q1.</v>
      </c>
      <c r="AO199" s="4" t="str">
        <f>VLOOKUP(K199,'Region Ranking'!$D$8:$X$13,21,0)</f>
        <v>Central Metropolitan had multiple areas with lower ranks in Q1, which should be examined for potential areas of improvement.</v>
      </c>
    </row>
    <row r="200" spans="1:41" hidden="1" x14ac:dyDescent="0.25">
      <c r="A200" s="4">
        <v>2025</v>
      </c>
      <c r="B200" s="4" t="s">
        <v>339</v>
      </c>
      <c r="C200" s="9" t="s">
        <v>340</v>
      </c>
      <c r="D200" s="4">
        <v>10443884</v>
      </c>
      <c r="E200" s="4" t="s">
        <v>317</v>
      </c>
      <c r="F200" s="4" t="s">
        <v>318</v>
      </c>
      <c r="G200" s="4" t="s">
        <v>317</v>
      </c>
      <c r="H200" s="4" t="s">
        <v>46</v>
      </c>
      <c r="I200" s="4">
        <v>2067</v>
      </c>
      <c r="J200" s="4" t="s">
        <v>103</v>
      </c>
      <c r="K200" s="4" t="s">
        <v>104</v>
      </c>
      <c r="L200" s="4" t="s">
        <v>49</v>
      </c>
      <c r="M200" s="4"/>
      <c r="N200" s="4" t="s">
        <v>70</v>
      </c>
      <c r="O200" s="4" t="s">
        <v>51</v>
      </c>
      <c r="P200" s="4">
        <v>4</v>
      </c>
      <c r="Q200" s="4">
        <v>4</v>
      </c>
      <c r="R200" s="4">
        <v>3</v>
      </c>
      <c r="S200" s="4" t="s">
        <v>52</v>
      </c>
      <c r="T200" s="4" t="s">
        <v>62</v>
      </c>
      <c r="U200" s="4">
        <v>4</v>
      </c>
      <c r="V200" s="4" t="s">
        <v>54</v>
      </c>
      <c r="W200" s="4" t="s">
        <v>55</v>
      </c>
      <c r="X200" s="4" t="s">
        <v>55</v>
      </c>
      <c r="Y200" s="8">
        <v>0.5714285714285714</v>
      </c>
      <c r="Z200" s="8">
        <v>1</v>
      </c>
      <c r="AA200" s="8">
        <v>0.52380952380952384</v>
      </c>
      <c r="AB200" s="8">
        <v>1</v>
      </c>
      <c r="AC200" s="8">
        <v>0.73563218390804597</v>
      </c>
      <c r="AD200" s="4" t="str">
        <f>VLOOKUP(J200,'Areas Ranking'!$D$59:$Z$115,18,0)</f>
        <v>North Shore received an overall score of 79% which ranks them at position 8 of the 12 areas within the North West Metropolitan region called in Q1.</v>
      </c>
      <c r="AE200" s="4" t="str">
        <f>VLOOKUP(J200,'Areas Ranking'!$D$59:$Z$115,19,0)</f>
        <v>North Shore received a 'greeting' score of 71% which ranks them at position 1 of the 12 areas within the North West Metropolitan region called in Q1.</v>
      </c>
      <c r="AF200" s="4" t="str">
        <f>VLOOKUP(J200,'Areas Ranking'!$D$59:$Z$115,20,0)</f>
        <v>North Shore received an 'act with empathy' score of 96% which ranks them at position 4 of the 12 areas within the North West Metropolitan region called in Q1.</v>
      </c>
      <c r="AG200" s="4" t="str">
        <f>VLOOKUP(J200,'Areas Ranking'!$D$59:$Z$115,21,0)</f>
        <v>North Shore received an 'explain expectations &amp; resolve situations' score of 68% which ranks them at position 10 of the 12 areas within the North West Metropolitan region called in Q1.</v>
      </c>
      <c r="AH200" s="4" t="str">
        <f>VLOOKUP(J200,'Areas Ranking'!$D$59:$Z$115,22,0)</f>
        <v>North Shore received a 'communication' score of 83% which ranks them at position 1 of the 12 areas within the North West Metropolitan region called in Q1.</v>
      </c>
      <c r="AI200" s="4" t="str">
        <f>VLOOKUP(J200,'Areas Ranking'!$D$59:$Z$115,23,0)</f>
        <v>North Shore's lowest rank was for 'explain expectations &amp; resolve situations' in Q1, which should be examined for potential areas of improvement.</v>
      </c>
      <c r="AJ200" s="4" t="str">
        <f>VLOOKUP(K200,'Region Ranking'!$D$8:$X$13,16,0)</f>
        <v>North West Metropolitan received an overall score of 79% which ranks them at position 6 of the 6 regions called in Q1.</v>
      </c>
      <c r="AK200" s="4" t="str">
        <f>VLOOKUP(K200,'Region Ranking'!$D$8:$X$13,17,0)</f>
        <v>North West Metropolitan received a 'greeting' score of 54% which ranks them at position 6 of the 6 regions called in Q1.</v>
      </c>
      <c r="AL200" s="4" t="str">
        <f>VLOOKUP(K200,'Region Ranking'!$D$8:$X$13,18,0)</f>
        <v>North West Metropolitan received an 'act with empathy' score of 87% which ranks them at position 6 of the 6 regions called in Q1.</v>
      </c>
      <c r="AM200" s="4" t="str">
        <f>VLOOKUP(K200,'Region Ranking'!$D$8:$X$13,19,0)</f>
        <v>North West Metropolitan received an 'explain expectations &amp; resolve situations' score of 81% which ranks them at position 4 of the 6 regions called in Q1.</v>
      </c>
      <c r="AN200" s="4" t="str">
        <f>VLOOKUP(K200,'Region Ranking'!$D$8:$X$13,20,0)</f>
        <v>North West Metropolitan received a 'communication' score of 65% which ranks them at position 3 of the 6 regions called in Q1.</v>
      </c>
      <c r="AO200" s="4" t="str">
        <f>VLOOKUP(K200,'Region Ranking'!$D$8:$X$13,21,0)</f>
        <v>North West Metropolitan had multiple areas with lower ranks in Q1, which should be examined for potential areas of improvement.</v>
      </c>
    </row>
    <row r="201" spans="1:41" hidden="1" x14ac:dyDescent="0.25">
      <c r="A201" s="4">
        <v>2025</v>
      </c>
      <c r="B201" s="4" t="s">
        <v>339</v>
      </c>
      <c r="C201" s="9" t="s">
        <v>340</v>
      </c>
      <c r="D201" s="4">
        <v>10443885</v>
      </c>
      <c r="E201" s="4" t="s">
        <v>319</v>
      </c>
      <c r="F201" s="4" t="s">
        <v>320</v>
      </c>
      <c r="G201" s="4" t="s">
        <v>319</v>
      </c>
      <c r="H201" s="4" t="s">
        <v>46</v>
      </c>
      <c r="I201" s="4">
        <v>2099</v>
      </c>
      <c r="J201" s="4" t="s">
        <v>115</v>
      </c>
      <c r="K201" s="4" t="s">
        <v>104</v>
      </c>
      <c r="L201" s="4" t="s">
        <v>79</v>
      </c>
      <c r="M201" s="4"/>
      <c r="N201" s="4" t="s">
        <v>50</v>
      </c>
      <c r="O201" s="4" t="s">
        <v>51</v>
      </c>
      <c r="P201" s="4">
        <v>5</v>
      </c>
      <c r="Q201" s="4">
        <v>5</v>
      </c>
      <c r="R201" s="4">
        <v>3</v>
      </c>
      <c r="S201" s="4" t="s">
        <v>52</v>
      </c>
      <c r="T201" s="4" t="s">
        <v>62</v>
      </c>
      <c r="U201" s="4">
        <v>5</v>
      </c>
      <c r="V201" s="4" t="s">
        <v>51</v>
      </c>
      <c r="W201" s="4" t="s">
        <v>51</v>
      </c>
      <c r="X201" s="4" t="s">
        <v>55</v>
      </c>
      <c r="Y201" s="8">
        <v>0.42857142857142849</v>
      </c>
      <c r="Z201" s="8">
        <v>0.8928571428571429</v>
      </c>
      <c r="AA201" s="8">
        <v>0.52380952380952384</v>
      </c>
      <c r="AB201" s="8">
        <v>0.5</v>
      </c>
      <c r="AC201" s="8">
        <v>0.63218390804597702</v>
      </c>
      <c r="AD201" s="4" t="str">
        <f>VLOOKUP(J201,'Areas Ranking'!$D$59:$Z$115,18,0)</f>
        <v>Northern Beaches received an overall score of 71% which ranks them at position 9 of the 12 areas within the North West Metropolitan region called in Q1.</v>
      </c>
      <c r="AE201" s="4" t="str">
        <f>VLOOKUP(J201,'Areas Ranking'!$D$59:$Z$115,19,0)</f>
        <v>Northern Beaches received a 'greeting' score of 33% which ranks them at position 12 of the 12 areas within the North West Metropolitan region called in Q1.</v>
      </c>
      <c r="AF201" s="4" t="str">
        <f>VLOOKUP(J201,'Areas Ranking'!$D$59:$Z$115,20,0)</f>
        <v>Northern Beaches received an 'act with empathy' score of 79% which ranks them at position 9 of the 12 areas within the North West Metropolitan region called in Q1.</v>
      </c>
      <c r="AG201" s="4" t="str">
        <f>VLOOKUP(J201,'Areas Ranking'!$D$59:$Z$115,21,0)</f>
        <v>Northern Beaches received an 'explain expectations &amp; resolve situations' score of 78% which ranks them at position 8 of the 12 areas within the North West Metropolitan region called in Q1.</v>
      </c>
      <c r="AH201" s="4" t="str">
        <f>VLOOKUP(J201,'Areas Ranking'!$D$59:$Z$115,22,0)</f>
        <v>Northern Beaches received a 'communication' score of 50% which ranks them at position 9 of the 12 areas within the North West Metropolitan region called in Q1.</v>
      </c>
      <c r="AI201" s="4" t="str">
        <f>VLOOKUP(J201,'Areas Ranking'!$D$59:$Z$115,23,0)</f>
        <v>Northern Beaches' lowest rank was for 'greeting' in Q1, which should be examined for potential areas of improvement.</v>
      </c>
      <c r="AJ201" s="4" t="str">
        <f>VLOOKUP(K201,'Region Ranking'!$D$8:$X$13,16,0)</f>
        <v>North West Metropolitan received an overall score of 79% which ranks them at position 6 of the 6 regions called in Q1.</v>
      </c>
      <c r="AK201" s="4" t="str">
        <f>VLOOKUP(K201,'Region Ranking'!$D$8:$X$13,17,0)</f>
        <v>North West Metropolitan received a 'greeting' score of 54% which ranks them at position 6 of the 6 regions called in Q1.</v>
      </c>
      <c r="AL201" s="4" t="str">
        <f>VLOOKUP(K201,'Region Ranking'!$D$8:$X$13,18,0)</f>
        <v>North West Metropolitan received an 'act with empathy' score of 87% which ranks them at position 6 of the 6 regions called in Q1.</v>
      </c>
      <c r="AM201" s="4" t="str">
        <f>VLOOKUP(K201,'Region Ranking'!$D$8:$X$13,19,0)</f>
        <v>North West Metropolitan received an 'explain expectations &amp; resolve situations' score of 81% which ranks them at position 4 of the 6 regions called in Q1.</v>
      </c>
      <c r="AN201" s="4" t="str">
        <f>VLOOKUP(K201,'Region Ranking'!$D$8:$X$13,20,0)</f>
        <v>North West Metropolitan received a 'communication' score of 65% which ranks them at position 3 of the 6 regions called in Q1.</v>
      </c>
      <c r="AO201" s="4" t="str">
        <f>VLOOKUP(K201,'Region Ranking'!$D$8:$X$13,21,0)</f>
        <v>North West Metropolitan had multiple areas with lower ranks in Q1, which should be examined for potential areas of improvement.</v>
      </c>
    </row>
    <row r="202" spans="1:41" hidden="1" x14ac:dyDescent="0.25">
      <c r="A202" s="4">
        <v>2025</v>
      </c>
      <c r="B202" s="4" t="s">
        <v>339</v>
      </c>
      <c r="C202" s="9" t="s">
        <v>340</v>
      </c>
      <c r="D202" s="4">
        <v>10443886</v>
      </c>
      <c r="E202" s="4" t="s">
        <v>121</v>
      </c>
      <c r="F202" s="4" t="s">
        <v>122</v>
      </c>
      <c r="G202" s="4" t="s">
        <v>121</v>
      </c>
      <c r="H202" s="4" t="s">
        <v>46</v>
      </c>
      <c r="I202" s="4">
        <v>2122</v>
      </c>
      <c r="J202" s="4" t="s">
        <v>120</v>
      </c>
      <c r="K202" s="4" t="s">
        <v>104</v>
      </c>
      <c r="L202" s="4" t="s">
        <v>49</v>
      </c>
      <c r="M202" s="4" t="s">
        <v>61</v>
      </c>
      <c r="N202" s="4" t="s">
        <v>50</v>
      </c>
      <c r="O202" s="4" t="s">
        <v>51</v>
      </c>
      <c r="P202" s="4">
        <v>5</v>
      </c>
      <c r="Q202" s="4">
        <v>5</v>
      </c>
      <c r="R202" s="4">
        <v>5</v>
      </c>
      <c r="S202" s="4" t="s">
        <v>52</v>
      </c>
      <c r="T202" s="4" t="s">
        <v>53</v>
      </c>
      <c r="U202" s="4">
        <v>5</v>
      </c>
      <c r="V202" s="4" t="s">
        <v>51</v>
      </c>
      <c r="W202" s="4" t="s">
        <v>55</v>
      </c>
      <c r="X202" s="4" t="s">
        <v>55</v>
      </c>
      <c r="Y202" s="8">
        <v>0.5714285714285714</v>
      </c>
      <c r="Z202" s="8">
        <v>1</v>
      </c>
      <c r="AA202" s="8">
        <v>0.90476190476190477</v>
      </c>
      <c r="AB202" s="8">
        <v>1</v>
      </c>
      <c r="AC202" s="8">
        <v>0.91954022988505746</v>
      </c>
      <c r="AD202" s="4" t="str">
        <f>VLOOKUP(J202,'Areas Ranking'!$D$59:$Z$115,18,0)</f>
        <v>Ryde received an overall score of 90% which ranks them at position 3 of the 12 areas within the North West Metropolitan region called in Q1.</v>
      </c>
      <c r="AE202" s="4" t="str">
        <f>VLOOKUP(J202,'Areas Ranking'!$D$59:$Z$115,19,0)</f>
        <v>Ryde received a 'greeting' score of 57% which ranks them at position 5 of the 12 areas within the North West Metropolitan region called in Q1.</v>
      </c>
      <c r="AF202" s="4" t="str">
        <f>VLOOKUP(J202,'Areas Ranking'!$D$59:$Z$115,20,0)</f>
        <v>Ryde received an 'act with empathy' score of 100% which ranks them at position 1 of the 12 areas within the North West Metropolitan region called in Q1.</v>
      </c>
      <c r="AG202" s="4" t="str">
        <f>VLOOKUP(J202,'Areas Ranking'!$D$59:$Z$115,21,0)</f>
        <v>Ryde received an 'explain expectations &amp; resolve situations' score of 94% which ranks them at position 3 of the 12 areas within the North West Metropolitan region called in Q1.</v>
      </c>
      <c r="AH202" s="4" t="str">
        <f>VLOOKUP(J202,'Areas Ranking'!$D$59:$Z$115,22,0)</f>
        <v>Ryde received a 'communication' score of 67% which ranks them at position 4 of the 12 areas within the North West Metropolitan region called in Q1.</v>
      </c>
      <c r="AI202" s="4" t="str">
        <f>VLOOKUP(J202,'Areas Ranking'!$D$59:$Z$115,23,0)</f>
        <v>Ryde's lowest rank was for 'greeting' in Q1, which should be examined for potential areas of improvement.</v>
      </c>
      <c r="AJ202" s="4" t="str">
        <f>VLOOKUP(K202,'Region Ranking'!$D$8:$X$13,16,0)</f>
        <v>North West Metropolitan received an overall score of 79% which ranks them at position 6 of the 6 regions called in Q1.</v>
      </c>
      <c r="AK202" s="4" t="str">
        <f>VLOOKUP(K202,'Region Ranking'!$D$8:$X$13,17,0)</f>
        <v>North West Metropolitan received a 'greeting' score of 54% which ranks them at position 6 of the 6 regions called in Q1.</v>
      </c>
      <c r="AL202" s="4" t="str">
        <f>VLOOKUP(K202,'Region Ranking'!$D$8:$X$13,18,0)</f>
        <v>North West Metropolitan received an 'act with empathy' score of 87% which ranks them at position 6 of the 6 regions called in Q1.</v>
      </c>
      <c r="AM202" s="4" t="str">
        <f>VLOOKUP(K202,'Region Ranking'!$D$8:$X$13,19,0)</f>
        <v>North West Metropolitan received an 'explain expectations &amp; resolve situations' score of 81% which ranks them at position 4 of the 6 regions called in Q1.</v>
      </c>
      <c r="AN202" s="4" t="str">
        <f>VLOOKUP(K202,'Region Ranking'!$D$8:$X$13,20,0)</f>
        <v>North West Metropolitan received a 'communication' score of 65% which ranks them at position 3 of the 6 regions called in Q1.</v>
      </c>
      <c r="AO202" s="4" t="str">
        <f>VLOOKUP(K202,'Region Ranking'!$D$8:$X$13,21,0)</f>
        <v>North West Metropolitan had multiple areas with lower ranks in Q1, which should be examined for potential areas of improvement.</v>
      </c>
    </row>
    <row r="203" spans="1:41" hidden="1" x14ac:dyDescent="0.25">
      <c r="A203" s="4">
        <v>2025</v>
      </c>
      <c r="B203" s="4" t="s">
        <v>339</v>
      </c>
      <c r="C203" s="9" t="s">
        <v>340</v>
      </c>
      <c r="D203" s="4">
        <v>10443887</v>
      </c>
      <c r="E203" s="4" t="s">
        <v>80</v>
      </c>
      <c r="F203" s="4" t="s">
        <v>81</v>
      </c>
      <c r="G203" s="4" t="s">
        <v>80</v>
      </c>
      <c r="H203" s="4" t="s">
        <v>46</v>
      </c>
      <c r="I203" s="4">
        <v>2037</v>
      </c>
      <c r="J203" s="4" t="s">
        <v>82</v>
      </c>
      <c r="K203" s="4" t="s">
        <v>48</v>
      </c>
      <c r="L203" s="4" t="s">
        <v>79</v>
      </c>
      <c r="M203" s="4"/>
      <c r="N203" s="4" t="s">
        <v>50</v>
      </c>
      <c r="O203" s="4" t="s">
        <v>51</v>
      </c>
      <c r="P203" s="4">
        <v>5</v>
      </c>
      <c r="Q203" s="4">
        <v>4</v>
      </c>
      <c r="R203" s="4">
        <v>4</v>
      </c>
      <c r="S203" s="4" t="s">
        <v>52</v>
      </c>
      <c r="T203" s="4" t="s">
        <v>76</v>
      </c>
      <c r="U203" s="4">
        <v>5</v>
      </c>
      <c r="V203" s="4" t="s">
        <v>63</v>
      </c>
      <c r="W203" s="4" t="s">
        <v>55</v>
      </c>
      <c r="X203" s="4" t="s">
        <v>55</v>
      </c>
      <c r="Y203" s="8">
        <v>0.7142857142857143</v>
      </c>
      <c r="Z203" s="8">
        <v>1</v>
      </c>
      <c r="AA203" s="8">
        <v>1</v>
      </c>
      <c r="AB203" s="8">
        <v>1</v>
      </c>
      <c r="AC203" s="8">
        <v>0.97701149425287359</v>
      </c>
      <c r="AD203" s="4" t="str">
        <f>VLOOKUP(J203,'Areas Ranking'!$D$59:$Z$115,18,0)</f>
        <v>Leichhardt received an overall score of 80% which ranks them at position 8 of the 10 areas within the Central Metropolitan region called in Q1.</v>
      </c>
      <c r="AE203" s="4" t="str">
        <f>VLOOKUP(J203,'Areas Ranking'!$D$59:$Z$115,19,0)</f>
        <v>Leichhardt received a 'greeting' score of 57% which ranks them at position 7 of the 10 areas within the Central Metropolitan region called in Q1.</v>
      </c>
      <c r="AF203" s="4" t="str">
        <f>VLOOKUP(J203,'Areas Ranking'!$D$59:$Z$115,20,0)</f>
        <v>Leichhardt received an 'act with empathy' score of 96% which ranks them at position 6 of the 10 areas within the Central Metropolitan region called in Q1.</v>
      </c>
      <c r="AG203" s="4" t="str">
        <f>VLOOKUP(J203,'Areas Ranking'!$D$59:$Z$115,21,0)</f>
        <v>Leichhardt received an 'explain expectations &amp; resolve situations' score of 73% which ranks them at position 9 of the 10 areas within the Central Metropolitan region called in Q1.</v>
      </c>
      <c r="AH203" s="4" t="str">
        <f>VLOOKUP(J203,'Areas Ranking'!$D$59:$Z$115,22,0)</f>
        <v>Leichhardt received a 'communication' score of 83% which ranks them at position 1 of the 10 areas within the Central Metropolitan region called in Q1.</v>
      </c>
      <c r="AI203" s="4" t="str">
        <f>VLOOKUP(J203,'Areas Ranking'!$D$59:$Z$115,23,0)</f>
        <v>Leichhardt's lowest rank was for 'explain expectations &amp; resolve situations' in Q1, which should be examined for potential areas of improvement.</v>
      </c>
      <c r="AJ203" s="4" t="str">
        <f>VLOOKUP(K203,'Region Ranking'!$D$8:$X$13,16,0)</f>
        <v>Central Metropolitan received an overall score of 83% which ranks them at position 2 of the 6 regions called in Q1.</v>
      </c>
      <c r="AK203" s="4" t="str">
        <f>VLOOKUP(K203,'Region Ranking'!$D$8:$X$13,17,0)</f>
        <v>Central Metropolitan received a 'greeting' score of 61% which ranks them at position 2 of the 6 regions called in Q1.</v>
      </c>
      <c r="AL203" s="4" t="str">
        <f>VLOOKUP(K203,'Region Ranking'!$D$8:$X$13,18,0)</f>
        <v>Central Metropolitan received an 'act with empathy' score of 96% which ranks them at position 2 of the 6 regions called in Q1.</v>
      </c>
      <c r="AM203" s="4" t="str">
        <f>VLOOKUP(K203,'Region Ranking'!$D$8:$X$13,19,0)</f>
        <v>Central Metropolitan received an 'explain expectations &amp; resolve situations' score of 85% which ranks them at position 1 of the 6 regions called in Q1.</v>
      </c>
      <c r="AN203" s="4" t="str">
        <f>VLOOKUP(K203,'Region Ranking'!$D$8:$X$13,20,0)</f>
        <v>Central Metropolitan received a 'communication' score of 57% which ranks them at position 5 of the 6 regions called in Q1.</v>
      </c>
      <c r="AO203" s="4" t="str">
        <f>VLOOKUP(K203,'Region Ranking'!$D$8:$X$13,21,0)</f>
        <v>Central Metropolitan had multiple areas with lower ranks in Q1, which should be examined for potential areas of improvement.</v>
      </c>
    </row>
    <row r="204" spans="1:41" hidden="1" x14ac:dyDescent="0.25">
      <c r="A204" s="4">
        <v>2025</v>
      </c>
      <c r="B204" s="4" t="s">
        <v>339</v>
      </c>
      <c r="C204" s="9" t="s">
        <v>340</v>
      </c>
      <c r="D204" s="4">
        <v>10443888</v>
      </c>
      <c r="E204" s="4" t="s">
        <v>202</v>
      </c>
      <c r="F204" s="4" t="s">
        <v>203</v>
      </c>
      <c r="G204" s="4" t="s">
        <v>202</v>
      </c>
      <c r="H204" s="4" t="s">
        <v>46</v>
      </c>
      <c r="I204" s="4">
        <v>2168</v>
      </c>
      <c r="J204" s="4" t="s">
        <v>204</v>
      </c>
      <c r="K204" s="4" t="s">
        <v>186</v>
      </c>
      <c r="L204" s="4" t="s">
        <v>49</v>
      </c>
      <c r="M204" s="4" t="s">
        <v>61</v>
      </c>
      <c r="N204" s="4" t="s">
        <v>70</v>
      </c>
      <c r="O204" s="4" t="s">
        <v>51</v>
      </c>
      <c r="P204" s="4">
        <v>5</v>
      </c>
      <c r="Q204" s="4">
        <v>5</v>
      </c>
      <c r="R204" s="4">
        <v>4</v>
      </c>
      <c r="S204" s="4" t="s">
        <v>52</v>
      </c>
      <c r="T204" s="4" t="s">
        <v>53</v>
      </c>
      <c r="U204" s="4">
        <v>4</v>
      </c>
      <c r="V204" s="4" t="s">
        <v>54</v>
      </c>
      <c r="W204" s="4" t="s">
        <v>55</v>
      </c>
      <c r="X204" s="4" t="s">
        <v>55</v>
      </c>
      <c r="Y204" s="8">
        <v>0.5714285714285714</v>
      </c>
      <c r="Z204" s="8">
        <v>0.8928571428571429</v>
      </c>
      <c r="AA204" s="8">
        <v>0.90476190476190477</v>
      </c>
      <c r="AB204" s="8">
        <v>1</v>
      </c>
      <c r="AC204" s="8">
        <v>0.88505747126436785</v>
      </c>
      <c r="AD204" s="4" t="str">
        <f>VLOOKUP(J204,'Areas Ranking'!$D$59:$Z$115,18,0)</f>
        <v>Liverpool City received an overall score of 89% which ranks them at position 1 of the 9 areas within the South West Metropolitan region called in Q1.</v>
      </c>
      <c r="AE204" s="4" t="str">
        <f>VLOOKUP(J204,'Areas Ranking'!$D$59:$Z$115,19,0)</f>
        <v>Liverpool City received a 'greeting' score of 52% which ranks them at position 6 of the 9 areas within the South West Metropolitan region called in Q1.</v>
      </c>
      <c r="AF204" s="4" t="str">
        <f>VLOOKUP(J204,'Areas Ranking'!$D$59:$Z$115,20,0)</f>
        <v>Liverpool City received an 'act with empathy' score of 96% which ranks them at position 3 of the 9 areas within the South West Metropolitan region called in Q1.</v>
      </c>
      <c r="AG204" s="4" t="str">
        <f>VLOOKUP(J204,'Areas Ranking'!$D$59:$Z$115,21,0)</f>
        <v>Liverpool City received an 'explain expectations &amp; resolve situations' score of 90% which ranks them at position 3 of the 9 areas within the South West Metropolitan region called in Q1.</v>
      </c>
      <c r="AH204" s="4" t="str">
        <f>VLOOKUP(J204,'Areas Ranking'!$D$59:$Z$115,22,0)</f>
        <v>Liverpool City received a 'communication' score of 83% which ranks them at position 1 of the 9 areas within the South West Metropolitan region called in Q1.</v>
      </c>
      <c r="AI204" s="4" t="str">
        <f>VLOOKUP(J204,'Areas Ranking'!$D$59:$Z$115,23,0)</f>
        <v>Liverpool City's lowest rank was for 'greeting' in Q1, which should be examined for potential areas of improvement.</v>
      </c>
      <c r="AJ204" s="4" t="str">
        <f>VLOOKUP(K204,'Region Ranking'!$D$8:$X$13,16,0)</f>
        <v>South West Metropolitan received an overall score of 80% which ranks them at position 3 of the 6 regions called in Q1.</v>
      </c>
      <c r="AK204" s="4" t="str">
        <f>VLOOKUP(K204,'Region Ranking'!$D$8:$X$13,17,0)</f>
        <v>South West Metropolitan received a 'greeting' score of 59% which ranks them at position 3 of the 6 regions called in Q1.</v>
      </c>
      <c r="AL204" s="4" t="str">
        <f>VLOOKUP(K204,'Region Ranking'!$D$8:$X$13,18,0)</f>
        <v>South West Metropolitan received an 'act with empathy' score of 93% which ranks them at position 3 of the 6 regions called in Q1.</v>
      </c>
      <c r="AM204" s="4" t="str">
        <f>VLOOKUP(K204,'Region Ranking'!$D$8:$X$13,19,0)</f>
        <v>South West Metropolitan received an 'explain expectations &amp; resolve situations' score of 79% which ranks them at position 6 of the 6 regions called in Q1.</v>
      </c>
      <c r="AN204" s="4" t="str">
        <f>VLOOKUP(K204,'Region Ranking'!$D$8:$X$13,20,0)</f>
        <v>South West Metropolitan received a 'communication' score of 67% which ranks them at position 2 of the 6 regions called in Q1.</v>
      </c>
      <c r="AO204" s="4" t="str">
        <f>VLOOKUP(K204,'Region Ranking'!$D$8:$X$13,21,0)</f>
        <v>South West Metropolitan had multiple areas with lower ranks in Q1, which should be examined for potential areas of improvement.</v>
      </c>
    </row>
    <row r="205" spans="1:41" hidden="1" x14ac:dyDescent="0.25">
      <c r="A205" s="4">
        <v>2025</v>
      </c>
      <c r="B205" s="4" t="s">
        <v>339</v>
      </c>
      <c r="C205" s="9" t="s">
        <v>340</v>
      </c>
      <c r="D205" s="4">
        <v>10443889</v>
      </c>
      <c r="E205" s="4" t="s">
        <v>205</v>
      </c>
      <c r="F205" s="4" t="s">
        <v>206</v>
      </c>
      <c r="G205" s="4" t="s">
        <v>205</v>
      </c>
      <c r="H205" s="4" t="s">
        <v>46</v>
      </c>
      <c r="I205" s="4">
        <v>2170</v>
      </c>
      <c r="J205" s="4" t="s">
        <v>204</v>
      </c>
      <c r="K205" s="4" t="s">
        <v>186</v>
      </c>
      <c r="L205" s="4" t="s">
        <v>49</v>
      </c>
      <c r="M205" s="4"/>
      <c r="N205" s="4" t="s">
        <v>50</v>
      </c>
      <c r="O205" s="4" t="s">
        <v>51</v>
      </c>
      <c r="P205" s="4">
        <v>5</v>
      </c>
      <c r="Q205" s="4">
        <v>5</v>
      </c>
      <c r="R205" s="4">
        <v>5</v>
      </c>
      <c r="S205" s="4" t="s">
        <v>52</v>
      </c>
      <c r="T205" s="4" t="s">
        <v>53</v>
      </c>
      <c r="U205" s="4">
        <v>5</v>
      </c>
      <c r="V205" s="4" t="s">
        <v>51</v>
      </c>
      <c r="W205" s="4" t="s">
        <v>51</v>
      </c>
      <c r="X205" s="4" t="s">
        <v>55</v>
      </c>
      <c r="Y205" s="8">
        <v>0.42857142857142849</v>
      </c>
      <c r="Z205" s="8">
        <v>1</v>
      </c>
      <c r="AA205" s="8">
        <v>0.90476190476190477</v>
      </c>
      <c r="AB205" s="8">
        <v>0.5</v>
      </c>
      <c r="AC205" s="8">
        <v>0.85057471264367823</v>
      </c>
      <c r="AD205" s="4" t="str">
        <f>VLOOKUP(J205,'Areas Ranking'!$D$59:$Z$115,18,0)</f>
        <v>Liverpool City received an overall score of 89% which ranks them at position 1 of the 9 areas within the South West Metropolitan region called in Q1.</v>
      </c>
      <c r="AE205" s="4" t="str">
        <f>VLOOKUP(J205,'Areas Ranking'!$D$59:$Z$115,19,0)</f>
        <v>Liverpool City received a 'greeting' score of 52% which ranks them at position 6 of the 9 areas within the South West Metropolitan region called in Q1.</v>
      </c>
      <c r="AF205" s="4" t="str">
        <f>VLOOKUP(J205,'Areas Ranking'!$D$59:$Z$115,20,0)</f>
        <v>Liverpool City received an 'act with empathy' score of 96% which ranks them at position 3 of the 9 areas within the South West Metropolitan region called in Q1.</v>
      </c>
      <c r="AG205" s="4" t="str">
        <f>VLOOKUP(J205,'Areas Ranking'!$D$59:$Z$115,21,0)</f>
        <v>Liverpool City received an 'explain expectations &amp; resolve situations' score of 90% which ranks them at position 3 of the 9 areas within the South West Metropolitan region called in Q1.</v>
      </c>
      <c r="AH205" s="4" t="str">
        <f>VLOOKUP(J205,'Areas Ranking'!$D$59:$Z$115,22,0)</f>
        <v>Liverpool City received a 'communication' score of 83% which ranks them at position 1 of the 9 areas within the South West Metropolitan region called in Q1.</v>
      </c>
      <c r="AI205" s="4" t="str">
        <f>VLOOKUP(J205,'Areas Ranking'!$D$59:$Z$115,23,0)</f>
        <v>Liverpool City's lowest rank was for 'greeting' in Q1, which should be examined for potential areas of improvement.</v>
      </c>
      <c r="AJ205" s="4" t="str">
        <f>VLOOKUP(K205,'Region Ranking'!$D$8:$X$13,16,0)</f>
        <v>South West Metropolitan received an overall score of 80% which ranks them at position 3 of the 6 regions called in Q1.</v>
      </c>
      <c r="AK205" s="4" t="str">
        <f>VLOOKUP(K205,'Region Ranking'!$D$8:$X$13,17,0)</f>
        <v>South West Metropolitan received a 'greeting' score of 59% which ranks them at position 3 of the 6 regions called in Q1.</v>
      </c>
      <c r="AL205" s="4" t="str">
        <f>VLOOKUP(K205,'Region Ranking'!$D$8:$X$13,18,0)</f>
        <v>South West Metropolitan received an 'act with empathy' score of 93% which ranks them at position 3 of the 6 regions called in Q1.</v>
      </c>
      <c r="AM205" s="4" t="str">
        <f>VLOOKUP(K205,'Region Ranking'!$D$8:$X$13,19,0)</f>
        <v>South West Metropolitan received an 'explain expectations &amp; resolve situations' score of 79% which ranks them at position 6 of the 6 regions called in Q1.</v>
      </c>
      <c r="AN205" s="4" t="str">
        <f>VLOOKUP(K205,'Region Ranking'!$D$8:$X$13,20,0)</f>
        <v>South West Metropolitan received a 'communication' score of 67% which ranks them at position 2 of the 6 regions called in Q1.</v>
      </c>
      <c r="AO205" s="4" t="str">
        <f>VLOOKUP(K205,'Region Ranking'!$D$8:$X$13,21,0)</f>
        <v>South West Metropolitan had multiple areas with lower ranks in Q1, which should be examined for potential areas of improvement.</v>
      </c>
    </row>
    <row r="206" spans="1:41" hidden="1" x14ac:dyDescent="0.25">
      <c r="A206" s="4">
        <v>2025</v>
      </c>
      <c r="B206" s="4" t="s">
        <v>339</v>
      </c>
      <c r="C206" s="9" t="s">
        <v>340</v>
      </c>
      <c r="D206" s="4">
        <v>10443890</v>
      </c>
      <c r="E206" s="4" t="s">
        <v>343</v>
      </c>
      <c r="F206" s="4" t="s">
        <v>344</v>
      </c>
      <c r="G206" s="4" t="s">
        <v>343</v>
      </c>
      <c r="H206" s="4" t="s">
        <v>46</v>
      </c>
      <c r="I206" s="4">
        <v>2095</v>
      </c>
      <c r="J206" s="4" t="s">
        <v>115</v>
      </c>
      <c r="K206" s="4" t="s">
        <v>104</v>
      </c>
      <c r="L206" s="4" t="s">
        <v>49</v>
      </c>
      <c r="M206" s="4" t="s">
        <v>61</v>
      </c>
      <c r="N206" s="4" t="s">
        <v>50</v>
      </c>
      <c r="O206" s="4" t="s">
        <v>51</v>
      </c>
      <c r="P206" s="4">
        <v>2</v>
      </c>
      <c r="Q206" s="4">
        <v>5</v>
      </c>
      <c r="R206" s="4">
        <v>4</v>
      </c>
      <c r="S206" s="4" t="s">
        <v>52</v>
      </c>
      <c r="T206" s="4" t="s">
        <v>53</v>
      </c>
      <c r="U206" s="4">
        <v>4</v>
      </c>
      <c r="V206" s="4" t="s">
        <v>54</v>
      </c>
      <c r="W206" s="4" t="s">
        <v>51</v>
      </c>
      <c r="X206" s="4" t="s">
        <v>55</v>
      </c>
      <c r="Y206" s="8">
        <v>0</v>
      </c>
      <c r="Z206" s="8">
        <v>0.4642857142857143</v>
      </c>
      <c r="AA206" s="8">
        <v>0.90476190476190477</v>
      </c>
      <c r="AB206" s="8">
        <v>0.5</v>
      </c>
      <c r="AC206" s="8">
        <v>0.64367816091954022</v>
      </c>
      <c r="AD206" s="4" t="str">
        <f>VLOOKUP(J206,'Areas Ranking'!$D$59:$Z$115,18,0)</f>
        <v>Northern Beaches received an overall score of 71% which ranks them at position 9 of the 12 areas within the North West Metropolitan region called in Q1.</v>
      </c>
      <c r="AE206" s="4" t="str">
        <f>VLOOKUP(J206,'Areas Ranking'!$D$59:$Z$115,19,0)</f>
        <v>Northern Beaches received a 'greeting' score of 33% which ranks them at position 12 of the 12 areas within the North West Metropolitan region called in Q1.</v>
      </c>
      <c r="AF206" s="4" t="str">
        <f>VLOOKUP(J206,'Areas Ranking'!$D$59:$Z$115,20,0)</f>
        <v>Northern Beaches received an 'act with empathy' score of 79% which ranks them at position 9 of the 12 areas within the North West Metropolitan region called in Q1.</v>
      </c>
      <c r="AG206" s="4" t="str">
        <f>VLOOKUP(J206,'Areas Ranking'!$D$59:$Z$115,21,0)</f>
        <v>Northern Beaches received an 'explain expectations &amp; resolve situations' score of 78% which ranks them at position 8 of the 12 areas within the North West Metropolitan region called in Q1.</v>
      </c>
      <c r="AH206" s="4" t="str">
        <f>VLOOKUP(J206,'Areas Ranking'!$D$59:$Z$115,22,0)</f>
        <v>Northern Beaches received a 'communication' score of 50% which ranks them at position 9 of the 12 areas within the North West Metropolitan region called in Q1.</v>
      </c>
      <c r="AI206" s="4" t="str">
        <f>VLOOKUP(J206,'Areas Ranking'!$D$59:$Z$115,23,0)</f>
        <v>Northern Beaches' lowest rank was for 'greeting' in Q1, which should be examined for potential areas of improvement.</v>
      </c>
      <c r="AJ206" s="4" t="str">
        <f>VLOOKUP(K206,'Region Ranking'!$D$8:$X$13,16,0)</f>
        <v>North West Metropolitan received an overall score of 79% which ranks them at position 6 of the 6 regions called in Q1.</v>
      </c>
      <c r="AK206" s="4" t="str">
        <f>VLOOKUP(K206,'Region Ranking'!$D$8:$X$13,17,0)</f>
        <v>North West Metropolitan received a 'greeting' score of 54% which ranks them at position 6 of the 6 regions called in Q1.</v>
      </c>
      <c r="AL206" s="4" t="str">
        <f>VLOOKUP(K206,'Region Ranking'!$D$8:$X$13,18,0)</f>
        <v>North West Metropolitan received an 'act with empathy' score of 87% which ranks them at position 6 of the 6 regions called in Q1.</v>
      </c>
      <c r="AM206" s="4" t="str">
        <f>VLOOKUP(K206,'Region Ranking'!$D$8:$X$13,19,0)</f>
        <v>North West Metropolitan received an 'explain expectations &amp; resolve situations' score of 81% which ranks them at position 4 of the 6 regions called in Q1.</v>
      </c>
      <c r="AN206" s="4" t="str">
        <f>VLOOKUP(K206,'Region Ranking'!$D$8:$X$13,20,0)</f>
        <v>North West Metropolitan received a 'communication' score of 65% which ranks them at position 3 of the 6 regions called in Q1.</v>
      </c>
      <c r="AO206" s="4" t="str">
        <f>VLOOKUP(K206,'Region Ranking'!$D$8:$X$13,21,0)</f>
        <v>North West Metropolitan had multiple areas with lower ranks in Q1, which should be examined for potential areas of improvement.</v>
      </c>
    </row>
    <row r="207" spans="1:41" hidden="1" x14ac:dyDescent="0.25">
      <c r="A207" s="4">
        <v>2025</v>
      </c>
      <c r="B207" s="4" t="s">
        <v>339</v>
      </c>
      <c r="C207" s="9" t="s">
        <v>340</v>
      </c>
      <c r="D207" s="4">
        <v>10443891</v>
      </c>
      <c r="E207" s="4" t="s">
        <v>71</v>
      </c>
      <c r="F207" s="4" t="s">
        <v>72</v>
      </c>
      <c r="G207" s="4" t="s">
        <v>71</v>
      </c>
      <c r="H207" s="4" t="s">
        <v>46</v>
      </c>
      <c r="I207" s="4">
        <v>2020</v>
      </c>
      <c r="J207" s="4" t="s">
        <v>69</v>
      </c>
      <c r="K207" s="4" t="s">
        <v>48</v>
      </c>
      <c r="L207" s="4" t="s">
        <v>49</v>
      </c>
      <c r="M207" s="4"/>
      <c r="N207" s="4" t="s">
        <v>50</v>
      </c>
      <c r="O207" s="4" t="s">
        <v>51</v>
      </c>
      <c r="P207" s="4">
        <v>5</v>
      </c>
      <c r="Q207" s="4">
        <v>5</v>
      </c>
      <c r="R207" s="4">
        <v>5</v>
      </c>
      <c r="S207" s="4" t="s">
        <v>52</v>
      </c>
      <c r="T207" s="4" t="s">
        <v>62</v>
      </c>
      <c r="U207" s="4">
        <v>5</v>
      </c>
      <c r="V207" s="4" t="s">
        <v>54</v>
      </c>
      <c r="W207" s="4" t="s">
        <v>51</v>
      </c>
      <c r="X207" s="4" t="s">
        <v>55</v>
      </c>
      <c r="Y207" s="8">
        <v>0.5714285714285714</v>
      </c>
      <c r="Z207" s="8">
        <v>1</v>
      </c>
      <c r="AA207" s="8">
        <v>0.7142857142857143</v>
      </c>
      <c r="AB207" s="8">
        <v>0.5</v>
      </c>
      <c r="AC207" s="8">
        <v>0.77011494252873558</v>
      </c>
      <c r="AD207" s="4" t="str">
        <f>VLOOKUP(J207,'Areas Ranking'!$D$59:$Z$115,18,0)</f>
        <v>South Sydney received an overall score of 82% which ranks them at position 7 of the 10 areas within the Central Metropolitan region called in Q1.</v>
      </c>
      <c r="AE207" s="4" t="str">
        <f>VLOOKUP(J207,'Areas Ranking'!$D$59:$Z$115,19,0)</f>
        <v>South Sydney received a 'greeting' score of 67% which ranks them at position 2 of the 10 areas within the Central Metropolitan region called in Q1.</v>
      </c>
      <c r="AF207" s="4" t="str">
        <f>VLOOKUP(J207,'Areas Ranking'!$D$59:$Z$115,20,0)</f>
        <v>South Sydney received an 'act with empathy' score of 100% which ranks them at position 1 of the 10 areas within the Central Metropolitan region called in Q1.</v>
      </c>
      <c r="AG207" s="4" t="str">
        <f>VLOOKUP(J207,'Areas Ranking'!$D$59:$Z$115,21,0)</f>
        <v>South Sydney received an 'explain expectations &amp; resolve situations' score of 81% which ranks them at position 7 of the 10 areas within the Central Metropolitan region called in Q1.</v>
      </c>
      <c r="AH207" s="4" t="str">
        <f>VLOOKUP(J207,'Areas Ranking'!$D$59:$Z$115,22,0)</f>
        <v>South Sydney received a 'communication' score of 50% which ranks them at position 4 of the 10 areas within the Central Metropolitan region called in Q1.</v>
      </c>
      <c r="AI207" s="4" t="str">
        <f>VLOOKUP(J207,'Areas Ranking'!$D$59:$Z$115,23,0)</f>
        <v>South Sydney's lowest rank was for 'explain expectations &amp; resolve situations' in Q1, which should be examined for potential areas of improvement.</v>
      </c>
      <c r="AJ207" s="4" t="str">
        <f>VLOOKUP(K207,'Region Ranking'!$D$8:$X$13,16,0)</f>
        <v>Central Metropolitan received an overall score of 83% which ranks them at position 2 of the 6 regions called in Q1.</v>
      </c>
      <c r="AK207" s="4" t="str">
        <f>VLOOKUP(K207,'Region Ranking'!$D$8:$X$13,17,0)</f>
        <v>Central Metropolitan received a 'greeting' score of 61% which ranks them at position 2 of the 6 regions called in Q1.</v>
      </c>
      <c r="AL207" s="4" t="str">
        <f>VLOOKUP(K207,'Region Ranking'!$D$8:$X$13,18,0)</f>
        <v>Central Metropolitan received an 'act with empathy' score of 96% which ranks them at position 2 of the 6 regions called in Q1.</v>
      </c>
      <c r="AM207" s="4" t="str">
        <f>VLOOKUP(K207,'Region Ranking'!$D$8:$X$13,19,0)</f>
        <v>Central Metropolitan received an 'explain expectations &amp; resolve situations' score of 85% which ranks them at position 1 of the 6 regions called in Q1.</v>
      </c>
      <c r="AN207" s="4" t="str">
        <f>VLOOKUP(K207,'Region Ranking'!$D$8:$X$13,20,0)</f>
        <v>Central Metropolitan received a 'communication' score of 57% which ranks them at position 5 of the 6 regions called in Q1.</v>
      </c>
      <c r="AO207" s="4" t="str">
        <f>VLOOKUP(K207,'Region Ranking'!$D$8:$X$13,21,0)</f>
        <v>Central Metropolitan had multiple areas with lower ranks in Q1, which should be examined for potential areas of improvement.</v>
      </c>
    </row>
    <row r="208" spans="1:41" hidden="1" x14ac:dyDescent="0.25">
      <c r="A208" s="4">
        <v>2025</v>
      </c>
      <c r="B208" s="4" t="s">
        <v>339</v>
      </c>
      <c r="C208" s="9" t="s">
        <v>340</v>
      </c>
      <c r="D208" s="4">
        <v>10443892</v>
      </c>
      <c r="E208" s="4" t="s">
        <v>175</v>
      </c>
      <c r="F208" s="4" t="s">
        <v>176</v>
      </c>
      <c r="G208" s="4" t="s">
        <v>175</v>
      </c>
      <c r="H208" s="4" t="s">
        <v>46</v>
      </c>
      <c r="I208" s="4">
        <v>2770</v>
      </c>
      <c r="J208" s="4" t="s">
        <v>177</v>
      </c>
      <c r="K208" s="4" t="s">
        <v>104</v>
      </c>
      <c r="L208" s="4" t="s">
        <v>88</v>
      </c>
      <c r="M208" s="4" t="s">
        <v>61</v>
      </c>
      <c r="N208" s="4" t="s">
        <v>132</v>
      </c>
      <c r="O208" s="4" t="s">
        <v>51</v>
      </c>
      <c r="P208" s="4">
        <v>5</v>
      </c>
      <c r="Q208" s="4">
        <v>5</v>
      </c>
      <c r="R208" s="4">
        <v>4</v>
      </c>
      <c r="S208" s="4" t="s">
        <v>52</v>
      </c>
      <c r="T208" s="4" t="s">
        <v>62</v>
      </c>
      <c r="U208" s="4">
        <v>4</v>
      </c>
      <c r="V208" s="4" t="s">
        <v>63</v>
      </c>
      <c r="W208" s="4" t="s">
        <v>51</v>
      </c>
      <c r="X208" s="4" t="s">
        <v>55</v>
      </c>
      <c r="Y208" s="8">
        <v>0.5714285714285714</v>
      </c>
      <c r="Z208" s="8">
        <v>1</v>
      </c>
      <c r="AA208" s="8">
        <v>0.7142857142857143</v>
      </c>
      <c r="AB208" s="8">
        <v>0.5</v>
      </c>
      <c r="AC208" s="8">
        <v>0.77011494252873558</v>
      </c>
      <c r="AD208" s="4" t="str">
        <f>VLOOKUP(J208,'Areas Ranking'!$D$59:$Z$115,18,0)</f>
        <v>Mount Druitt received an overall score of 71% which ranks them at position 9 of the 12 areas within the North West Metropolitan region called in Q1.</v>
      </c>
      <c r="AE208" s="4" t="str">
        <f>VLOOKUP(J208,'Areas Ranking'!$D$59:$Z$115,19,0)</f>
        <v>Mount Druitt received a 'greeting' score of 43% which ranks them at position 10 of the 12 areas within the North West Metropolitan region called in Q1.</v>
      </c>
      <c r="AF208" s="4" t="str">
        <f>VLOOKUP(J208,'Areas Ranking'!$D$59:$Z$115,20,0)</f>
        <v>Mount Druitt received an 'act with empathy' score of 75% which ranks them at position 10 of the 12 areas within the North West Metropolitan region called in Q1.</v>
      </c>
      <c r="AG208" s="4" t="str">
        <f>VLOOKUP(J208,'Areas Ranking'!$D$59:$Z$115,21,0)</f>
        <v>Mount Druitt received an 'explain expectations &amp; resolve situations' score of 75% which ranks them at position 9 of the 12 areas within the North West Metropolitan region called in Q1.</v>
      </c>
      <c r="AH208" s="4" t="str">
        <f>VLOOKUP(J208,'Areas Ranking'!$D$59:$Z$115,22,0)</f>
        <v>Mount Druitt received a 'communication' score of 67% which ranks them at position 4 of the 12 areas within the North West Metropolitan region called in Q1.</v>
      </c>
      <c r="AI208" s="4" t="str">
        <f>VLOOKUP(J208,'Areas Ranking'!$D$59:$Z$115,23,0)</f>
        <v>Mount Druitt had multiple areas with lower ranks in Q1, which should be examined for potential areas of improvement.</v>
      </c>
      <c r="AJ208" s="4" t="str">
        <f>VLOOKUP(K208,'Region Ranking'!$D$8:$X$13,16,0)</f>
        <v>North West Metropolitan received an overall score of 79% which ranks them at position 6 of the 6 regions called in Q1.</v>
      </c>
      <c r="AK208" s="4" t="str">
        <f>VLOOKUP(K208,'Region Ranking'!$D$8:$X$13,17,0)</f>
        <v>North West Metropolitan received a 'greeting' score of 54% which ranks them at position 6 of the 6 regions called in Q1.</v>
      </c>
      <c r="AL208" s="4" t="str">
        <f>VLOOKUP(K208,'Region Ranking'!$D$8:$X$13,18,0)</f>
        <v>North West Metropolitan received an 'act with empathy' score of 87% which ranks them at position 6 of the 6 regions called in Q1.</v>
      </c>
      <c r="AM208" s="4" t="str">
        <f>VLOOKUP(K208,'Region Ranking'!$D$8:$X$13,19,0)</f>
        <v>North West Metropolitan received an 'explain expectations &amp; resolve situations' score of 81% which ranks them at position 4 of the 6 regions called in Q1.</v>
      </c>
      <c r="AN208" s="4" t="str">
        <f>VLOOKUP(K208,'Region Ranking'!$D$8:$X$13,20,0)</f>
        <v>North West Metropolitan received a 'communication' score of 65% which ranks them at position 3 of the 6 regions called in Q1.</v>
      </c>
      <c r="AO208" s="4" t="str">
        <f>VLOOKUP(K208,'Region Ranking'!$D$8:$X$13,21,0)</f>
        <v>North West Metropolitan had multiple areas with lower ranks in Q1, which should be examined for potential areas of improvement.</v>
      </c>
    </row>
    <row r="209" spans="1:41" hidden="1" x14ac:dyDescent="0.25">
      <c r="A209" s="4">
        <v>2025</v>
      </c>
      <c r="B209" s="4" t="s">
        <v>339</v>
      </c>
      <c r="C209" s="9" t="s">
        <v>340</v>
      </c>
      <c r="D209" s="4">
        <v>10443893</v>
      </c>
      <c r="E209" s="4" t="s">
        <v>101</v>
      </c>
      <c r="F209" s="4" t="s">
        <v>102</v>
      </c>
      <c r="G209" s="4" t="s">
        <v>101</v>
      </c>
      <c r="H209" s="4" t="s">
        <v>46</v>
      </c>
      <c r="I209" s="4">
        <v>2060</v>
      </c>
      <c r="J209" s="4" t="s">
        <v>103</v>
      </c>
      <c r="K209" s="4" t="s">
        <v>104</v>
      </c>
      <c r="L209" s="4" t="s">
        <v>49</v>
      </c>
      <c r="M209" s="4" t="s">
        <v>61</v>
      </c>
      <c r="N209" s="4" t="s">
        <v>50</v>
      </c>
      <c r="O209" s="4" t="s">
        <v>55</v>
      </c>
      <c r="P209" s="4">
        <v>4</v>
      </c>
      <c r="Q209" s="4">
        <v>5</v>
      </c>
      <c r="R209" s="4">
        <v>3</v>
      </c>
      <c r="S209" s="4" t="s">
        <v>52</v>
      </c>
      <c r="T209" s="4" t="s">
        <v>62</v>
      </c>
      <c r="U209" s="4">
        <v>4</v>
      </c>
      <c r="V209" s="4" t="s">
        <v>54</v>
      </c>
      <c r="W209" s="4" t="s">
        <v>51</v>
      </c>
      <c r="X209" s="4" t="s">
        <v>55</v>
      </c>
      <c r="Y209" s="8">
        <v>0.8571428571428571</v>
      </c>
      <c r="Z209" s="8">
        <v>0.8928571428571429</v>
      </c>
      <c r="AA209" s="8">
        <v>0.52380952380952384</v>
      </c>
      <c r="AB209" s="8">
        <v>0.5</v>
      </c>
      <c r="AC209" s="8">
        <v>0.66666666666666674</v>
      </c>
      <c r="AD209" s="4" t="str">
        <f>VLOOKUP(J209,'Areas Ranking'!$D$59:$Z$115,18,0)</f>
        <v>North Shore received an overall score of 79% which ranks them at position 8 of the 12 areas within the North West Metropolitan region called in Q1.</v>
      </c>
      <c r="AE209" s="4" t="str">
        <f>VLOOKUP(J209,'Areas Ranking'!$D$59:$Z$115,19,0)</f>
        <v>North Shore received a 'greeting' score of 71% which ranks them at position 1 of the 12 areas within the North West Metropolitan region called in Q1.</v>
      </c>
      <c r="AF209" s="4" t="str">
        <f>VLOOKUP(J209,'Areas Ranking'!$D$59:$Z$115,20,0)</f>
        <v>North Shore received an 'act with empathy' score of 96% which ranks them at position 4 of the 12 areas within the North West Metropolitan region called in Q1.</v>
      </c>
      <c r="AG209" s="4" t="str">
        <f>VLOOKUP(J209,'Areas Ranking'!$D$59:$Z$115,21,0)</f>
        <v>North Shore received an 'explain expectations &amp; resolve situations' score of 68% which ranks them at position 10 of the 12 areas within the North West Metropolitan region called in Q1.</v>
      </c>
      <c r="AH209" s="4" t="str">
        <f>VLOOKUP(J209,'Areas Ranking'!$D$59:$Z$115,22,0)</f>
        <v>North Shore received a 'communication' score of 83% which ranks them at position 1 of the 12 areas within the North West Metropolitan region called in Q1.</v>
      </c>
      <c r="AI209" s="4" t="str">
        <f>VLOOKUP(J209,'Areas Ranking'!$D$59:$Z$115,23,0)</f>
        <v>North Shore's lowest rank was for 'explain expectations &amp; resolve situations' in Q1, which should be examined for potential areas of improvement.</v>
      </c>
      <c r="AJ209" s="4" t="str">
        <f>VLOOKUP(K209,'Region Ranking'!$D$8:$X$13,16,0)</f>
        <v>North West Metropolitan received an overall score of 79% which ranks them at position 6 of the 6 regions called in Q1.</v>
      </c>
      <c r="AK209" s="4" t="str">
        <f>VLOOKUP(K209,'Region Ranking'!$D$8:$X$13,17,0)</f>
        <v>North West Metropolitan received a 'greeting' score of 54% which ranks them at position 6 of the 6 regions called in Q1.</v>
      </c>
      <c r="AL209" s="4" t="str">
        <f>VLOOKUP(K209,'Region Ranking'!$D$8:$X$13,18,0)</f>
        <v>North West Metropolitan received an 'act with empathy' score of 87% which ranks them at position 6 of the 6 regions called in Q1.</v>
      </c>
      <c r="AM209" s="4" t="str">
        <f>VLOOKUP(K209,'Region Ranking'!$D$8:$X$13,19,0)</f>
        <v>North West Metropolitan received an 'explain expectations &amp; resolve situations' score of 81% which ranks them at position 4 of the 6 regions called in Q1.</v>
      </c>
      <c r="AN209" s="4" t="str">
        <f>VLOOKUP(K209,'Region Ranking'!$D$8:$X$13,20,0)</f>
        <v>North West Metropolitan received a 'communication' score of 65% which ranks them at position 3 of the 6 regions called in Q1.</v>
      </c>
      <c r="AO209" s="4" t="str">
        <f>VLOOKUP(K209,'Region Ranking'!$D$8:$X$13,21,0)</f>
        <v>North West Metropolitan had multiple areas with lower ranks in Q1, which should be examined for potential areas of improvement.</v>
      </c>
    </row>
    <row r="210" spans="1:41" hidden="1" x14ac:dyDescent="0.25">
      <c r="A210" s="4">
        <v>2025</v>
      </c>
      <c r="B210" s="4" t="s">
        <v>339</v>
      </c>
      <c r="C210" s="9" t="s">
        <v>340</v>
      </c>
      <c r="D210" s="4">
        <v>10443894</v>
      </c>
      <c r="E210" s="4" t="s">
        <v>126</v>
      </c>
      <c r="F210" s="4" t="s">
        <v>127</v>
      </c>
      <c r="G210" s="4" t="s">
        <v>126</v>
      </c>
      <c r="H210" s="4" t="s">
        <v>46</v>
      </c>
      <c r="I210" s="4">
        <v>2150</v>
      </c>
      <c r="J210" s="4" t="s">
        <v>128</v>
      </c>
      <c r="K210" s="4" t="s">
        <v>104</v>
      </c>
      <c r="L210" s="4" t="s">
        <v>88</v>
      </c>
      <c r="M210" s="4" t="s">
        <v>61</v>
      </c>
      <c r="N210" s="4" t="s">
        <v>50</v>
      </c>
      <c r="O210" s="4" t="s">
        <v>51</v>
      </c>
      <c r="P210" s="4">
        <v>5</v>
      </c>
      <c r="Q210" s="4">
        <v>5</v>
      </c>
      <c r="R210" s="4">
        <v>5</v>
      </c>
      <c r="S210" s="4" t="s">
        <v>55</v>
      </c>
      <c r="T210" s="4" t="s">
        <v>62</v>
      </c>
      <c r="U210" s="4">
        <v>5</v>
      </c>
      <c r="V210" s="4" t="s">
        <v>51</v>
      </c>
      <c r="W210" s="4" t="s">
        <v>51</v>
      </c>
      <c r="X210" s="4" t="s">
        <v>55</v>
      </c>
      <c r="Y210" s="8">
        <v>0.5714285714285714</v>
      </c>
      <c r="Z210" s="8">
        <v>0.8928571428571429</v>
      </c>
      <c r="AA210" s="8">
        <v>0.77777777777777768</v>
      </c>
      <c r="AB210" s="8">
        <v>0.5</v>
      </c>
      <c r="AC210" s="8">
        <v>0.76767676767676762</v>
      </c>
      <c r="AD210" s="4" t="str">
        <f>VLOOKUP(J210,'Areas Ranking'!$D$59:$Z$115,18,0)</f>
        <v>Parramatta received an overall score of 56% which ranks them at position 12 of the 12 areas within the North West Metropolitan region called in Q1.</v>
      </c>
      <c r="AE210" s="4" t="str">
        <f>VLOOKUP(J210,'Areas Ranking'!$D$59:$Z$115,19,0)</f>
        <v>Parramatta received a 'greeting' score of 48% which ranks them at position 8 of the 12 areas within the North West Metropolitan region called in Q1.</v>
      </c>
      <c r="AF210" s="4" t="str">
        <f>VLOOKUP(J210,'Areas Ranking'!$D$59:$Z$115,20,0)</f>
        <v>Parramatta received an 'act with empathy' score of 60% which ranks them at position 12 of the 12 areas within the North West Metropolitan region called in Q1.</v>
      </c>
      <c r="AG210" s="4" t="str">
        <f>VLOOKUP(J210,'Areas Ranking'!$D$59:$Z$115,21,0)</f>
        <v>Parramatta received an 'explain expectations &amp; resolve situations' score of 56% which ranks them at position 12 of the 12 areas within the North West Metropolitan region called in Q1.</v>
      </c>
      <c r="AH210" s="4" t="str">
        <f>VLOOKUP(J210,'Areas Ranking'!$D$59:$Z$115,22,0)</f>
        <v>Parramatta received a 'communication' score of 50% which ranks them at position 9 of the 12 areas within the North West Metropolitan region called in Q1.</v>
      </c>
      <c r="AI210" s="4" t="str">
        <f>VLOOKUP(J210,'Areas Ranking'!$D$59:$Z$115,23,0)</f>
        <v>Parramatta had multiple areas with lower ranks in Q1, which should be examined for potential areas of improvement.</v>
      </c>
      <c r="AJ210" s="4" t="str">
        <f>VLOOKUP(K210,'Region Ranking'!$D$8:$X$13,16,0)</f>
        <v>North West Metropolitan received an overall score of 79% which ranks them at position 6 of the 6 regions called in Q1.</v>
      </c>
      <c r="AK210" s="4" t="str">
        <f>VLOOKUP(K210,'Region Ranking'!$D$8:$X$13,17,0)</f>
        <v>North West Metropolitan received a 'greeting' score of 54% which ranks them at position 6 of the 6 regions called in Q1.</v>
      </c>
      <c r="AL210" s="4" t="str">
        <f>VLOOKUP(K210,'Region Ranking'!$D$8:$X$13,18,0)</f>
        <v>North West Metropolitan received an 'act with empathy' score of 87% which ranks them at position 6 of the 6 regions called in Q1.</v>
      </c>
      <c r="AM210" s="4" t="str">
        <f>VLOOKUP(K210,'Region Ranking'!$D$8:$X$13,19,0)</f>
        <v>North West Metropolitan received an 'explain expectations &amp; resolve situations' score of 81% which ranks them at position 4 of the 6 regions called in Q1.</v>
      </c>
      <c r="AN210" s="4" t="str">
        <f>VLOOKUP(K210,'Region Ranking'!$D$8:$X$13,20,0)</f>
        <v>North West Metropolitan received a 'communication' score of 65% which ranks them at position 3 of the 6 regions called in Q1.</v>
      </c>
      <c r="AO210" s="4" t="str">
        <f>VLOOKUP(K210,'Region Ranking'!$D$8:$X$13,21,0)</f>
        <v>North West Metropolitan had multiple areas with lower ranks in Q1, which should be examined for potential areas of improvement.</v>
      </c>
    </row>
    <row r="211" spans="1:41" hidden="1" x14ac:dyDescent="0.25">
      <c r="A211" s="4">
        <v>2025</v>
      </c>
      <c r="B211" s="4" t="s">
        <v>339</v>
      </c>
      <c r="C211" s="9" t="s">
        <v>340</v>
      </c>
      <c r="D211" s="4">
        <v>10443895</v>
      </c>
      <c r="E211" s="4" t="s">
        <v>164</v>
      </c>
      <c r="F211" s="4" t="s">
        <v>165</v>
      </c>
      <c r="G211" s="4" t="s">
        <v>164</v>
      </c>
      <c r="H211" s="4" t="s">
        <v>46</v>
      </c>
      <c r="I211" s="4">
        <v>2750</v>
      </c>
      <c r="J211" s="4" t="s">
        <v>166</v>
      </c>
      <c r="K211" s="4" t="s">
        <v>104</v>
      </c>
      <c r="L211" s="4" t="s">
        <v>49</v>
      </c>
      <c r="M211" s="4"/>
      <c r="N211" s="4" t="s">
        <v>50</v>
      </c>
      <c r="O211" s="4" t="s">
        <v>51</v>
      </c>
      <c r="P211" s="4">
        <v>4</v>
      </c>
      <c r="Q211" s="4">
        <v>5</v>
      </c>
      <c r="R211" s="4">
        <v>4</v>
      </c>
      <c r="S211" s="4" t="s">
        <v>52</v>
      </c>
      <c r="T211" s="4" t="s">
        <v>62</v>
      </c>
      <c r="U211" s="4">
        <v>4</v>
      </c>
      <c r="V211" s="4" t="s">
        <v>54</v>
      </c>
      <c r="W211" s="4" t="s">
        <v>51</v>
      </c>
      <c r="X211" s="4" t="s">
        <v>55</v>
      </c>
      <c r="Y211" s="8">
        <v>0.42857142857142849</v>
      </c>
      <c r="Z211" s="8">
        <v>0.8928571428571429</v>
      </c>
      <c r="AA211" s="8">
        <v>0.7142857142857143</v>
      </c>
      <c r="AB211" s="8">
        <v>0.5</v>
      </c>
      <c r="AC211" s="8">
        <v>0.72413793103448265</v>
      </c>
      <c r="AD211" s="4" t="str">
        <f>VLOOKUP(J211,'Areas Ranking'!$D$59:$Z$115,18,0)</f>
        <v>Nepean received an overall score of 59% which ranks them at position 11 of the 12 areas within the North West Metropolitan region called in Q1.</v>
      </c>
      <c r="AE211" s="4" t="str">
        <f>VLOOKUP(J211,'Areas Ranking'!$D$59:$Z$115,19,0)</f>
        <v>Nepean received a 'greeting' score of 43% which ranks them at position 10 of the 12 areas within the North West Metropolitan region called in Q1.</v>
      </c>
      <c r="AF211" s="4" t="str">
        <f>VLOOKUP(J211,'Areas Ranking'!$D$59:$Z$115,20,0)</f>
        <v>Nepean received an 'act with empathy' score of 62% which ranks them at position 11 of the 12 areas within the North West Metropolitan region called in Q1.</v>
      </c>
      <c r="AG211" s="4" t="str">
        <f>VLOOKUP(J211,'Areas Ranking'!$D$59:$Z$115,21,0)</f>
        <v>Nepean received an 'explain expectations &amp; resolve situations' score of 57% which ranks them at position 11 of the 12 areas within the North West Metropolitan region called in Q1.</v>
      </c>
      <c r="AH211" s="4" t="str">
        <f>VLOOKUP(J211,'Areas Ranking'!$D$59:$Z$115,22,0)</f>
        <v>Nepean received a 'communication' score of 67% which ranks them at position 4 of the 12 areas within the North West Metropolitan region called in Q1.</v>
      </c>
      <c r="AI211" s="4" t="str">
        <f>VLOOKUP(J211,'Areas Ranking'!$D$59:$Z$115,23,0)</f>
        <v>Nepean had multiple areas with lower ranks in Q1, which should be examined for potential areas of improvement.</v>
      </c>
      <c r="AJ211" s="4" t="str">
        <f>VLOOKUP(K211,'Region Ranking'!$D$8:$X$13,16,0)</f>
        <v>North West Metropolitan received an overall score of 79% which ranks them at position 6 of the 6 regions called in Q1.</v>
      </c>
      <c r="AK211" s="4" t="str">
        <f>VLOOKUP(K211,'Region Ranking'!$D$8:$X$13,17,0)</f>
        <v>North West Metropolitan received a 'greeting' score of 54% which ranks them at position 6 of the 6 regions called in Q1.</v>
      </c>
      <c r="AL211" s="4" t="str">
        <f>VLOOKUP(K211,'Region Ranking'!$D$8:$X$13,18,0)</f>
        <v>North West Metropolitan received an 'act with empathy' score of 87% which ranks them at position 6 of the 6 regions called in Q1.</v>
      </c>
      <c r="AM211" s="4" t="str">
        <f>VLOOKUP(K211,'Region Ranking'!$D$8:$X$13,19,0)</f>
        <v>North West Metropolitan received an 'explain expectations &amp; resolve situations' score of 81% which ranks them at position 4 of the 6 regions called in Q1.</v>
      </c>
      <c r="AN211" s="4" t="str">
        <f>VLOOKUP(K211,'Region Ranking'!$D$8:$X$13,20,0)</f>
        <v>North West Metropolitan received a 'communication' score of 65% which ranks them at position 3 of the 6 regions called in Q1.</v>
      </c>
      <c r="AO211" s="4" t="str">
        <f>VLOOKUP(K211,'Region Ranking'!$D$8:$X$13,21,0)</f>
        <v>North West Metropolitan had multiple areas with lower ranks in Q1, which should be examined for potential areas of improvement.</v>
      </c>
    </row>
    <row r="212" spans="1:41" hidden="1" x14ac:dyDescent="0.25">
      <c r="A212" s="4">
        <v>2025</v>
      </c>
      <c r="B212" s="4" t="s">
        <v>339</v>
      </c>
      <c r="C212" s="9" t="s">
        <v>340</v>
      </c>
      <c r="D212" s="4">
        <v>10443896</v>
      </c>
      <c r="E212" s="4" t="s">
        <v>67</v>
      </c>
      <c r="F212" s="4" t="s">
        <v>68</v>
      </c>
      <c r="G212" s="4" t="s">
        <v>67</v>
      </c>
      <c r="H212" s="4" t="s">
        <v>46</v>
      </c>
      <c r="I212" s="4">
        <v>2016</v>
      </c>
      <c r="J212" s="4" t="s">
        <v>69</v>
      </c>
      <c r="K212" s="4" t="s">
        <v>48</v>
      </c>
      <c r="L212" s="4" t="s">
        <v>49</v>
      </c>
      <c r="M212" s="4"/>
      <c r="N212" s="4" t="s">
        <v>70</v>
      </c>
      <c r="O212" s="4" t="s">
        <v>55</v>
      </c>
      <c r="P212" s="4">
        <v>5</v>
      </c>
      <c r="Q212" s="4">
        <v>5</v>
      </c>
      <c r="R212" s="4">
        <v>5</v>
      </c>
      <c r="S212" s="4" t="s">
        <v>52</v>
      </c>
      <c r="T212" s="4" t="s">
        <v>53</v>
      </c>
      <c r="U212" s="4">
        <v>3</v>
      </c>
      <c r="V212" s="4" t="s">
        <v>51</v>
      </c>
      <c r="W212" s="4" t="s">
        <v>51</v>
      </c>
      <c r="X212" s="4" t="s">
        <v>55</v>
      </c>
      <c r="Y212" s="8">
        <v>0.8571428571428571</v>
      </c>
      <c r="Z212" s="8">
        <v>1</v>
      </c>
      <c r="AA212" s="8">
        <v>0.80952380952380953</v>
      </c>
      <c r="AB212" s="8">
        <v>0.5</v>
      </c>
      <c r="AC212" s="8">
        <v>0.83908045977011492</v>
      </c>
      <c r="AD212" s="4" t="str">
        <f>VLOOKUP(J212,'Areas Ranking'!$D$59:$Z$115,18,0)</f>
        <v>South Sydney received an overall score of 82% which ranks them at position 7 of the 10 areas within the Central Metropolitan region called in Q1.</v>
      </c>
      <c r="AE212" s="4" t="str">
        <f>VLOOKUP(J212,'Areas Ranking'!$D$59:$Z$115,19,0)</f>
        <v>South Sydney received a 'greeting' score of 67% which ranks them at position 2 of the 10 areas within the Central Metropolitan region called in Q1.</v>
      </c>
      <c r="AF212" s="4" t="str">
        <f>VLOOKUP(J212,'Areas Ranking'!$D$59:$Z$115,20,0)</f>
        <v>South Sydney received an 'act with empathy' score of 100% which ranks them at position 1 of the 10 areas within the Central Metropolitan region called in Q1.</v>
      </c>
      <c r="AG212" s="4" t="str">
        <f>VLOOKUP(J212,'Areas Ranking'!$D$59:$Z$115,21,0)</f>
        <v>South Sydney received an 'explain expectations &amp; resolve situations' score of 81% which ranks them at position 7 of the 10 areas within the Central Metropolitan region called in Q1.</v>
      </c>
      <c r="AH212" s="4" t="str">
        <f>VLOOKUP(J212,'Areas Ranking'!$D$59:$Z$115,22,0)</f>
        <v>South Sydney received a 'communication' score of 50% which ranks them at position 4 of the 10 areas within the Central Metropolitan region called in Q1.</v>
      </c>
      <c r="AI212" s="4" t="str">
        <f>VLOOKUP(J212,'Areas Ranking'!$D$59:$Z$115,23,0)</f>
        <v>South Sydney's lowest rank was for 'explain expectations &amp; resolve situations' in Q1, which should be examined for potential areas of improvement.</v>
      </c>
      <c r="AJ212" s="4" t="str">
        <f>VLOOKUP(K212,'Region Ranking'!$D$8:$X$13,16,0)</f>
        <v>Central Metropolitan received an overall score of 83% which ranks them at position 2 of the 6 regions called in Q1.</v>
      </c>
      <c r="AK212" s="4" t="str">
        <f>VLOOKUP(K212,'Region Ranking'!$D$8:$X$13,17,0)</f>
        <v>Central Metropolitan received a 'greeting' score of 61% which ranks them at position 2 of the 6 regions called in Q1.</v>
      </c>
      <c r="AL212" s="4" t="str">
        <f>VLOOKUP(K212,'Region Ranking'!$D$8:$X$13,18,0)</f>
        <v>Central Metropolitan received an 'act with empathy' score of 96% which ranks them at position 2 of the 6 regions called in Q1.</v>
      </c>
      <c r="AM212" s="4" t="str">
        <f>VLOOKUP(K212,'Region Ranking'!$D$8:$X$13,19,0)</f>
        <v>Central Metropolitan received an 'explain expectations &amp; resolve situations' score of 85% which ranks them at position 1 of the 6 regions called in Q1.</v>
      </c>
      <c r="AN212" s="4" t="str">
        <f>VLOOKUP(K212,'Region Ranking'!$D$8:$X$13,20,0)</f>
        <v>Central Metropolitan received a 'communication' score of 57% which ranks them at position 5 of the 6 regions called in Q1.</v>
      </c>
      <c r="AO212" s="4" t="str">
        <f>VLOOKUP(K212,'Region Ranking'!$D$8:$X$13,21,0)</f>
        <v>Central Metropolitan had multiple areas with lower ranks in Q1, which should be examined for potential areas of improvement.</v>
      </c>
    </row>
    <row r="213" spans="1:41" hidden="1" x14ac:dyDescent="0.25">
      <c r="A213" s="4">
        <v>2025</v>
      </c>
      <c r="B213" s="4" t="s">
        <v>339</v>
      </c>
      <c r="C213" s="9" t="s">
        <v>340</v>
      </c>
      <c r="D213" s="4">
        <v>10443897</v>
      </c>
      <c r="E213" s="4" t="s">
        <v>172</v>
      </c>
      <c r="F213" s="4" t="s">
        <v>173</v>
      </c>
      <c r="G213" s="4" t="s">
        <v>172</v>
      </c>
      <c r="H213" s="4" t="s">
        <v>46</v>
      </c>
      <c r="I213" s="4">
        <v>2765</v>
      </c>
      <c r="J213" s="4" t="s">
        <v>174</v>
      </c>
      <c r="K213" s="4" t="s">
        <v>104</v>
      </c>
      <c r="L213" s="4" t="s">
        <v>49</v>
      </c>
      <c r="M213" s="4" t="s">
        <v>61</v>
      </c>
      <c r="N213" s="4" t="s">
        <v>70</v>
      </c>
      <c r="O213" s="4" t="s">
        <v>51</v>
      </c>
      <c r="P213" s="4">
        <v>5</v>
      </c>
      <c r="Q213" s="4">
        <v>5</v>
      </c>
      <c r="R213" s="4">
        <v>5</v>
      </c>
      <c r="S213" s="4" t="s">
        <v>52</v>
      </c>
      <c r="T213" s="4" t="s">
        <v>76</v>
      </c>
      <c r="U213" s="4">
        <v>5</v>
      </c>
      <c r="V213" s="4" t="s">
        <v>54</v>
      </c>
      <c r="W213" s="4" t="s">
        <v>55</v>
      </c>
      <c r="X213" s="4" t="s">
        <v>55</v>
      </c>
      <c r="Y213" s="8">
        <v>0.5714285714285714</v>
      </c>
      <c r="Z213" s="8">
        <v>1</v>
      </c>
      <c r="AA213" s="8">
        <v>1</v>
      </c>
      <c r="AB213" s="8">
        <v>1</v>
      </c>
      <c r="AC213" s="8">
        <v>0.96551724137931028</v>
      </c>
      <c r="AD213" s="4" t="str">
        <f>VLOOKUP(J213,'Areas Ranking'!$D$59:$Z$115,18,0)</f>
        <v>Riverstone received an overall score of 87% which ranks them at position 5 of the 12 areas within the North West Metropolitan region called in Q1.</v>
      </c>
      <c r="AE213" s="4" t="str">
        <f>VLOOKUP(J213,'Areas Ranking'!$D$59:$Z$115,19,0)</f>
        <v>Riverstone received a 'greeting' score of 52% which ranks them at position 7 of the 12 areas within the North West Metropolitan region called in Q1.</v>
      </c>
      <c r="AF213" s="4" t="str">
        <f>VLOOKUP(J213,'Areas Ranking'!$D$59:$Z$115,20,0)</f>
        <v>Riverstone received an 'act with empathy' score of 92% which ranks them at position 7 of the 12 areas within the North West Metropolitan region called in Q1.</v>
      </c>
      <c r="AG213" s="4" t="str">
        <f>VLOOKUP(J213,'Areas Ranking'!$D$59:$Z$115,21,0)</f>
        <v>Riverstone received an 'explain expectations &amp; resolve situations' score of 90% which ranks them at position 5 of the 12 areas within the North West Metropolitan region called in Q1.</v>
      </c>
      <c r="AH213" s="4" t="str">
        <f>VLOOKUP(J213,'Areas Ranking'!$D$59:$Z$115,22,0)</f>
        <v>Riverstone received a 'communication' score of 83% which ranks them at position 1 of the 12 areas within the North West Metropolitan region called in Q1.</v>
      </c>
      <c r="AI213" s="4" t="str">
        <f>VLOOKUP(J213,'Areas Ranking'!$D$59:$Z$115,23,0)</f>
        <v>Riverstone had multiple areas with lower ranks in Q1, which should be examined for potential areas of improvement.</v>
      </c>
      <c r="AJ213" s="4" t="str">
        <f>VLOOKUP(K213,'Region Ranking'!$D$8:$X$13,16,0)</f>
        <v>North West Metropolitan received an overall score of 79% which ranks them at position 6 of the 6 regions called in Q1.</v>
      </c>
      <c r="AK213" s="4" t="str">
        <f>VLOOKUP(K213,'Region Ranking'!$D$8:$X$13,17,0)</f>
        <v>North West Metropolitan received a 'greeting' score of 54% which ranks them at position 6 of the 6 regions called in Q1.</v>
      </c>
      <c r="AL213" s="4" t="str">
        <f>VLOOKUP(K213,'Region Ranking'!$D$8:$X$13,18,0)</f>
        <v>North West Metropolitan received an 'act with empathy' score of 87% which ranks them at position 6 of the 6 regions called in Q1.</v>
      </c>
      <c r="AM213" s="4" t="str">
        <f>VLOOKUP(K213,'Region Ranking'!$D$8:$X$13,19,0)</f>
        <v>North West Metropolitan received an 'explain expectations &amp; resolve situations' score of 81% which ranks them at position 4 of the 6 regions called in Q1.</v>
      </c>
      <c r="AN213" s="4" t="str">
        <f>VLOOKUP(K213,'Region Ranking'!$D$8:$X$13,20,0)</f>
        <v>North West Metropolitan received a 'communication' score of 65% which ranks them at position 3 of the 6 regions called in Q1.</v>
      </c>
      <c r="AO213" s="4" t="str">
        <f>VLOOKUP(K213,'Region Ranking'!$D$8:$X$13,21,0)</f>
        <v>North West Metropolitan had multiple areas with lower ranks in Q1, which should be examined for potential areas of improvement.</v>
      </c>
    </row>
    <row r="214" spans="1:41" hidden="1" x14ac:dyDescent="0.25">
      <c r="A214" s="4">
        <v>2025</v>
      </c>
      <c r="B214" s="4" t="s">
        <v>339</v>
      </c>
      <c r="C214" s="9" t="s">
        <v>340</v>
      </c>
      <c r="D214" s="4">
        <v>10443898</v>
      </c>
      <c r="E214" s="4" t="s">
        <v>323</v>
      </c>
      <c r="F214" s="4" t="s">
        <v>324</v>
      </c>
      <c r="G214" s="4" t="s">
        <v>323</v>
      </c>
      <c r="H214" s="4" t="s">
        <v>46</v>
      </c>
      <c r="I214" s="4">
        <v>2112</v>
      </c>
      <c r="J214" s="4" t="s">
        <v>120</v>
      </c>
      <c r="K214" s="4" t="s">
        <v>104</v>
      </c>
      <c r="L214" s="4" t="s">
        <v>49</v>
      </c>
      <c r="M214" s="4"/>
      <c r="N214" s="4" t="s">
        <v>50</v>
      </c>
      <c r="O214" s="4" t="s">
        <v>51</v>
      </c>
      <c r="P214" s="4">
        <v>5</v>
      </c>
      <c r="Q214" s="4">
        <v>5</v>
      </c>
      <c r="R214" s="4">
        <v>5</v>
      </c>
      <c r="S214" s="4" t="s">
        <v>52</v>
      </c>
      <c r="T214" s="4" t="s">
        <v>76</v>
      </c>
      <c r="U214" s="4">
        <v>5</v>
      </c>
      <c r="V214" s="4" t="s">
        <v>54</v>
      </c>
      <c r="W214" s="4" t="s">
        <v>51</v>
      </c>
      <c r="X214" s="4" t="s">
        <v>55</v>
      </c>
      <c r="Y214" s="8">
        <v>0.5714285714285714</v>
      </c>
      <c r="Z214" s="8">
        <v>1</v>
      </c>
      <c r="AA214" s="8">
        <v>1</v>
      </c>
      <c r="AB214" s="8">
        <v>0.5</v>
      </c>
      <c r="AC214" s="8">
        <v>0.90804597701149414</v>
      </c>
      <c r="AD214" s="4" t="str">
        <f>VLOOKUP(J214,'Areas Ranking'!$D$59:$Z$115,18,0)</f>
        <v>Ryde received an overall score of 90% which ranks them at position 3 of the 12 areas within the North West Metropolitan region called in Q1.</v>
      </c>
      <c r="AE214" s="4" t="str">
        <f>VLOOKUP(J214,'Areas Ranking'!$D$59:$Z$115,19,0)</f>
        <v>Ryde received a 'greeting' score of 57% which ranks them at position 5 of the 12 areas within the North West Metropolitan region called in Q1.</v>
      </c>
      <c r="AF214" s="4" t="str">
        <f>VLOOKUP(J214,'Areas Ranking'!$D$59:$Z$115,20,0)</f>
        <v>Ryde received an 'act with empathy' score of 100% which ranks them at position 1 of the 12 areas within the North West Metropolitan region called in Q1.</v>
      </c>
      <c r="AG214" s="4" t="str">
        <f>VLOOKUP(J214,'Areas Ranking'!$D$59:$Z$115,21,0)</f>
        <v>Ryde received an 'explain expectations &amp; resolve situations' score of 94% which ranks them at position 3 of the 12 areas within the North West Metropolitan region called in Q1.</v>
      </c>
      <c r="AH214" s="4" t="str">
        <f>VLOOKUP(J214,'Areas Ranking'!$D$59:$Z$115,22,0)</f>
        <v>Ryde received a 'communication' score of 67% which ranks them at position 4 of the 12 areas within the North West Metropolitan region called in Q1.</v>
      </c>
      <c r="AI214" s="4" t="str">
        <f>VLOOKUP(J214,'Areas Ranking'!$D$59:$Z$115,23,0)</f>
        <v>Ryde's lowest rank was for 'greeting' in Q1, which should be examined for potential areas of improvement.</v>
      </c>
      <c r="AJ214" s="4" t="str">
        <f>VLOOKUP(K214,'Region Ranking'!$D$8:$X$13,16,0)</f>
        <v>North West Metropolitan received an overall score of 79% which ranks them at position 6 of the 6 regions called in Q1.</v>
      </c>
      <c r="AK214" s="4" t="str">
        <f>VLOOKUP(K214,'Region Ranking'!$D$8:$X$13,17,0)</f>
        <v>North West Metropolitan received a 'greeting' score of 54% which ranks them at position 6 of the 6 regions called in Q1.</v>
      </c>
      <c r="AL214" s="4" t="str">
        <f>VLOOKUP(K214,'Region Ranking'!$D$8:$X$13,18,0)</f>
        <v>North West Metropolitan received an 'act with empathy' score of 87% which ranks them at position 6 of the 6 regions called in Q1.</v>
      </c>
      <c r="AM214" s="4" t="str">
        <f>VLOOKUP(K214,'Region Ranking'!$D$8:$X$13,19,0)</f>
        <v>North West Metropolitan received an 'explain expectations &amp; resolve situations' score of 81% which ranks them at position 4 of the 6 regions called in Q1.</v>
      </c>
      <c r="AN214" s="4" t="str">
        <f>VLOOKUP(K214,'Region Ranking'!$D$8:$X$13,20,0)</f>
        <v>North West Metropolitan received a 'communication' score of 65% which ranks them at position 3 of the 6 regions called in Q1.</v>
      </c>
      <c r="AO214" s="4" t="str">
        <f>VLOOKUP(K214,'Region Ranking'!$D$8:$X$13,21,0)</f>
        <v>North West Metropolitan had multiple areas with lower ranks in Q1, which should be examined for potential areas of improvement.</v>
      </c>
    </row>
    <row r="215" spans="1:41" hidden="1" x14ac:dyDescent="0.25">
      <c r="A215" s="4">
        <v>2025</v>
      </c>
      <c r="B215" s="4" t="s">
        <v>339</v>
      </c>
      <c r="C215" s="9" t="s">
        <v>340</v>
      </c>
      <c r="D215" s="4">
        <v>10443899</v>
      </c>
      <c r="E215" s="4" t="s">
        <v>170</v>
      </c>
      <c r="F215" s="4" t="s">
        <v>171</v>
      </c>
      <c r="G215" s="4" t="s">
        <v>170</v>
      </c>
      <c r="H215" s="4" t="s">
        <v>46</v>
      </c>
      <c r="I215" s="4">
        <v>2760</v>
      </c>
      <c r="J215" s="4" t="s">
        <v>166</v>
      </c>
      <c r="K215" s="4" t="s">
        <v>104</v>
      </c>
      <c r="L215" s="4" t="s">
        <v>49</v>
      </c>
      <c r="M215" s="4"/>
      <c r="N215" s="4" t="s">
        <v>50</v>
      </c>
      <c r="O215" s="4" t="s">
        <v>51</v>
      </c>
      <c r="P215" s="4">
        <v>3</v>
      </c>
      <c r="Q215" s="4">
        <v>1</v>
      </c>
      <c r="R215" s="4">
        <v>2</v>
      </c>
      <c r="S215" s="4" t="s">
        <v>52</v>
      </c>
      <c r="T215" s="4" t="s">
        <v>76</v>
      </c>
      <c r="U215" s="4">
        <v>0</v>
      </c>
      <c r="V215" s="4" t="s">
        <v>54</v>
      </c>
      <c r="W215" s="4" t="s">
        <v>51</v>
      </c>
      <c r="X215" s="4" t="s">
        <v>55</v>
      </c>
      <c r="Y215" s="8">
        <v>0.14285714285714279</v>
      </c>
      <c r="Z215" s="8">
        <v>0.25</v>
      </c>
      <c r="AA215" s="8">
        <v>0.2857142857142857</v>
      </c>
      <c r="AB215" s="8">
        <v>0.5</v>
      </c>
      <c r="AC215" s="8">
        <v>0.28735632183908039</v>
      </c>
      <c r="AD215" s="4" t="str">
        <f>VLOOKUP(J215,'Areas Ranking'!$D$59:$Z$115,18,0)</f>
        <v>Nepean received an overall score of 59% which ranks them at position 11 of the 12 areas within the North West Metropolitan region called in Q1.</v>
      </c>
      <c r="AE215" s="4" t="str">
        <f>VLOOKUP(J215,'Areas Ranking'!$D$59:$Z$115,19,0)</f>
        <v>Nepean received a 'greeting' score of 43% which ranks them at position 10 of the 12 areas within the North West Metropolitan region called in Q1.</v>
      </c>
      <c r="AF215" s="4" t="str">
        <f>VLOOKUP(J215,'Areas Ranking'!$D$59:$Z$115,20,0)</f>
        <v>Nepean received an 'act with empathy' score of 62% which ranks them at position 11 of the 12 areas within the North West Metropolitan region called in Q1.</v>
      </c>
      <c r="AG215" s="4" t="str">
        <f>VLOOKUP(J215,'Areas Ranking'!$D$59:$Z$115,21,0)</f>
        <v>Nepean received an 'explain expectations &amp; resolve situations' score of 57% which ranks them at position 11 of the 12 areas within the North West Metropolitan region called in Q1.</v>
      </c>
      <c r="AH215" s="4" t="str">
        <f>VLOOKUP(J215,'Areas Ranking'!$D$59:$Z$115,22,0)</f>
        <v>Nepean received a 'communication' score of 67% which ranks them at position 4 of the 12 areas within the North West Metropolitan region called in Q1.</v>
      </c>
      <c r="AI215" s="4" t="str">
        <f>VLOOKUP(J215,'Areas Ranking'!$D$59:$Z$115,23,0)</f>
        <v>Nepean had multiple areas with lower ranks in Q1, which should be examined for potential areas of improvement.</v>
      </c>
      <c r="AJ215" s="4" t="str">
        <f>VLOOKUP(K215,'Region Ranking'!$D$8:$X$13,16,0)</f>
        <v>North West Metropolitan received an overall score of 79% which ranks them at position 6 of the 6 regions called in Q1.</v>
      </c>
      <c r="AK215" s="4" t="str">
        <f>VLOOKUP(K215,'Region Ranking'!$D$8:$X$13,17,0)</f>
        <v>North West Metropolitan received a 'greeting' score of 54% which ranks them at position 6 of the 6 regions called in Q1.</v>
      </c>
      <c r="AL215" s="4" t="str">
        <f>VLOOKUP(K215,'Region Ranking'!$D$8:$X$13,18,0)</f>
        <v>North West Metropolitan received an 'act with empathy' score of 87% which ranks them at position 6 of the 6 regions called in Q1.</v>
      </c>
      <c r="AM215" s="4" t="str">
        <f>VLOOKUP(K215,'Region Ranking'!$D$8:$X$13,19,0)</f>
        <v>North West Metropolitan received an 'explain expectations &amp; resolve situations' score of 81% which ranks them at position 4 of the 6 regions called in Q1.</v>
      </c>
      <c r="AN215" s="4" t="str">
        <f>VLOOKUP(K215,'Region Ranking'!$D$8:$X$13,20,0)</f>
        <v>North West Metropolitan received a 'communication' score of 65% which ranks them at position 3 of the 6 regions called in Q1.</v>
      </c>
      <c r="AO215" s="4" t="str">
        <f>VLOOKUP(K215,'Region Ranking'!$D$8:$X$13,21,0)</f>
        <v>North West Metropolitan had multiple areas with lower ranks in Q1, which should be examined for potential areas of improvement.</v>
      </c>
    </row>
    <row r="216" spans="1:41" hidden="1" x14ac:dyDescent="0.25">
      <c r="A216" s="4">
        <v>2025</v>
      </c>
      <c r="B216" s="4" t="s">
        <v>339</v>
      </c>
      <c r="C216" s="9" t="s">
        <v>340</v>
      </c>
      <c r="D216" s="4">
        <v>10443900</v>
      </c>
      <c r="E216" s="4" t="s">
        <v>321</v>
      </c>
      <c r="F216" s="4" t="s">
        <v>322</v>
      </c>
      <c r="G216" s="4" t="s">
        <v>321</v>
      </c>
      <c r="H216" s="4" t="s">
        <v>46</v>
      </c>
      <c r="I216" s="4">
        <v>2220</v>
      </c>
      <c r="J216" s="4" t="s">
        <v>93</v>
      </c>
      <c r="K216" s="4" t="s">
        <v>48</v>
      </c>
      <c r="L216" s="4" t="s">
        <v>49</v>
      </c>
      <c r="M216" s="4" t="s">
        <v>61</v>
      </c>
      <c r="N216" s="4" t="s">
        <v>50</v>
      </c>
      <c r="O216" s="4" t="s">
        <v>51</v>
      </c>
      <c r="P216" s="4">
        <v>5</v>
      </c>
      <c r="Q216" s="4">
        <v>5</v>
      </c>
      <c r="R216" s="4">
        <v>5</v>
      </c>
      <c r="S216" s="4" t="s">
        <v>52</v>
      </c>
      <c r="T216" s="4" t="s">
        <v>76</v>
      </c>
      <c r="U216" s="4">
        <v>5</v>
      </c>
      <c r="V216" s="4" t="s">
        <v>54</v>
      </c>
      <c r="W216" s="4" t="s">
        <v>55</v>
      </c>
      <c r="X216" s="4" t="s">
        <v>55</v>
      </c>
      <c r="Y216" s="8">
        <v>0.5714285714285714</v>
      </c>
      <c r="Z216" s="8">
        <v>1</v>
      </c>
      <c r="AA216" s="8">
        <v>1</v>
      </c>
      <c r="AB216" s="8">
        <v>1</v>
      </c>
      <c r="AC216" s="8">
        <v>0.96551724137931028</v>
      </c>
      <c r="AD216" s="4" t="str">
        <f>VLOOKUP(J216,'Areas Ranking'!$D$59:$Z$115,18,0)</f>
        <v>St George received an overall score of 92% which ranks them at position 1 of the 10 areas within the Central Metropolitan region called in Q1.</v>
      </c>
      <c r="AE216" s="4" t="str">
        <f>VLOOKUP(J216,'Areas Ranking'!$D$59:$Z$115,19,0)</f>
        <v>St George received a 'greeting' score of 71% which ranks them at position 1 of the 10 areas within the Central Metropolitan region called in Q1.</v>
      </c>
      <c r="AF216" s="4" t="str">
        <f>VLOOKUP(J216,'Areas Ranking'!$D$59:$Z$115,20,0)</f>
        <v>St George received an 'act with empathy' score of 100% which ranks them at position 1 of the 10 areas within the Central Metropolitan region called in Q1.</v>
      </c>
      <c r="AG216" s="4" t="str">
        <f>VLOOKUP(J216,'Areas Ranking'!$D$59:$Z$115,21,0)</f>
        <v>St George received an 'explain expectations &amp; resolve situations' score of 93% which ranks them at position 4 of the 10 areas within the Central Metropolitan region called in Q1.</v>
      </c>
      <c r="AH216" s="4" t="str">
        <f>VLOOKUP(J216,'Areas Ranking'!$D$59:$Z$115,22,0)</f>
        <v>St George received a 'communication' score of 83% which ranks them at position 1 of the 10 areas within the Central Metropolitan region called in Q1.</v>
      </c>
      <c r="AI216" s="4" t="str">
        <f>VLOOKUP(J216,'Areas Ranking'!$D$59:$Z$115,23,0)</f>
        <v>St George's lowest rank was for 'explain expectations &amp; resolve situations' in Q1, which should be examined for potential areas of improvement.</v>
      </c>
      <c r="AJ216" s="4" t="str">
        <f>VLOOKUP(K216,'Region Ranking'!$D$8:$X$13,16,0)</f>
        <v>Central Metropolitan received an overall score of 83% which ranks them at position 2 of the 6 regions called in Q1.</v>
      </c>
      <c r="AK216" s="4" t="str">
        <f>VLOOKUP(K216,'Region Ranking'!$D$8:$X$13,17,0)</f>
        <v>Central Metropolitan received a 'greeting' score of 61% which ranks them at position 2 of the 6 regions called in Q1.</v>
      </c>
      <c r="AL216" s="4" t="str">
        <f>VLOOKUP(K216,'Region Ranking'!$D$8:$X$13,18,0)</f>
        <v>Central Metropolitan received an 'act with empathy' score of 96% which ranks them at position 2 of the 6 regions called in Q1.</v>
      </c>
      <c r="AM216" s="4" t="str">
        <f>VLOOKUP(K216,'Region Ranking'!$D$8:$X$13,19,0)</f>
        <v>Central Metropolitan received an 'explain expectations &amp; resolve situations' score of 85% which ranks them at position 1 of the 6 regions called in Q1.</v>
      </c>
      <c r="AN216" s="4" t="str">
        <f>VLOOKUP(K216,'Region Ranking'!$D$8:$X$13,20,0)</f>
        <v>Central Metropolitan received a 'communication' score of 57% which ranks them at position 5 of the 6 regions called in Q1.</v>
      </c>
      <c r="AO216" s="4" t="str">
        <f>VLOOKUP(K216,'Region Ranking'!$D$8:$X$13,21,0)</f>
        <v>Central Metropolitan had multiple areas with lower ranks in Q1, which should be examined for potential areas of improvement.</v>
      </c>
    </row>
    <row r="217" spans="1:41" hidden="1" x14ac:dyDescent="0.25">
      <c r="A217" s="4">
        <v>2025</v>
      </c>
      <c r="B217" s="4" t="s">
        <v>339</v>
      </c>
      <c r="C217" s="9" t="s">
        <v>340</v>
      </c>
      <c r="D217" s="4">
        <v>10443901</v>
      </c>
      <c r="E217" s="4" t="s">
        <v>91</v>
      </c>
      <c r="F217" s="4" t="s">
        <v>92</v>
      </c>
      <c r="G217" s="4" t="s">
        <v>91</v>
      </c>
      <c r="H217" s="4" t="s">
        <v>46</v>
      </c>
      <c r="I217" s="4">
        <v>2217</v>
      </c>
      <c r="J217" s="4" t="s">
        <v>93</v>
      </c>
      <c r="K217" s="4" t="s">
        <v>48</v>
      </c>
      <c r="L217" s="4" t="s">
        <v>49</v>
      </c>
      <c r="M217" s="4" t="s">
        <v>61</v>
      </c>
      <c r="N217" s="4" t="s">
        <v>70</v>
      </c>
      <c r="O217" s="4" t="s">
        <v>55</v>
      </c>
      <c r="P217" s="4">
        <v>5</v>
      </c>
      <c r="Q217" s="4">
        <v>5</v>
      </c>
      <c r="R217" s="4">
        <v>5</v>
      </c>
      <c r="S217" s="4" t="s">
        <v>55</v>
      </c>
      <c r="T217" s="4" t="s">
        <v>62</v>
      </c>
      <c r="U217" s="4">
        <v>4</v>
      </c>
      <c r="V217" s="4" t="s">
        <v>54</v>
      </c>
      <c r="W217" s="4" t="s">
        <v>55</v>
      </c>
      <c r="X217" s="4" t="s">
        <v>55</v>
      </c>
      <c r="Y217" s="8">
        <v>0.8571428571428571</v>
      </c>
      <c r="Z217" s="8">
        <v>1</v>
      </c>
      <c r="AA217" s="8">
        <v>0.77777777777777768</v>
      </c>
      <c r="AB217" s="8">
        <v>1</v>
      </c>
      <c r="AC217" s="8">
        <v>0.86868686868686862</v>
      </c>
      <c r="AD217" s="4" t="str">
        <f>VLOOKUP(J217,'Areas Ranking'!$D$59:$Z$115,18,0)</f>
        <v>St George received an overall score of 92% which ranks them at position 1 of the 10 areas within the Central Metropolitan region called in Q1.</v>
      </c>
      <c r="AE217" s="4" t="str">
        <f>VLOOKUP(J217,'Areas Ranking'!$D$59:$Z$115,19,0)</f>
        <v>St George received a 'greeting' score of 71% which ranks them at position 1 of the 10 areas within the Central Metropolitan region called in Q1.</v>
      </c>
      <c r="AF217" s="4" t="str">
        <f>VLOOKUP(J217,'Areas Ranking'!$D$59:$Z$115,20,0)</f>
        <v>St George received an 'act with empathy' score of 100% which ranks them at position 1 of the 10 areas within the Central Metropolitan region called in Q1.</v>
      </c>
      <c r="AG217" s="4" t="str">
        <f>VLOOKUP(J217,'Areas Ranking'!$D$59:$Z$115,21,0)</f>
        <v>St George received an 'explain expectations &amp; resolve situations' score of 93% which ranks them at position 4 of the 10 areas within the Central Metropolitan region called in Q1.</v>
      </c>
      <c r="AH217" s="4" t="str">
        <f>VLOOKUP(J217,'Areas Ranking'!$D$59:$Z$115,22,0)</f>
        <v>St George received a 'communication' score of 83% which ranks them at position 1 of the 10 areas within the Central Metropolitan region called in Q1.</v>
      </c>
      <c r="AI217" s="4" t="str">
        <f>VLOOKUP(J217,'Areas Ranking'!$D$59:$Z$115,23,0)</f>
        <v>St George's lowest rank was for 'explain expectations &amp; resolve situations' in Q1, which should be examined for potential areas of improvement.</v>
      </c>
      <c r="AJ217" s="4" t="str">
        <f>VLOOKUP(K217,'Region Ranking'!$D$8:$X$13,16,0)</f>
        <v>Central Metropolitan received an overall score of 83% which ranks them at position 2 of the 6 regions called in Q1.</v>
      </c>
      <c r="AK217" s="4" t="str">
        <f>VLOOKUP(K217,'Region Ranking'!$D$8:$X$13,17,0)</f>
        <v>Central Metropolitan received a 'greeting' score of 61% which ranks them at position 2 of the 6 regions called in Q1.</v>
      </c>
      <c r="AL217" s="4" t="str">
        <f>VLOOKUP(K217,'Region Ranking'!$D$8:$X$13,18,0)</f>
        <v>Central Metropolitan received an 'act with empathy' score of 96% which ranks them at position 2 of the 6 regions called in Q1.</v>
      </c>
      <c r="AM217" s="4" t="str">
        <f>VLOOKUP(K217,'Region Ranking'!$D$8:$X$13,19,0)</f>
        <v>Central Metropolitan received an 'explain expectations &amp; resolve situations' score of 85% which ranks them at position 1 of the 6 regions called in Q1.</v>
      </c>
      <c r="AN217" s="4" t="str">
        <f>VLOOKUP(K217,'Region Ranking'!$D$8:$X$13,20,0)</f>
        <v>Central Metropolitan received a 'communication' score of 57% which ranks them at position 5 of the 6 regions called in Q1.</v>
      </c>
      <c r="AO217" s="4" t="str">
        <f>VLOOKUP(K217,'Region Ranking'!$D$8:$X$13,21,0)</f>
        <v>Central Metropolitan had multiple areas with lower ranks in Q1, which should be examined for potential areas of improvement.</v>
      </c>
    </row>
    <row r="218" spans="1:41" hidden="1" x14ac:dyDescent="0.25">
      <c r="A218" s="4">
        <v>2025</v>
      </c>
      <c r="B218" s="4" t="s">
        <v>339</v>
      </c>
      <c r="C218" s="9" t="s">
        <v>340</v>
      </c>
      <c r="D218" s="4">
        <v>10443902</v>
      </c>
      <c r="E218" s="4" t="s">
        <v>58</v>
      </c>
      <c r="F218" s="4" t="s">
        <v>59</v>
      </c>
      <c r="G218" s="4" t="s">
        <v>58</v>
      </c>
      <c r="H218" s="4" t="s">
        <v>46</v>
      </c>
      <c r="I218" s="4">
        <v>2010</v>
      </c>
      <c r="J218" s="4" t="s">
        <v>60</v>
      </c>
      <c r="K218" s="4" t="s">
        <v>48</v>
      </c>
      <c r="L218" s="4" t="s">
        <v>49</v>
      </c>
      <c r="M218" s="4" t="s">
        <v>61</v>
      </c>
      <c r="N218" s="4" t="s">
        <v>50</v>
      </c>
      <c r="O218" s="4" t="s">
        <v>51</v>
      </c>
      <c r="P218" s="4">
        <v>3</v>
      </c>
      <c r="Q218" s="4">
        <v>4</v>
      </c>
      <c r="R218" s="4">
        <v>4</v>
      </c>
      <c r="S218" s="4" t="s">
        <v>52</v>
      </c>
      <c r="T218" s="4" t="s">
        <v>62</v>
      </c>
      <c r="U218" s="4">
        <v>4</v>
      </c>
      <c r="V218" s="4" t="s">
        <v>54</v>
      </c>
      <c r="W218" s="4" t="s">
        <v>51</v>
      </c>
      <c r="X218" s="4" t="s">
        <v>51</v>
      </c>
      <c r="Y218" s="8">
        <v>0.2857142857142857</v>
      </c>
      <c r="Z218" s="8">
        <v>0.7142857142857143</v>
      </c>
      <c r="AA218" s="8">
        <v>0.7142857142857143</v>
      </c>
      <c r="AB218" s="8">
        <v>0</v>
      </c>
      <c r="AC218" s="8">
        <v>0.5977011494252874</v>
      </c>
      <c r="AD218" s="4" t="str">
        <f>VLOOKUP(J218,'Areas Ranking'!$D$59:$Z$115,18,0)</f>
        <v>Surry Hills received an overall score of 64% which ranks them at position 10 of the 10 areas within the Central Metropolitan region called in Q1.</v>
      </c>
      <c r="AE218" s="4" t="str">
        <f>VLOOKUP(J218,'Areas Ranking'!$D$59:$Z$115,19,0)</f>
        <v>Surry Hills received a 'greeting' score of 67% which ranks them at position 2 of the 10 areas within the Central Metropolitan region called in Q1.</v>
      </c>
      <c r="AF218" s="4" t="str">
        <f>VLOOKUP(J218,'Areas Ranking'!$D$59:$Z$115,20,0)</f>
        <v>Surry Hills received an 'act with empathy' score of 70% which ranks them at position 10 of the 10 areas within the Central Metropolitan region called in Q1.</v>
      </c>
      <c r="AG218" s="4" t="str">
        <f>VLOOKUP(J218,'Areas Ranking'!$D$59:$Z$115,21,0)</f>
        <v>Surry Hills received an 'explain expectations &amp; resolve situations' score of 65% which ranks them at position 10 of the 10 areas within the Central Metropolitan region called in Q1.</v>
      </c>
      <c r="AH218" s="4" t="str">
        <f>VLOOKUP(J218,'Areas Ranking'!$D$59:$Z$115,22,0)</f>
        <v>Surry Hills received a 'communication' score of 50% which ranks them at position 4 of the 10 areas within the Central Metropolitan region called in Q1.</v>
      </c>
      <c r="AI218" s="4" t="str">
        <f>VLOOKUP(J218,'Areas Ranking'!$D$59:$Z$115,23,0)</f>
        <v>Surry Hills had multiple areas with lower ranks in Q1, which should be examined for potential areas of improvement.</v>
      </c>
      <c r="AJ218" s="4" t="str">
        <f>VLOOKUP(K218,'Region Ranking'!$D$8:$X$13,16,0)</f>
        <v>Central Metropolitan received an overall score of 83% which ranks them at position 2 of the 6 regions called in Q1.</v>
      </c>
      <c r="AK218" s="4" t="str">
        <f>VLOOKUP(K218,'Region Ranking'!$D$8:$X$13,17,0)</f>
        <v>Central Metropolitan received a 'greeting' score of 61% which ranks them at position 2 of the 6 regions called in Q1.</v>
      </c>
      <c r="AL218" s="4" t="str">
        <f>VLOOKUP(K218,'Region Ranking'!$D$8:$X$13,18,0)</f>
        <v>Central Metropolitan received an 'act with empathy' score of 96% which ranks them at position 2 of the 6 regions called in Q1.</v>
      </c>
      <c r="AM218" s="4" t="str">
        <f>VLOOKUP(K218,'Region Ranking'!$D$8:$X$13,19,0)</f>
        <v>Central Metropolitan received an 'explain expectations &amp; resolve situations' score of 85% which ranks them at position 1 of the 6 regions called in Q1.</v>
      </c>
      <c r="AN218" s="4" t="str">
        <f>VLOOKUP(K218,'Region Ranking'!$D$8:$X$13,20,0)</f>
        <v>Central Metropolitan received a 'communication' score of 57% which ranks them at position 5 of the 6 regions called in Q1.</v>
      </c>
      <c r="AO218" s="4" t="str">
        <f>VLOOKUP(K218,'Region Ranking'!$D$8:$X$13,21,0)</f>
        <v>Central Metropolitan had multiple areas with lower ranks in Q1, which should be examined for potential areas of improvement.</v>
      </c>
    </row>
    <row r="219" spans="1:41" hidden="1" x14ac:dyDescent="0.25">
      <c r="A219" s="4">
        <v>2025</v>
      </c>
      <c r="B219" s="4" t="s">
        <v>339</v>
      </c>
      <c r="C219" s="9" t="s">
        <v>340</v>
      </c>
      <c r="D219" s="4">
        <v>10443903</v>
      </c>
      <c r="E219" s="4" t="s">
        <v>285</v>
      </c>
      <c r="F219" s="4" t="s">
        <v>286</v>
      </c>
      <c r="G219" s="4" t="s">
        <v>285</v>
      </c>
      <c r="H219" s="4" t="s">
        <v>46</v>
      </c>
      <c r="I219" s="4">
        <v>2795</v>
      </c>
      <c r="J219" s="4" t="s">
        <v>284</v>
      </c>
      <c r="K219" s="4" t="s">
        <v>233</v>
      </c>
      <c r="L219" s="4" t="s">
        <v>49</v>
      </c>
      <c r="M219" s="4" t="s">
        <v>61</v>
      </c>
      <c r="N219" s="4" t="s">
        <v>50</v>
      </c>
      <c r="O219" s="4" t="s">
        <v>51</v>
      </c>
      <c r="P219" s="4">
        <v>5</v>
      </c>
      <c r="Q219" s="4">
        <v>5</v>
      </c>
      <c r="R219" s="4">
        <v>4</v>
      </c>
      <c r="S219" s="4" t="s">
        <v>52</v>
      </c>
      <c r="T219" s="4" t="s">
        <v>62</v>
      </c>
      <c r="U219" s="4">
        <v>4</v>
      </c>
      <c r="V219" s="4" t="s">
        <v>63</v>
      </c>
      <c r="W219" s="4" t="s">
        <v>51</v>
      </c>
      <c r="X219" s="4" t="s">
        <v>55</v>
      </c>
      <c r="Y219" s="8">
        <v>0.2857142857142857</v>
      </c>
      <c r="Z219" s="8">
        <v>1</v>
      </c>
      <c r="AA219" s="8">
        <v>0.7142857142857143</v>
      </c>
      <c r="AB219" s="8">
        <v>0.5</v>
      </c>
      <c r="AC219" s="8">
        <v>0.74712643678160917</v>
      </c>
      <c r="AD219" s="4" t="str">
        <f>VLOOKUP(J219,'Areas Ranking'!$D$59:$Z$115,18,0)</f>
        <v>Chifley received an overall score of 82% which ranks them at position 4 of the 7 areas within the Western region called in Q1.</v>
      </c>
      <c r="AE219" s="4" t="str">
        <f>VLOOKUP(J219,'Areas Ranking'!$D$59:$Z$115,19,0)</f>
        <v>Chifley received a 'greeting' score of 43% which ranks them at position 6 of the 7 areas within the Western region called in Q1.</v>
      </c>
      <c r="AF219" s="4" t="str">
        <f>VLOOKUP(J219,'Areas Ranking'!$D$59:$Z$115,20,0)</f>
        <v>Chifley received an 'act with empathy' score of 96% which ranks them at position 2 of the 7 areas within the Western region called in Q1.</v>
      </c>
      <c r="AG219" s="4" t="str">
        <f>VLOOKUP(J219,'Areas Ranking'!$D$59:$Z$115,21,0)</f>
        <v>Chifley received an 'explain expectations &amp; resolve situations' score of 87% which ranks them at position 2 of the 7 areas within the Western region called in Q1.</v>
      </c>
      <c r="AH219" s="4" t="str">
        <f>VLOOKUP(J219,'Areas Ranking'!$D$59:$Z$115,22,0)</f>
        <v>Chifley received a 'communication' score of 50% which ranks them at position 3 of the 7 areas within the Western region called in Q1.</v>
      </c>
      <c r="AI219" s="4" t="str">
        <f>VLOOKUP(J219,'Areas Ranking'!$D$59:$Z$115,23,0)</f>
        <v>Chifley's lowest rank was for 'greeting' in Q1, which should be examined for potential areas of improvement.</v>
      </c>
      <c r="AJ219" s="4" t="str">
        <f>VLOOKUP(K219,'Region Ranking'!$D$8:$X$13,16,0)</f>
        <v>Western received an overall score of 79% which ranks them at position 5 of the 6 regions called in Q1.</v>
      </c>
      <c r="AK219" s="4" t="str">
        <f>VLOOKUP(K219,'Region Ranking'!$D$8:$X$13,17,0)</f>
        <v>Western received a 'greeting' score of 55% which ranks them at position 4 of the 6 regions called in Q1.</v>
      </c>
      <c r="AL219" s="4" t="str">
        <f>VLOOKUP(K219,'Region Ranking'!$D$8:$X$13,18,0)</f>
        <v>Western received an 'act with empathy' score of 88% which ranks them at position 5 of the 6 regions called in Q1.</v>
      </c>
      <c r="AM219" s="4" t="str">
        <f>VLOOKUP(K219,'Region Ranking'!$D$8:$X$13,19,0)</f>
        <v>Western received an 'explain expectations &amp; resolve situations' score of 84% which ranks them at position 3 of the 6 regions called in Q1.</v>
      </c>
      <c r="AN219" s="4" t="str">
        <f>VLOOKUP(K219,'Region Ranking'!$D$8:$X$13,20,0)</f>
        <v>Western received a 'communication' score of 50% which ranks them at position 6 of the 6 regions called in Q1.</v>
      </c>
      <c r="AO219" s="4" t="str">
        <f>VLOOKUP(K219,'Region Ranking'!$D$8:$X$13,21,0)</f>
        <v>Western had multiple areas with lower ranks in Q1, which should be examined for potential areas of improvement.</v>
      </c>
    </row>
    <row r="220" spans="1:41" hidden="1" x14ac:dyDescent="0.25">
      <c r="A220" s="4">
        <v>2025</v>
      </c>
      <c r="B220" s="4" t="s">
        <v>339</v>
      </c>
      <c r="C220" s="9" t="s">
        <v>340</v>
      </c>
      <c r="D220" s="4">
        <v>10443904</v>
      </c>
      <c r="E220" s="4" t="s">
        <v>298</v>
      </c>
      <c r="F220" s="4" t="s">
        <v>299</v>
      </c>
      <c r="G220" s="4" t="s">
        <v>298</v>
      </c>
      <c r="H220" s="4" t="s">
        <v>46</v>
      </c>
      <c r="I220" s="4">
        <v>2880</v>
      </c>
      <c r="J220" s="4" t="s">
        <v>300</v>
      </c>
      <c r="K220" s="4" t="s">
        <v>233</v>
      </c>
      <c r="L220" s="4" t="s">
        <v>49</v>
      </c>
      <c r="M220" s="4" t="s">
        <v>61</v>
      </c>
      <c r="N220" s="4" t="s">
        <v>50</v>
      </c>
      <c r="O220" s="4" t="s">
        <v>51</v>
      </c>
      <c r="P220" s="4">
        <v>5</v>
      </c>
      <c r="Q220" s="4">
        <v>5</v>
      </c>
      <c r="R220" s="4">
        <v>5</v>
      </c>
      <c r="S220" s="4" t="s">
        <v>55</v>
      </c>
      <c r="T220" s="4" t="s">
        <v>53</v>
      </c>
      <c r="U220" s="4">
        <v>4</v>
      </c>
      <c r="V220" s="4" t="s">
        <v>54</v>
      </c>
      <c r="W220" s="4" t="s">
        <v>51</v>
      </c>
      <c r="X220" s="4" t="s">
        <v>55</v>
      </c>
      <c r="Y220" s="8">
        <v>0.2857142857142857</v>
      </c>
      <c r="Z220" s="8">
        <v>1</v>
      </c>
      <c r="AA220" s="8">
        <v>0.92592592592592593</v>
      </c>
      <c r="AB220" s="8">
        <v>0.5</v>
      </c>
      <c r="AC220" s="8">
        <v>0.85858585858585856</v>
      </c>
      <c r="AD220" s="4" t="str">
        <f>VLOOKUP(J220,'Areas Ranking'!$D$59:$Z$115,18,0)</f>
        <v>Barrier received an overall score of 80% which ranks them at position 5 of the 7 areas within the Western region called in Q1.</v>
      </c>
      <c r="AE220" s="4" t="str">
        <f>VLOOKUP(J220,'Areas Ranking'!$D$59:$Z$115,19,0)</f>
        <v>Barrier received a 'greeting' score of 52% which ranks them at position 5 of the 7 areas within the Western region called in Q1.</v>
      </c>
      <c r="AF220" s="4" t="str">
        <f>VLOOKUP(J220,'Areas Ranking'!$D$59:$Z$115,20,0)</f>
        <v>Barrier received an 'act with empathy' score of 82% which ranks them at position 6 of the 7 areas within the Western region called in Q1.</v>
      </c>
      <c r="AG220" s="4" t="str">
        <f>VLOOKUP(J220,'Areas Ranking'!$D$59:$Z$115,21,0)</f>
        <v>Barrier received an 'explain expectations &amp; resolve situations' score of 94% which ranks them at position 1 of the 7 areas within the Western region called in Q1.</v>
      </c>
      <c r="AH220" s="4" t="str">
        <f>VLOOKUP(J220,'Areas Ranking'!$D$59:$Z$115,22,0)</f>
        <v>Barrier received a 'communication' score of 33% which ranks them at position 6 of the 7 areas within the Western region called in Q1.</v>
      </c>
      <c r="AI220" s="4" t="str">
        <f>VLOOKUP(J220,'Areas Ranking'!$D$59:$Z$115,23,0)</f>
        <v>Barrier had multiple areas with lower ranks in Q1, which should be examined for potential areas of improvement.</v>
      </c>
      <c r="AJ220" s="4" t="str">
        <f>VLOOKUP(K220,'Region Ranking'!$D$8:$X$13,16,0)</f>
        <v>Western received an overall score of 79% which ranks them at position 5 of the 6 regions called in Q1.</v>
      </c>
      <c r="AK220" s="4" t="str">
        <f>VLOOKUP(K220,'Region Ranking'!$D$8:$X$13,17,0)</f>
        <v>Western received a 'greeting' score of 55% which ranks them at position 4 of the 6 regions called in Q1.</v>
      </c>
      <c r="AL220" s="4" t="str">
        <f>VLOOKUP(K220,'Region Ranking'!$D$8:$X$13,18,0)</f>
        <v>Western received an 'act with empathy' score of 88% which ranks them at position 5 of the 6 regions called in Q1.</v>
      </c>
      <c r="AM220" s="4" t="str">
        <f>VLOOKUP(K220,'Region Ranking'!$D$8:$X$13,19,0)</f>
        <v>Western received an 'explain expectations &amp; resolve situations' score of 84% which ranks them at position 3 of the 6 regions called in Q1.</v>
      </c>
      <c r="AN220" s="4" t="str">
        <f>VLOOKUP(K220,'Region Ranking'!$D$8:$X$13,20,0)</f>
        <v>Western received a 'communication' score of 50% which ranks them at position 6 of the 6 regions called in Q1.</v>
      </c>
      <c r="AO220" s="4" t="str">
        <f>VLOOKUP(K220,'Region Ranking'!$D$8:$X$13,21,0)</f>
        <v>Western had multiple areas with lower ranks in Q1, which should be examined for potential areas of improvement.</v>
      </c>
    </row>
    <row r="221" spans="1:41" hidden="1" x14ac:dyDescent="0.25">
      <c r="A221" s="4">
        <v>2025</v>
      </c>
      <c r="B221" s="4" t="s">
        <v>339</v>
      </c>
      <c r="C221" s="9" t="s">
        <v>340</v>
      </c>
      <c r="D221" s="4">
        <v>10443905</v>
      </c>
      <c r="E221" s="4" t="s">
        <v>129</v>
      </c>
      <c r="F221" s="4" t="s">
        <v>130</v>
      </c>
      <c r="G221" s="4" t="s">
        <v>129</v>
      </c>
      <c r="H221" s="4" t="s">
        <v>46</v>
      </c>
      <c r="I221" s="4">
        <v>2154</v>
      </c>
      <c r="J221" s="4" t="s">
        <v>131</v>
      </c>
      <c r="K221" s="4" t="s">
        <v>104</v>
      </c>
      <c r="L221" s="4" t="s">
        <v>49</v>
      </c>
      <c r="M221" s="4" t="s">
        <v>61</v>
      </c>
      <c r="N221" s="4" t="s">
        <v>50</v>
      </c>
      <c r="O221" s="4" t="s">
        <v>51</v>
      </c>
      <c r="P221" s="4">
        <v>5</v>
      </c>
      <c r="Q221" s="4">
        <v>4</v>
      </c>
      <c r="R221" s="4">
        <v>5</v>
      </c>
      <c r="S221" s="4" t="s">
        <v>52</v>
      </c>
      <c r="T221" s="4" t="s">
        <v>53</v>
      </c>
      <c r="U221" s="4">
        <v>5</v>
      </c>
      <c r="V221" s="4" t="s">
        <v>54</v>
      </c>
      <c r="W221" s="4" t="s">
        <v>51</v>
      </c>
      <c r="X221" s="4" t="s">
        <v>55</v>
      </c>
      <c r="Y221" s="8">
        <v>0.2857142857142857</v>
      </c>
      <c r="Z221" s="8">
        <v>1</v>
      </c>
      <c r="AA221" s="8">
        <v>0.90476190476190477</v>
      </c>
      <c r="AB221" s="8">
        <v>0.5</v>
      </c>
      <c r="AC221" s="8">
        <v>0.83908045977011492</v>
      </c>
      <c r="AD221" s="4" t="str">
        <f>VLOOKUP(J221,'Areas Ranking'!$D$59:$Z$115,18,0)</f>
        <v>The Hills received an overall score of 89% which ranks them at position 4 of the 12 areas within the North West Metropolitan region called in Q1.</v>
      </c>
      <c r="AE221" s="4" t="str">
        <f>VLOOKUP(J221,'Areas Ranking'!$D$59:$Z$115,19,0)</f>
        <v>The Hills received a 'greeting' score of 48% which ranks them at position 8 of the 12 areas within the North West Metropolitan region called in Q1.</v>
      </c>
      <c r="AF221" s="4" t="str">
        <f>VLOOKUP(J221,'Areas Ranking'!$D$59:$Z$115,20,0)</f>
        <v>The Hills received an 'act with empathy' score of 100% which ranks them at position 1 of the 12 areas within the North West Metropolitan region called in Q1.</v>
      </c>
      <c r="AG221" s="4" t="str">
        <f>VLOOKUP(J221,'Areas Ranking'!$D$59:$Z$115,21,0)</f>
        <v>The Hills received an 'explain expectations &amp; resolve situations' score of 94% which ranks them at position 3 of the 12 areas within the North West Metropolitan region called in Q1.</v>
      </c>
      <c r="AH221" s="4" t="str">
        <f>VLOOKUP(J221,'Areas Ranking'!$D$59:$Z$115,22,0)</f>
        <v>The Hills received a 'communication' score of 67% which ranks them at position 4 of the 12 areas within the North West Metropolitan region called in Q1.</v>
      </c>
      <c r="AI221" s="4" t="str">
        <f>VLOOKUP(J221,'Areas Ranking'!$D$59:$Z$115,23,0)</f>
        <v>The Hills' lowest rank was for 'greeting' in Q1, which should be examined for potential areas of improvement.</v>
      </c>
      <c r="AJ221" s="4" t="str">
        <f>VLOOKUP(K221,'Region Ranking'!$D$8:$X$13,16,0)</f>
        <v>North West Metropolitan received an overall score of 79% which ranks them at position 6 of the 6 regions called in Q1.</v>
      </c>
      <c r="AK221" s="4" t="str">
        <f>VLOOKUP(K221,'Region Ranking'!$D$8:$X$13,17,0)</f>
        <v>North West Metropolitan received a 'greeting' score of 54% which ranks them at position 6 of the 6 regions called in Q1.</v>
      </c>
      <c r="AL221" s="4" t="str">
        <f>VLOOKUP(K221,'Region Ranking'!$D$8:$X$13,18,0)</f>
        <v>North West Metropolitan received an 'act with empathy' score of 87% which ranks them at position 6 of the 6 regions called in Q1.</v>
      </c>
      <c r="AM221" s="4" t="str">
        <f>VLOOKUP(K221,'Region Ranking'!$D$8:$X$13,19,0)</f>
        <v>North West Metropolitan received an 'explain expectations &amp; resolve situations' score of 81% which ranks them at position 4 of the 6 regions called in Q1.</v>
      </c>
      <c r="AN221" s="4" t="str">
        <f>VLOOKUP(K221,'Region Ranking'!$D$8:$X$13,20,0)</f>
        <v>North West Metropolitan received a 'communication' score of 65% which ranks them at position 3 of the 6 regions called in Q1.</v>
      </c>
      <c r="AO221" s="4" t="str">
        <f>VLOOKUP(K221,'Region Ranking'!$D$8:$X$13,21,0)</f>
        <v>North West Metropolitan had multiple areas with lower ranks in Q1, which should be examined for potential areas of improvement.</v>
      </c>
    </row>
    <row r="222" spans="1:41" hidden="1" x14ac:dyDescent="0.25">
      <c r="A222" s="4">
        <v>2025</v>
      </c>
      <c r="B222" s="4" t="s">
        <v>339</v>
      </c>
      <c r="C222" s="9" t="s">
        <v>340</v>
      </c>
      <c r="D222" s="4">
        <v>10443906</v>
      </c>
      <c r="E222" s="4" t="s">
        <v>161</v>
      </c>
      <c r="F222" s="4" t="s">
        <v>162</v>
      </c>
      <c r="G222" s="4" t="s">
        <v>161</v>
      </c>
      <c r="H222" s="4" t="s">
        <v>46</v>
      </c>
      <c r="I222" s="4">
        <v>2450</v>
      </c>
      <c r="J222" s="4" t="s">
        <v>163</v>
      </c>
      <c r="K222" s="4" t="s">
        <v>136</v>
      </c>
      <c r="L222" s="4" t="s">
        <v>79</v>
      </c>
      <c r="M222" s="4" t="s">
        <v>61</v>
      </c>
      <c r="N222" s="4" t="s">
        <v>50</v>
      </c>
      <c r="O222" s="4" t="s">
        <v>51</v>
      </c>
      <c r="P222" s="4">
        <v>5</v>
      </c>
      <c r="Q222" s="4">
        <v>5</v>
      </c>
      <c r="R222" s="4">
        <v>5</v>
      </c>
      <c r="S222" s="4" t="s">
        <v>52</v>
      </c>
      <c r="T222" s="4" t="s">
        <v>76</v>
      </c>
      <c r="U222" s="4">
        <v>4</v>
      </c>
      <c r="V222" s="4" t="s">
        <v>63</v>
      </c>
      <c r="W222" s="4" t="s">
        <v>55</v>
      </c>
      <c r="X222" s="4" t="s">
        <v>55</v>
      </c>
      <c r="Y222" s="8">
        <v>0.7142857142857143</v>
      </c>
      <c r="Z222" s="8">
        <v>1</v>
      </c>
      <c r="AA222" s="8">
        <v>1</v>
      </c>
      <c r="AB222" s="8">
        <v>1</v>
      </c>
      <c r="AC222" s="8">
        <v>0.97701149425287359</v>
      </c>
      <c r="AD222" s="4" t="str">
        <f>VLOOKUP(J222,'Areas Ranking'!$D$59:$Z$115,18,0)</f>
        <v>Coffs/Clarence received an overall score of 95% which ranks them at position 1 of the 11 areas within the Northern region called in Q1.</v>
      </c>
      <c r="AE222" s="4" t="str">
        <f>VLOOKUP(J222,'Areas Ranking'!$D$59:$Z$115,19,0)</f>
        <v>Coffs/Clarence received a 'greeting' score of 62% which ranks them at position 2 of the 11 areas within the Northern region called in Q1.</v>
      </c>
      <c r="AF222" s="4" t="str">
        <f>VLOOKUP(J222,'Areas Ranking'!$D$59:$Z$115,20,0)</f>
        <v>Coffs/Clarence received an 'act with empathy' score of 100% which ranks them at position 1 of the 11 areas within the Northern region called in Q1.</v>
      </c>
      <c r="AG222" s="4" t="str">
        <f>VLOOKUP(J222,'Areas Ranking'!$D$59:$Z$115,21,0)</f>
        <v>Coffs/Clarence received an 'explain expectations &amp; resolve situations' score of 100% which ranks them at position 1 of the 11 areas within the Northern region called in Q1.</v>
      </c>
      <c r="AH222" s="4" t="str">
        <f>VLOOKUP(J222,'Areas Ranking'!$D$59:$Z$115,22,0)</f>
        <v>Coffs/Clarence received a 'communication' score of 83% which ranks them at position 2 of the 11 areas within the Northern region called in Q1.</v>
      </c>
      <c r="AI222" s="4" t="str">
        <f>VLOOKUP(J222,'Areas Ranking'!$D$59:$Z$115,23,0)</f>
        <v>Coffs/Clarence had multiple areas with lower ranks in Q1, which should be examined for potential areas of improvement.</v>
      </c>
      <c r="AJ222" s="4" t="str">
        <f>VLOOKUP(K222,'Region Ranking'!$D$8:$X$13,16,0)</f>
        <v>Northern received an overall score of 80% which ranks them at position 4 of the 6 regions called in Q1.</v>
      </c>
      <c r="AK222" s="4" t="str">
        <f>VLOOKUP(K222,'Region Ranking'!$D$8:$X$13,17,0)</f>
        <v>Northern received a 'greeting' score of 55% which ranks them at position 5 of the 6 regions called in Q1.</v>
      </c>
      <c r="AL222" s="4" t="str">
        <f>VLOOKUP(K222,'Region Ranking'!$D$8:$X$13,18,0)</f>
        <v>Northern received an 'act with empathy' score of 90% which ranks them at position 4 of the 6 regions called in Q1.</v>
      </c>
      <c r="AM222" s="4" t="str">
        <f>VLOOKUP(K222,'Region Ranking'!$D$8:$X$13,19,0)</f>
        <v>Northern received an 'explain expectations &amp; resolve situations' score of 81% which ranks them at position 5 of the 6 regions called in Q1.</v>
      </c>
      <c r="AN222" s="4" t="str">
        <f>VLOOKUP(K222,'Region Ranking'!$D$8:$X$13,20,0)</f>
        <v>Northern received a 'communication' score of 64% which ranks them at position 4 of the 6 regions called in Q1.</v>
      </c>
      <c r="AO222" s="4" t="str">
        <f>VLOOKUP(K222,'Region Ranking'!$D$8:$X$13,21,0)</f>
        <v>Northern had multiple areas with lower ranks in Q1, which should be examined for potential areas of improvement.</v>
      </c>
    </row>
    <row r="223" spans="1:41" hidden="1" x14ac:dyDescent="0.25">
      <c r="A223" s="4">
        <v>2025</v>
      </c>
      <c r="B223" s="4" t="s">
        <v>339</v>
      </c>
      <c r="C223" s="9" t="s">
        <v>340</v>
      </c>
      <c r="D223" s="4">
        <v>10443907</v>
      </c>
      <c r="E223" s="4" t="s">
        <v>99</v>
      </c>
      <c r="F223" s="4" t="s">
        <v>100</v>
      </c>
      <c r="G223" s="4" t="s">
        <v>99</v>
      </c>
      <c r="H223" s="4" t="s">
        <v>46</v>
      </c>
      <c r="I223" s="4">
        <v>2230</v>
      </c>
      <c r="J223" s="4" t="s">
        <v>98</v>
      </c>
      <c r="K223" s="4" t="s">
        <v>48</v>
      </c>
      <c r="L223" s="4" t="s">
        <v>49</v>
      </c>
      <c r="M223" s="4"/>
      <c r="N223" s="4" t="s">
        <v>50</v>
      </c>
      <c r="O223" s="4" t="s">
        <v>51</v>
      </c>
      <c r="P223" s="4">
        <v>5</v>
      </c>
      <c r="Q223" s="4">
        <v>5</v>
      </c>
      <c r="R223" s="4">
        <v>5</v>
      </c>
      <c r="S223" s="4" t="s">
        <v>52</v>
      </c>
      <c r="T223" s="4" t="s">
        <v>53</v>
      </c>
      <c r="U223" s="4">
        <v>5</v>
      </c>
      <c r="V223" s="4" t="s">
        <v>54</v>
      </c>
      <c r="W223" s="4" t="s">
        <v>51</v>
      </c>
      <c r="X223" s="4" t="s">
        <v>55</v>
      </c>
      <c r="Y223" s="8">
        <v>0.5714285714285714</v>
      </c>
      <c r="Z223" s="8">
        <v>1</v>
      </c>
      <c r="AA223" s="8">
        <v>0.90476190476190477</v>
      </c>
      <c r="AB223" s="8">
        <v>0.5</v>
      </c>
      <c r="AC223" s="8">
        <v>0.86206896551724144</v>
      </c>
      <c r="AD223" s="4" t="str">
        <f>VLOOKUP(J223,'Areas Ranking'!$D$59:$Z$115,18,0)</f>
        <v>Sutherland Shire received an overall score of 87% which ranks them at position 3 of the 10 areas within the Central Metropolitan region called in Q1.</v>
      </c>
      <c r="AE223" s="4" t="str">
        <f>VLOOKUP(J223,'Areas Ranking'!$D$59:$Z$115,19,0)</f>
        <v>Sutherland Shire received a 'greeting' score of 52% which ranks them at position 9 of the 10 areas within the Central Metropolitan region called in Q1.</v>
      </c>
      <c r="AF223" s="4" t="str">
        <f>VLOOKUP(J223,'Areas Ranking'!$D$59:$Z$115,20,0)</f>
        <v>Sutherland Shire received an 'act with empathy' score of 100% which ranks them at position 1 of the 10 areas within the Central Metropolitan region called in Q1.</v>
      </c>
      <c r="AG223" s="4" t="str">
        <f>VLOOKUP(J223,'Areas Ranking'!$D$59:$Z$115,21,0)</f>
        <v>Sutherland Shire received an 'explain expectations &amp; resolve situations' score of 94% which ranks them at position 2 of the 10 areas within the Central Metropolitan region called in Q1.</v>
      </c>
      <c r="AH223" s="4" t="str">
        <f>VLOOKUP(J223,'Areas Ranking'!$D$59:$Z$115,22,0)</f>
        <v>Sutherland Shire received a 'communication' score of 50% which ranks them at position 4 of the 10 areas within the Central Metropolitan region called in Q1.</v>
      </c>
      <c r="AI223" s="4" t="str">
        <f>VLOOKUP(J223,'Areas Ranking'!$D$59:$Z$115,23,0)</f>
        <v>Sutherland Shire's lowest rank was for 'greeting' in Q1, which should be examined for potential areas of improvement.</v>
      </c>
      <c r="AJ223" s="4" t="str">
        <f>VLOOKUP(K223,'Region Ranking'!$D$8:$X$13,16,0)</f>
        <v>Central Metropolitan received an overall score of 83% which ranks them at position 2 of the 6 regions called in Q1.</v>
      </c>
      <c r="AK223" s="4" t="str">
        <f>VLOOKUP(K223,'Region Ranking'!$D$8:$X$13,17,0)</f>
        <v>Central Metropolitan received a 'greeting' score of 61% which ranks them at position 2 of the 6 regions called in Q1.</v>
      </c>
      <c r="AL223" s="4" t="str">
        <f>VLOOKUP(K223,'Region Ranking'!$D$8:$X$13,18,0)</f>
        <v>Central Metropolitan received an 'act with empathy' score of 96% which ranks them at position 2 of the 6 regions called in Q1.</v>
      </c>
      <c r="AM223" s="4" t="str">
        <f>VLOOKUP(K223,'Region Ranking'!$D$8:$X$13,19,0)</f>
        <v>Central Metropolitan received an 'explain expectations &amp; resolve situations' score of 85% which ranks them at position 1 of the 6 regions called in Q1.</v>
      </c>
      <c r="AN223" s="4" t="str">
        <f>VLOOKUP(K223,'Region Ranking'!$D$8:$X$13,20,0)</f>
        <v>Central Metropolitan received a 'communication' score of 57% which ranks them at position 5 of the 6 regions called in Q1.</v>
      </c>
      <c r="AO223" s="4" t="str">
        <f>VLOOKUP(K223,'Region Ranking'!$D$8:$X$13,21,0)</f>
        <v>Central Metropolitan had multiple areas with lower ranks in Q1, which should be examined for potential areas of improvement.</v>
      </c>
    </row>
    <row r="224" spans="1:41" hidden="1" x14ac:dyDescent="0.25">
      <c r="A224" s="4">
        <v>2025</v>
      </c>
      <c r="B224" s="4" t="s">
        <v>339</v>
      </c>
      <c r="C224" s="9" t="s">
        <v>340</v>
      </c>
      <c r="D224" s="4">
        <v>10443908</v>
      </c>
      <c r="E224" s="4" t="s">
        <v>43</v>
      </c>
      <c r="F224" s="4" t="s">
        <v>44</v>
      </c>
      <c r="G224" s="4" t="s">
        <v>45</v>
      </c>
      <c r="H224" s="4" t="s">
        <v>46</v>
      </c>
      <c r="I224" s="4">
        <v>2000</v>
      </c>
      <c r="J224" s="4" t="s">
        <v>47</v>
      </c>
      <c r="K224" s="4" t="s">
        <v>48</v>
      </c>
      <c r="L224" s="4" t="s">
        <v>49</v>
      </c>
      <c r="M224" s="4"/>
      <c r="N224" s="4" t="s">
        <v>50</v>
      </c>
      <c r="O224" s="4" t="s">
        <v>51</v>
      </c>
      <c r="P224" s="4">
        <v>4</v>
      </c>
      <c r="Q224" s="4">
        <v>5</v>
      </c>
      <c r="R224" s="4">
        <v>4</v>
      </c>
      <c r="S224" s="4" t="s">
        <v>52</v>
      </c>
      <c r="T224" s="4" t="s">
        <v>62</v>
      </c>
      <c r="U224" s="4">
        <v>5</v>
      </c>
      <c r="V224" s="4" t="s">
        <v>54</v>
      </c>
      <c r="W224" s="4" t="s">
        <v>51</v>
      </c>
      <c r="X224" s="4" t="s">
        <v>55</v>
      </c>
      <c r="Y224" s="8">
        <v>0.42857142857142849</v>
      </c>
      <c r="Z224" s="8">
        <v>0.8928571428571429</v>
      </c>
      <c r="AA224" s="8">
        <v>0.7142857142857143</v>
      </c>
      <c r="AB224" s="8">
        <v>0.5</v>
      </c>
      <c r="AC224" s="8">
        <v>0.72413793103448265</v>
      </c>
      <c r="AD224" s="4" t="str">
        <f>VLOOKUP(J224,'Areas Ranking'!$D$59:$Z$115,18,0)</f>
        <v>Sydney City received an overall score of 86% which ranks them at position 4 of the 10 areas within the Central Metropolitan region called in Q1.</v>
      </c>
      <c r="AE224" s="4" t="str">
        <f>VLOOKUP(J224,'Areas Ranking'!$D$59:$Z$115,19,0)</f>
        <v>Sydney City received a 'greeting' score of 62% which ranks them at position 4 of the 10 areas within the Central Metropolitan region called in Q1.</v>
      </c>
      <c r="AF224" s="4" t="str">
        <f>VLOOKUP(J224,'Areas Ranking'!$D$59:$Z$115,20,0)</f>
        <v>Sydney City received an 'act with empathy' score of 96% which ranks them at position 6 of the 10 areas within the Central Metropolitan region called in Q1.</v>
      </c>
      <c r="AG224" s="4" t="str">
        <f>VLOOKUP(J224,'Areas Ranking'!$D$59:$Z$115,21,0)</f>
        <v>Sydney City received an 'explain expectations &amp; resolve situations' score of 87% which ranks them at position 6 of the 10 areas within the Central Metropolitan region called in Q1.</v>
      </c>
      <c r="AH224" s="4" t="str">
        <f>VLOOKUP(J224,'Areas Ranking'!$D$59:$Z$115,22,0)</f>
        <v>Sydney City received a 'communication' score of 67% which ranks them at position 3 of the 10 areas within the Central Metropolitan region called in Q1.</v>
      </c>
      <c r="AI224" s="4" t="str">
        <f>VLOOKUP(J224,'Areas Ranking'!$D$59:$Z$115,23,0)</f>
        <v>Sydney City had multiple areas with lower ranks in Q1, which should be examined for potential areas of improvement.</v>
      </c>
      <c r="AJ224" s="4" t="str">
        <f>VLOOKUP(K224,'Region Ranking'!$D$8:$X$13,16,0)</f>
        <v>Central Metropolitan received an overall score of 83% which ranks them at position 2 of the 6 regions called in Q1.</v>
      </c>
      <c r="AK224" s="4" t="str">
        <f>VLOOKUP(K224,'Region Ranking'!$D$8:$X$13,17,0)</f>
        <v>Central Metropolitan received a 'greeting' score of 61% which ranks them at position 2 of the 6 regions called in Q1.</v>
      </c>
      <c r="AL224" s="4" t="str">
        <f>VLOOKUP(K224,'Region Ranking'!$D$8:$X$13,18,0)</f>
        <v>Central Metropolitan received an 'act with empathy' score of 96% which ranks them at position 2 of the 6 regions called in Q1.</v>
      </c>
      <c r="AM224" s="4" t="str">
        <f>VLOOKUP(K224,'Region Ranking'!$D$8:$X$13,19,0)</f>
        <v>Central Metropolitan received an 'explain expectations &amp; resolve situations' score of 85% which ranks them at position 1 of the 6 regions called in Q1.</v>
      </c>
      <c r="AN224" s="4" t="str">
        <f>VLOOKUP(K224,'Region Ranking'!$D$8:$X$13,20,0)</f>
        <v>Central Metropolitan received a 'communication' score of 57% which ranks them at position 5 of the 6 regions called in Q1.</v>
      </c>
      <c r="AO224" s="4" t="str">
        <f>VLOOKUP(K224,'Region Ranking'!$D$8:$X$13,21,0)</f>
        <v>Central Metropolitan had multiple areas with lower ranks in Q1, which should be examined for potential areas of improvement.</v>
      </c>
    </row>
    <row r="225" spans="1:41" hidden="1" x14ac:dyDescent="0.25">
      <c r="A225" s="4">
        <v>2025</v>
      </c>
      <c r="B225" s="4" t="s">
        <v>339</v>
      </c>
      <c r="C225" s="9" t="s">
        <v>340</v>
      </c>
      <c r="D225" s="4">
        <v>10443909</v>
      </c>
      <c r="E225" s="4" t="s">
        <v>133</v>
      </c>
      <c r="F225" s="4" t="s">
        <v>134</v>
      </c>
      <c r="G225" s="4" t="s">
        <v>133</v>
      </c>
      <c r="H225" s="4" t="s">
        <v>46</v>
      </c>
      <c r="I225" s="4">
        <v>2250</v>
      </c>
      <c r="J225" s="4" t="s">
        <v>135</v>
      </c>
      <c r="K225" s="4" t="s">
        <v>136</v>
      </c>
      <c r="L225" s="4" t="s">
        <v>49</v>
      </c>
      <c r="M225" s="4" t="s">
        <v>61</v>
      </c>
      <c r="N225" s="4" t="s">
        <v>70</v>
      </c>
      <c r="O225" s="4" t="s">
        <v>55</v>
      </c>
      <c r="P225" s="4">
        <v>5</v>
      </c>
      <c r="Q225" s="4">
        <v>5</v>
      </c>
      <c r="R225" s="4">
        <v>5</v>
      </c>
      <c r="S225" s="4" t="s">
        <v>52</v>
      </c>
      <c r="T225" s="4" t="s">
        <v>53</v>
      </c>
      <c r="U225" s="4">
        <v>5</v>
      </c>
      <c r="V225" s="4" t="s">
        <v>63</v>
      </c>
      <c r="W225" s="4" t="s">
        <v>51</v>
      </c>
      <c r="X225" s="4" t="s">
        <v>55</v>
      </c>
      <c r="Y225" s="8">
        <v>0.5714285714285714</v>
      </c>
      <c r="Z225" s="8">
        <v>1</v>
      </c>
      <c r="AA225" s="8">
        <v>0.90476190476190477</v>
      </c>
      <c r="AB225" s="8">
        <v>0.5</v>
      </c>
      <c r="AC225" s="8">
        <v>0.86206896551724144</v>
      </c>
      <c r="AD225" s="4" t="str">
        <f>VLOOKUP(J225,'Areas Ranking'!$D$59:$Z$115,18,0)</f>
        <v>Brisbane Water received an overall score of 81% which ranks them at position 7 of the 11 areas within the Northern region called in Q1.</v>
      </c>
      <c r="AE225" s="4" t="str">
        <f>VLOOKUP(J225,'Areas Ranking'!$D$59:$Z$115,19,0)</f>
        <v>Brisbane Water received a 'greeting' score of 48% which ranks them at position 9 of the 11 areas within the Northern region called in Q1.</v>
      </c>
      <c r="AF225" s="4" t="str">
        <f>VLOOKUP(J225,'Areas Ranking'!$D$59:$Z$115,20,0)</f>
        <v>Brisbane Water received an 'act with empathy' score of 96% which ranks them at position 5 of the 11 areas within the Northern region called in Q1.</v>
      </c>
      <c r="AG225" s="4" t="str">
        <f>VLOOKUP(J225,'Areas Ranking'!$D$59:$Z$115,21,0)</f>
        <v>Brisbane Water received an 'explain expectations &amp; resolve situations' score of 84% which ranks them at position 5 of the 11 areas within the Northern region called in Q1.</v>
      </c>
      <c r="AH225" s="4" t="str">
        <f>VLOOKUP(J225,'Areas Ranking'!$D$59:$Z$115,22,0)</f>
        <v>Brisbane Water received a 'communication' score of 50% which ranks them at position 8 of the 11 areas within the Northern region called in Q1.</v>
      </c>
      <c r="AI225" s="4" t="str">
        <f>VLOOKUP(J225,'Areas Ranking'!$D$59:$Z$115,23,0)</f>
        <v>Brisbane Water's lowest rank was for 'greeting' in Q1, which should be examined for potential areas of improvement.</v>
      </c>
      <c r="AJ225" s="4" t="str">
        <f>VLOOKUP(K225,'Region Ranking'!$D$8:$X$13,16,0)</f>
        <v>Northern received an overall score of 80% which ranks them at position 4 of the 6 regions called in Q1.</v>
      </c>
      <c r="AK225" s="4" t="str">
        <f>VLOOKUP(K225,'Region Ranking'!$D$8:$X$13,17,0)</f>
        <v>Northern received a 'greeting' score of 55% which ranks them at position 5 of the 6 regions called in Q1.</v>
      </c>
      <c r="AL225" s="4" t="str">
        <f>VLOOKUP(K225,'Region Ranking'!$D$8:$X$13,18,0)</f>
        <v>Northern received an 'act with empathy' score of 90% which ranks them at position 4 of the 6 regions called in Q1.</v>
      </c>
      <c r="AM225" s="4" t="str">
        <f>VLOOKUP(K225,'Region Ranking'!$D$8:$X$13,19,0)</f>
        <v>Northern received an 'explain expectations &amp; resolve situations' score of 81% which ranks them at position 5 of the 6 regions called in Q1.</v>
      </c>
      <c r="AN225" s="4" t="str">
        <f>VLOOKUP(K225,'Region Ranking'!$D$8:$X$13,20,0)</f>
        <v>Northern received a 'communication' score of 64% which ranks them at position 4 of the 6 regions called in Q1.</v>
      </c>
      <c r="AO225" s="4" t="str">
        <f>VLOOKUP(K225,'Region Ranking'!$D$8:$X$13,21,0)</f>
        <v>Northern had multiple areas with lower ranks in Q1, which should be examined for potential areas of improvement.</v>
      </c>
    </row>
    <row r="226" spans="1:41" hidden="1" x14ac:dyDescent="0.25">
      <c r="A226" s="4">
        <v>2025</v>
      </c>
      <c r="B226" s="4" t="s">
        <v>339</v>
      </c>
      <c r="C226" s="9" t="s">
        <v>340</v>
      </c>
      <c r="D226" s="4">
        <v>10443910</v>
      </c>
      <c r="E226" s="4" t="s">
        <v>301</v>
      </c>
      <c r="F226" s="4" t="s">
        <v>302</v>
      </c>
      <c r="G226" s="4" t="s">
        <v>301</v>
      </c>
      <c r="H226" s="4" t="s">
        <v>46</v>
      </c>
      <c r="I226" s="4">
        <v>2460</v>
      </c>
      <c r="J226" s="4" t="s">
        <v>163</v>
      </c>
      <c r="K226" s="4" t="s">
        <v>136</v>
      </c>
      <c r="L226" s="4" t="s">
        <v>49</v>
      </c>
      <c r="M226" s="4" t="s">
        <v>61</v>
      </c>
      <c r="N226" s="4" t="s">
        <v>50</v>
      </c>
      <c r="O226" s="4" t="s">
        <v>51</v>
      </c>
      <c r="P226" s="4">
        <v>5</v>
      </c>
      <c r="Q226" s="4">
        <v>5</v>
      </c>
      <c r="R226" s="4">
        <v>5</v>
      </c>
      <c r="S226" s="4" t="s">
        <v>52</v>
      </c>
      <c r="T226" s="4" t="s">
        <v>76</v>
      </c>
      <c r="U226" s="4">
        <v>5</v>
      </c>
      <c r="V226" s="4" t="s">
        <v>54</v>
      </c>
      <c r="W226" s="4" t="s">
        <v>51</v>
      </c>
      <c r="X226" s="4" t="s">
        <v>55</v>
      </c>
      <c r="Y226" s="8">
        <v>0.5714285714285714</v>
      </c>
      <c r="Z226" s="8">
        <v>1</v>
      </c>
      <c r="AA226" s="8">
        <v>1</v>
      </c>
      <c r="AB226" s="8">
        <v>0.5</v>
      </c>
      <c r="AC226" s="8">
        <v>0.90804597701149414</v>
      </c>
      <c r="AD226" s="4" t="str">
        <f>VLOOKUP(J226,'Areas Ranking'!$D$59:$Z$115,18,0)</f>
        <v>Coffs/Clarence received an overall score of 95% which ranks them at position 1 of the 11 areas within the Northern region called in Q1.</v>
      </c>
      <c r="AE226" s="4" t="str">
        <f>VLOOKUP(J226,'Areas Ranking'!$D$59:$Z$115,19,0)</f>
        <v>Coffs/Clarence received a 'greeting' score of 62% which ranks them at position 2 of the 11 areas within the Northern region called in Q1.</v>
      </c>
      <c r="AF226" s="4" t="str">
        <f>VLOOKUP(J226,'Areas Ranking'!$D$59:$Z$115,20,0)</f>
        <v>Coffs/Clarence received an 'act with empathy' score of 100% which ranks them at position 1 of the 11 areas within the Northern region called in Q1.</v>
      </c>
      <c r="AG226" s="4" t="str">
        <f>VLOOKUP(J226,'Areas Ranking'!$D$59:$Z$115,21,0)</f>
        <v>Coffs/Clarence received an 'explain expectations &amp; resolve situations' score of 100% which ranks them at position 1 of the 11 areas within the Northern region called in Q1.</v>
      </c>
      <c r="AH226" s="4" t="str">
        <f>VLOOKUP(J226,'Areas Ranking'!$D$59:$Z$115,22,0)</f>
        <v>Coffs/Clarence received a 'communication' score of 83% which ranks them at position 2 of the 11 areas within the Northern region called in Q1.</v>
      </c>
      <c r="AI226" s="4" t="str">
        <f>VLOOKUP(J226,'Areas Ranking'!$D$59:$Z$115,23,0)</f>
        <v>Coffs/Clarence had multiple areas with lower ranks in Q1, which should be examined for potential areas of improvement.</v>
      </c>
      <c r="AJ226" s="4" t="str">
        <f>VLOOKUP(K226,'Region Ranking'!$D$8:$X$13,16,0)</f>
        <v>Northern received an overall score of 80% which ranks them at position 4 of the 6 regions called in Q1.</v>
      </c>
      <c r="AK226" s="4" t="str">
        <f>VLOOKUP(K226,'Region Ranking'!$D$8:$X$13,17,0)</f>
        <v>Northern received a 'greeting' score of 55% which ranks them at position 5 of the 6 regions called in Q1.</v>
      </c>
      <c r="AL226" s="4" t="str">
        <f>VLOOKUP(K226,'Region Ranking'!$D$8:$X$13,18,0)</f>
        <v>Northern received an 'act with empathy' score of 90% which ranks them at position 4 of the 6 regions called in Q1.</v>
      </c>
      <c r="AM226" s="4" t="str">
        <f>VLOOKUP(K226,'Region Ranking'!$D$8:$X$13,19,0)</f>
        <v>Northern received an 'explain expectations &amp; resolve situations' score of 81% which ranks them at position 5 of the 6 regions called in Q1.</v>
      </c>
      <c r="AN226" s="4" t="str">
        <f>VLOOKUP(K226,'Region Ranking'!$D$8:$X$13,20,0)</f>
        <v>Northern received a 'communication' score of 64% which ranks them at position 4 of the 6 regions called in Q1.</v>
      </c>
      <c r="AO226" s="4" t="str">
        <f>VLOOKUP(K226,'Region Ranking'!$D$8:$X$13,21,0)</f>
        <v>Northern had multiple areas with lower ranks in Q1, which should be examined for potential areas of improvement.</v>
      </c>
    </row>
    <row r="227" spans="1:41" hidden="1" x14ac:dyDescent="0.25">
      <c r="A227" s="4">
        <v>2025</v>
      </c>
      <c r="B227" s="4" t="s">
        <v>339</v>
      </c>
      <c r="C227" s="9" t="s">
        <v>340</v>
      </c>
      <c r="D227" s="4">
        <v>10443911</v>
      </c>
      <c r="E227" s="4" t="s">
        <v>282</v>
      </c>
      <c r="F227" s="4" t="s">
        <v>283</v>
      </c>
      <c r="G227" s="4" t="s">
        <v>282</v>
      </c>
      <c r="H227" s="4" t="s">
        <v>46</v>
      </c>
      <c r="I227" s="4">
        <v>2790</v>
      </c>
      <c r="J227" s="4" t="s">
        <v>284</v>
      </c>
      <c r="K227" s="4" t="s">
        <v>233</v>
      </c>
      <c r="L227" s="4" t="s">
        <v>49</v>
      </c>
      <c r="M227" s="4" t="s">
        <v>61</v>
      </c>
      <c r="N227" s="4" t="s">
        <v>70</v>
      </c>
      <c r="O227" s="4" t="s">
        <v>51</v>
      </c>
      <c r="P227" s="4">
        <v>5</v>
      </c>
      <c r="Q227" s="4">
        <v>5</v>
      </c>
      <c r="R227" s="4">
        <v>4</v>
      </c>
      <c r="S227" s="4" t="s">
        <v>52</v>
      </c>
      <c r="T227" s="4" t="s">
        <v>53</v>
      </c>
      <c r="U227" s="4">
        <v>4</v>
      </c>
      <c r="V227" s="4" t="s">
        <v>51</v>
      </c>
      <c r="W227" s="4" t="s">
        <v>51</v>
      </c>
      <c r="X227" s="4" t="s">
        <v>55</v>
      </c>
      <c r="Y227" s="8">
        <v>0.42857142857142849</v>
      </c>
      <c r="Z227" s="8">
        <v>0.8928571428571429</v>
      </c>
      <c r="AA227" s="8">
        <v>0.90476190476190477</v>
      </c>
      <c r="AB227" s="8">
        <v>0.5</v>
      </c>
      <c r="AC227" s="8">
        <v>0.81609195402298851</v>
      </c>
      <c r="AD227" s="4" t="str">
        <f>VLOOKUP(J227,'Areas Ranking'!$D$59:$Z$115,18,0)</f>
        <v>Chifley received an overall score of 82% which ranks them at position 4 of the 7 areas within the Western region called in Q1.</v>
      </c>
      <c r="AE227" s="4" t="str">
        <f>VLOOKUP(J227,'Areas Ranking'!$D$59:$Z$115,19,0)</f>
        <v>Chifley received a 'greeting' score of 43% which ranks them at position 6 of the 7 areas within the Western region called in Q1.</v>
      </c>
      <c r="AF227" s="4" t="str">
        <f>VLOOKUP(J227,'Areas Ranking'!$D$59:$Z$115,20,0)</f>
        <v>Chifley received an 'act with empathy' score of 96% which ranks them at position 2 of the 7 areas within the Western region called in Q1.</v>
      </c>
      <c r="AG227" s="4" t="str">
        <f>VLOOKUP(J227,'Areas Ranking'!$D$59:$Z$115,21,0)</f>
        <v>Chifley received an 'explain expectations &amp; resolve situations' score of 87% which ranks them at position 2 of the 7 areas within the Western region called in Q1.</v>
      </c>
      <c r="AH227" s="4" t="str">
        <f>VLOOKUP(J227,'Areas Ranking'!$D$59:$Z$115,22,0)</f>
        <v>Chifley received a 'communication' score of 50% which ranks them at position 3 of the 7 areas within the Western region called in Q1.</v>
      </c>
      <c r="AI227" s="4" t="str">
        <f>VLOOKUP(J227,'Areas Ranking'!$D$59:$Z$115,23,0)</f>
        <v>Chifley's lowest rank was for 'greeting' in Q1, which should be examined for potential areas of improvement.</v>
      </c>
      <c r="AJ227" s="4" t="str">
        <f>VLOOKUP(K227,'Region Ranking'!$D$8:$X$13,16,0)</f>
        <v>Western received an overall score of 79% which ranks them at position 5 of the 6 regions called in Q1.</v>
      </c>
      <c r="AK227" s="4" t="str">
        <f>VLOOKUP(K227,'Region Ranking'!$D$8:$X$13,17,0)</f>
        <v>Western received a 'greeting' score of 55% which ranks them at position 4 of the 6 regions called in Q1.</v>
      </c>
      <c r="AL227" s="4" t="str">
        <f>VLOOKUP(K227,'Region Ranking'!$D$8:$X$13,18,0)</f>
        <v>Western received an 'act with empathy' score of 88% which ranks them at position 5 of the 6 regions called in Q1.</v>
      </c>
      <c r="AM227" s="4" t="str">
        <f>VLOOKUP(K227,'Region Ranking'!$D$8:$X$13,19,0)</f>
        <v>Western received an 'explain expectations &amp; resolve situations' score of 84% which ranks them at position 3 of the 6 regions called in Q1.</v>
      </c>
      <c r="AN227" s="4" t="str">
        <f>VLOOKUP(K227,'Region Ranking'!$D$8:$X$13,20,0)</f>
        <v>Western received a 'communication' score of 50% which ranks them at position 6 of the 6 regions called in Q1.</v>
      </c>
      <c r="AO227" s="4" t="str">
        <f>VLOOKUP(K227,'Region Ranking'!$D$8:$X$13,21,0)</f>
        <v>Western had multiple areas with lower ranks in Q1, which should be examined for potential areas of improvement.</v>
      </c>
    </row>
    <row r="228" spans="1:41" hidden="1" x14ac:dyDescent="0.25">
      <c r="A228" s="4">
        <v>2025</v>
      </c>
      <c r="B228" s="4" t="s">
        <v>339</v>
      </c>
      <c r="C228" s="9" t="s">
        <v>340</v>
      </c>
      <c r="D228" s="4">
        <v>10443912</v>
      </c>
      <c r="E228" s="4" t="s">
        <v>147</v>
      </c>
      <c r="F228" s="4" t="s">
        <v>148</v>
      </c>
      <c r="G228" s="4" t="s">
        <v>147</v>
      </c>
      <c r="H228" s="4" t="s">
        <v>46</v>
      </c>
      <c r="I228" s="4">
        <v>2333</v>
      </c>
      <c r="J228" s="4" t="s">
        <v>146</v>
      </c>
      <c r="K228" s="4" t="s">
        <v>136</v>
      </c>
      <c r="L228" s="4" t="s">
        <v>49</v>
      </c>
      <c r="M228" s="4" t="s">
        <v>61</v>
      </c>
      <c r="N228" s="4" t="s">
        <v>50</v>
      </c>
      <c r="O228" s="4" t="s">
        <v>51</v>
      </c>
      <c r="P228" s="4">
        <v>4</v>
      </c>
      <c r="Q228" s="4">
        <v>5</v>
      </c>
      <c r="R228" s="4">
        <v>4</v>
      </c>
      <c r="S228" s="4" t="s">
        <v>52</v>
      </c>
      <c r="T228" s="4" t="s">
        <v>53</v>
      </c>
      <c r="U228" s="4">
        <v>4</v>
      </c>
      <c r="V228" s="4" t="s">
        <v>54</v>
      </c>
      <c r="W228" s="4" t="s">
        <v>55</v>
      </c>
      <c r="X228" s="4" t="s">
        <v>55</v>
      </c>
      <c r="Y228" s="8">
        <v>0.42857142857142849</v>
      </c>
      <c r="Z228" s="8">
        <v>1</v>
      </c>
      <c r="AA228" s="8">
        <v>0.90476190476190477</v>
      </c>
      <c r="AB228" s="8">
        <v>1</v>
      </c>
      <c r="AC228" s="8">
        <v>0.90804597701149414</v>
      </c>
      <c r="AD228" s="4" t="str">
        <f>VLOOKUP(J228,'Areas Ranking'!$D$59:$Z$115,18,0)</f>
        <v>Hunter Valley received an overall score of 80% which ranks them at position 8 of the 11 areas within the Northern region called in Q1.</v>
      </c>
      <c r="AE228" s="4" t="str">
        <f>VLOOKUP(J228,'Areas Ranking'!$D$59:$Z$115,19,0)</f>
        <v>Hunter Valley received a 'greeting' score of 52% which ranks them at position 6 of the 11 areas within the Northern region called in Q1.</v>
      </c>
      <c r="AF228" s="4" t="str">
        <f>VLOOKUP(J228,'Areas Ranking'!$D$59:$Z$115,20,0)</f>
        <v>Hunter Valley received an 'act with empathy' score of 96% which ranks them at position 5 of the 11 areas within the Northern region called in Q1.</v>
      </c>
      <c r="AG228" s="4" t="str">
        <f>VLOOKUP(J228,'Areas Ranking'!$D$59:$Z$115,21,0)</f>
        <v>Hunter Valley received an 'explain expectations &amp; resolve situations' score of 78% which ranks them at position 9 of the 11 areas within the Northern region called in Q1.</v>
      </c>
      <c r="AH228" s="4" t="str">
        <f>VLOOKUP(J228,'Areas Ranking'!$D$59:$Z$115,22,0)</f>
        <v>Hunter Valley received a 'communication' score of 67% which ranks them at position 4 of the 11 areas within the Northern region called in Q1.</v>
      </c>
      <c r="AI228" s="4" t="str">
        <f>VLOOKUP(J228,'Areas Ranking'!$D$59:$Z$115,23,0)</f>
        <v>Hunter Valley's lowest rank was for 'explain expectations &amp; resolve situations' in Q1, which should be examined for potential areas of improvement.</v>
      </c>
      <c r="AJ228" s="4" t="str">
        <f>VLOOKUP(K228,'Region Ranking'!$D$8:$X$13,16,0)</f>
        <v>Northern received an overall score of 80% which ranks them at position 4 of the 6 regions called in Q1.</v>
      </c>
      <c r="AK228" s="4" t="str">
        <f>VLOOKUP(K228,'Region Ranking'!$D$8:$X$13,17,0)</f>
        <v>Northern received a 'greeting' score of 55% which ranks them at position 5 of the 6 regions called in Q1.</v>
      </c>
      <c r="AL228" s="4" t="str">
        <f>VLOOKUP(K228,'Region Ranking'!$D$8:$X$13,18,0)</f>
        <v>Northern received an 'act with empathy' score of 90% which ranks them at position 4 of the 6 regions called in Q1.</v>
      </c>
      <c r="AM228" s="4" t="str">
        <f>VLOOKUP(K228,'Region Ranking'!$D$8:$X$13,19,0)</f>
        <v>Northern received an 'explain expectations &amp; resolve situations' score of 81% which ranks them at position 5 of the 6 regions called in Q1.</v>
      </c>
      <c r="AN228" s="4" t="str">
        <f>VLOOKUP(K228,'Region Ranking'!$D$8:$X$13,20,0)</f>
        <v>Northern received a 'communication' score of 64% which ranks them at position 4 of the 6 regions called in Q1.</v>
      </c>
      <c r="AO228" s="4" t="str">
        <f>VLOOKUP(K228,'Region Ranking'!$D$8:$X$13,21,0)</f>
        <v>Northern had multiple areas with lower ranks in Q1, which should be examined for potential areas of improvement.</v>
      </c>
    </row>
    <row r="229" spans="1:41" hidden="1" x14ac:dyDescent="0.25">
      <c r="A229" s="4">
        <v>2025</v>
      </c>
      <c r="B229" s="4" t="s">
        <v>339</v>
      </c>
      <c r="C229" s="9" t="s">
        <v>340</v>
      </c>
      <c r="D229" s="4">
        <v>10443913</v>
      </c>
      <c r="E229" s="4" t="s">
        <v>254</v>
      </c>
      <c r="F229" s="4" t="s">
        <v>255</v>
      </c>
      <c r="G229" s="4" t="s">
        <v>254</v>
      </c>
      <c r="H229" s="4" t="s">
        <v>46</v>
      </c>
      <c r="I229" s="4">
        <v>2529</v>
      </c>
      <c r="J229" s="4" t="s">
        <v>256</v>
      </c>
      <c r="K229" s="4" t="s">
        <v>253</v>
      </c>
      <c r="L229" s="4" t="s">
        <v>49</v>
      </c>
      <c r="M229" s="4" t="s">
        <v>61</v>
      </c>
      <c r="N229" s="4" t="s">
        <v>70</v>
      </c>
      <c r="O229" s="4" t="s">
        <v>51</v>
      </c>
      <c r="P229" s="4">
        <v>5</v>
      </c>
      <c r="Q229" s="4">
        <v>5</v>
      </c>
      <c r="R229" s="4">
        <v>5</v>
      </c>
      <c r="S229" s="4" t="s">
        <v>52</v>
      </c>
      <c r="T229" s="4" t="s">
        <v>76</v>
      </c>
      <c r="U229" s="4">
        <v>5</v>
      </c>
      <c r="V229" s="4" t="s">
        <v>51</v>
      </c>
      <c r="W229" s="4" t="s">
        <v>51</v>
      </c>
      <c r="X229" s="4" t="s">
        <v>55</v>
      </c>
      <c r="Y229" s="8">
        <v>0.5714285714285714</v>
      </c>
      <c r="Z229" s="8">
        <v>1</v>
      </c>
      <c r="AA229" s="8">
        <v>1</v>
      </c>
      <c r="AB229" s="8">
        <v>0.5</v>
      </c>
      <c r="AC229" s="8">
        <v>0.90804597701149414</v>
      </c>
      <c r="AD229" s="4" t="str">
        <f>VLOOKUP(J229,'Areas Ranking'!$D$59:$Z$115,18,0)</f>
        <v>Lake Illawarra received an overall score of 92% which ranks them at position 2 of the 8 areas within the Southern region called in Q1.</v>
      </c>
      <c r="AE229" s="4" t="str">
        <f>VLOOKUP(J229,'Areas Ranking'!$D$59:$Z$115,19,0)</f>
        <v>Lake Illawarra received a 'greeting' score of 62% which ranks them at position 5 of the 8 areas within the Southern region called in Q1.</v>
      </c>
      <c r="AF229" s="4" t="str">
        <f>VLOOKUP(J229,'Areas Ranking'!$D$59:$Z$115,20,0)</f>
        <v>Lake Illawarra received an 'act with empathy' score of 100% which ranks them at position 1 of the 8 areas within the Southern region called in Q1.</v>
      </c>
      <c r="AG229" s="4" t="str">
        <f>VLOOKUP(J229,'Areas Ranking'!$D$59:$Z$115,21,0)</f>
        <v>Lake Illawarra received an 'explain expectations &amp; resolve situations' score of 94% which ranks them at position 2 of the 8 areas within the Southern region called in Q1.</v>
      </c>
      <c r="AH229" s="4" t="str">
        <f>VLOOKUP(J229,'Areas Ranking'!$D$59:$Z$115,22,0)</f>
        <v>Lake Illawarra received a 'communication' score of 83% which ranks them at position 1 of the 8 areas within the Southern region called in Q1.</v>
      </c>
      <c r="AI229" s="4" t="str">
        <f>VLOOKUP(J229,'Areas Ranking'!$D$59:$Z$115,23,0)</f>
        <v>Lake Illawarra's lowest rank was for 'greeting' in Q1, which should be examined for potential areas of improvement.</v>
      </c>
      <c r="AJ229" s="4" t="str">
        <f>VLOOKUP(K229,'Region Ranking'!$D$8:$X$13,16,0)</f>
        <v>Southern received an overall score of 85% which ranks them at position 1 of the 6 regions called in Q1.</v>
      </c>
      <c r="AK229" s="4" t="str">
        <f>VLOOKUP(K229,'Region Ranking'!$D$8:$X$13,17,0)</f>
        <v>Southern received a 'greeting' score of 64% which ranks them at position 1 of the 6 regions called in Q1.</v>
      </c>
      <c r="AL229" s="4" t="str">
        <f>VLOOKUP(K229,'Region Ranking'!$D$8:$X$13,18,0)</f>
        <v>Southern received an 'act with empathy' score of 97% which ranks them at position 1 of the 6 regions called in Q1.</v>
      </c>
      <c r="AM229" s="4" t="str">
        <f>VLOOKUP(K229,'Region Ranking'!$D$8:$X$13,19,0)</f>
        <v>Southern received an 'explain expectations &amp; resolve situations' score of 85% which ranks them at position 2 of the 6 regions called in Q1.</v>
      </c>
      <c r="AN229" s="4" t="str">
        <f>VLOOKUP(K229,'Region Ranking'!$D$8:$X$13,20,0)</f>
        <v>Southern received a 'communication' score of 69% which ranks them at position 1 of the 6 regions called in Q1.</v>
      </c>
      <c r="AO229" s="4" t="str">
        <f>VLOOKUP(K229,'Region Ranking'!$D$8:$X$13,21,0)</f>
        <v>Southern had multiple areas with lower ranks in Q1, which should be examined for potential areas of improvement.</v>
      </c>
    </row>
    <row r="230" spans="1:41" hidden="1" x14ac:dyDescent="0.25">
      <c r="A230" s="4">
        <v>2025</v>
      </c>
      <c r="B230" s="4" t="s">
        <v>339</v>
      </c>
      <c r="C230" s="9" t="s">
        <v>340</v>
      </c>
      <c r="D230" s="4">
        <v>10443914</v>
      </c>
      <c r="E230" s="4" t="s">
        <v>287</v>
      </c>
      <c r="F230" s="4" t="s">
        <v>288</v>
      </c>
      <c r="G230" s="4" t="s">
        <v>287</v>
      </c>
      <c r="H230" s="4" t="s">
        <v>46</v>
      </c>
      <c r="I230" s="4">
        <v>2800</v>
      </c>
      <c r="J230" s="4" t="s">
        <v>289</v>
      </c>
      <c r="K230" s="4" t="s">
        <v>233</v>
      </c>
      <c r="L230" s="4" t="s">
        <v>49</v>
      </c>
      <c r="M230" s="4" t="s">
        <v>61</v>
      </c>
      <c r="N230" s="4" t="s">
        <v>50</v>
      </c>
      <c r="O230" s="4" t="s">
        <v>51</v>
      </c>
      <c r="P230" s="4">
        <v>5</v>
      </c>
      <c r="Q230" s="4">
        <v>5</v>
      </c>
      <c r="R230" s="4">
        <v>5</v>
      </c>
      <c r="S230" s="4" t="s">
        <v>52</v>
      </c>
      <c r="T230" s="4" t="s">
        <v>76</v>
      </c>
      <c r="U230" s="4">
        <v>5</v>
      </c>
      <c r="V230" s="4" t="s">
        <v>54</v>
      </c>
      <c r="W230" s="4" t="s">
        <v>51</v>
      </c>
      <c r="X230" s="4" t="s">
        <v>55</v>
      </c>
      <c r="Y230" s="8">
        <v>0.7142857142857143</v>
      </c>
      <c r="Z230" s="8">
        <v>1</v>
      </c>
      <c r="AA230" s="8">
        <v>1</v>
      </c>
      <c r="AB230" s="8">
        <v>0.5</v>
      </c>
      <c r="AC230" s="8">
        <v>0.91954022988505746</v>
      </c>
      <c r="AD230" s="4" t="str">
        <f>VLOOKUP(J230,'Areas Ranking'!$D$59:$Z$115,18,0)</f>
        <v>Central West received an overall score of 84% which ranks them at position 3 of the 7 areas within the Western region called in Q1.</v>
      </c>
      <c r="AE230" s="4" t="str">
        <f>VLOOKUP(J230,'Areas Ranking'!$D$59:$Z$115,19,0)</f>
        <v>Central West received a 'greeting' score of 62% which ranks them at position 3 of the 7 areas within the Western region called in Q1.</v>
      </c>
      <c r="AF230" s="4" t="str">
        <f>VLOOKUP(J230,'Areas Ranking'!$D$59:$Z$115,20,0)</f>
        <v>Central West received an 'act with empathy' score of 96% which ranks them at position 2 of the 7 areas within the Western region called in Q1.</v>
      </c>
      <c r="AG230" s="4" t="str">
        <f>VLOOKUP(J230,'Areas Ranking'!$D$59:$Z$115,21,0)</f>
        <v>Central West received an 'explain expectations &amp; resolve situations' score of 87% which ranks them at position 2 of the 7 areas within the Western region called in Q1.</v>
      </c>
      <c r="AH230" s="4" t="str">
        <f>VLOOKUP(J230,'Areas Ranking'!$D$59:$Z$115,22,0)</f>
        <v>Central West received a 'communication' score of 50% which ranks them at position 3 of the 7 areas within the Western region called in Q1.</v>
      </c>
      <c r="AI230" s="4" t="str">
        <f>VLOOKUP(J230,'Areas Ranking'!$D$59:$Z$115,23,0)</f>
        <v>Central West had multiple areas with lower ranks in Q1, which should be examined for potential areas of improvement.</v>
      </c>
      <c r="AJ230" s="4" t="str">
        <f>VLOOKUP(K230,'Region Ranking'!$D$8:$X$13,16,0)</f>
        <v>Western received an overall score of 79% which ranks them at position 5 of the 6 regions called in Q1.</v>
      </c>
      <c r="AK230" s="4" t="str">
        <f>VLOOKUP(K230,'Region Ranking'!$D$8:$X$13,17,0)</f>
        <v>Western received a 'greeting' score of 55% which ranks them at position 4 of the 6 regions called in Q1.</v>
      </c>
      <c r="AL230" s="4" t="str">
        <f>VLOOKUP(K230,'Region Ranking'!$D$8:$X$13,18,0)</f>
        <v>Western received an 'act with empathy' score of 88% which ranks them at position 5 of the 6 regions called in Q1.</v>
      </c>
      <c r="AM230" s="4" t="str">
        <f>VLOOKUP(K230,'Region Ranking'!$D$8:$X$13,19,0)</f>
        <v>Western received an 'explain expectations &amp; resolve situations' score of 84% which ranks them at position 3 of the 6 regions called in Q1.</v>
      </c>
      <c r="AN230" s="4" t="str">
        <f>VLOOKUP(K230,'Region Ranking'!$D$8:$X$13,20,0)</f>
        <v>Western received a 'communication' score of 50% which ranks them at position 6 of the 6 regions called in Q1.</v>
      </c>
      <c r="AO230" s="4" t="str">
        <f>VLOOKUP(K230,'Region Ranking'!$D$8:$X$13,21,0)</f>
        <v>Western had multiple areas with lower ranks in Q1, which should be examined for potential areas of improvement.</v>
      </c>
    </row>
    <row r="231" spans="1:41" hidden="1" x14ac:dyDescent="0.25">
      <c r="A231" s="4">
        <v>2025</v>
      </c>
      <c r="B231" s="4" t="s">
        <v>339</v>
      </c>
      <c r="C231" s="9" t="s">
        <v>340</v>
      </c>
      <c r="D231" s="4">
        <v>10443915</v>
      </c>
      <c r="E231" s="4" t="s">
        <v>296</v>
      </c>
      <c r="F231" s="4" t="s">
        <v>297</v>
      </c>
      <c r="G231" s="4" t="s">
        <v>296</v>
      </c>
      <c r="H231" s="4" t="s">
        <v>46</v>
      </c>
      <c r="I231" s="4">
        <v>2870</v>
      </c>
      <c r="J231" s="4" t="s">
        <v>289</v>
      </c>
      <c r="K231" s="4" t="s">
        <v>233</v>
      </c>
      <c r="L231" s="4" t="s">
        <v>49</v>
      </c>
      <c r="M231" s="4" t="s">
        <v>61</v>
      </c>
      <c r="N231" s="4" t="s">
        <v>70</v>
      </c>
      <c r="O231" s="4" t="s">
        <v>51</v>
      </c>
      <c r="P231" s="4">
        <v>5</v>
      </c>
      <c r="Q231" s="4">
        <v>5</v>
      </c>
      <c r="R231" s="4">
        <v>5</v>
      </c>
      <c r="S231" s="4" t="s">
        <v>52</v>
      </c>
      <c r="T231" s="4" t="s">
        <v>53</v>
      </c>
      <c r="U231" s="4">
        <v>5</v>
      </c>
      <c r="V231" s="4" t="s">
        <v>51</v>
      </c>
      <c r="W231" s="4" t="s">
        <v>51</v>
      </c>
      <c r="X231" s="4" t="s">
        <v>55</v>
      </c>
      <c r="Y231" s="8">
        <v>0.2857142857142857</v>
      </c>
      <c r="Z231" s="8">
        <v>0.8928571428571429</v>
      </c>
      <c r="AA231" s="8">
        <v>0.90476190476190477</v>
      </c>
      <c r="AB231" s="8">
        <v>0.5</v>
      </c>
      <c r="AC231" s="8">
        <v>0.8045977011494253</v>
      </c>
      <c r="AD231" s="4" t="str">
        <f>VLOOKUP(J231,'Areas Ranking'!$D$59:$Z$115,18,0)</f>
        <v>Central West received an overall score of 84% which ranks them at position 3 of the 7 areas within the Western region called in Q1.</v>
      </c>
      <c r="AE231" s="4" t="str">
        <f>VLOOKUP(J231,'Areas Ranking'!$D$59:$Z$115,19,0)</f>
        <v>Central West received a 'greeting' score of 62% which ranks them at position 3 of the 7 areas within the Western region called in Q1.</v>
      </c>
      <c r="AF231" s="4" t="str">
        <f>VLOOKUP(J231,'Areas Ranking'!$D$59:$Z$115,20,0)</f>
        <v>Central West received an 'act with empathy' score of 96% which ranks them at position 2 of the 7 areas within the Western region called in Q1.</v>
      </c>
      <c r="AG231" s="4" t="str">
        <f>VLOOKUP(J231,'Areas Ranking'!$D$59:$Z$115,21,0)</f>
        <v>Central West received an 'explain expectations &amp; resolve situations' score of 87% which ranks them at position 2 of the 7 areas within the Western region called in Q1.</v>
      </c>
      <c r="AH231" s="4" t="str">
        <f>VLOOKUP(J231,'Areas Ranking'!$D$59:$Z$115,22,0)</f>
        <v>Central West received a 'communication' score of 50% which ranks them at position 3 of the 7 areas within the Western region called in Q1.</v>
      </c>
      <c r="AI231" s="4" t="str">
        <f>VLOOKUP(J231,'Areas Ranking'!$D$59:$Z$115,23,0)</f>
        <v>Central West had multiple areas with lower ranks in Q1, which should be examined for potential areas of improvement.</v>
      </c>
      <c r="AJ231" s="4" t="str">
        <f>VLOOKUP(K231,'Region Ranking'!$D$8:$X$13,16,0)</f>
        <v>Western received an overall score of 79% which ranks them at position 5 of the 6 regions called in Q1.</v>
      </c>
      <c r="AK231" s="4" t="str">
        <f>VLOOKUP(K231,'Region Ranking'!$D$8:$X$13,17,0)</f>
        <v>Western received a 'greeting' score of 55% which ranks them at position 4 of the 6 regions called in Q1.</v>
      </c>
      <c r="AL231" s="4" t="str">
        <f>VLOOKUP(K231,'Region Ranking'!$D$8:$X$13,18,0)</f>
        <v>Western received an 'act with empathy' score of 88% which ranks them at position 5 of the 6 regions called in Q1.</v>
      </c>
      <c r="AM231" s="4" t="str">
        <f>VLOOKUP(K231,'Region Ranking'!$D$8:$X$13,19,0)</f>
        <v>Western received an 'explain expectations &amp; resolve situations' score of 84% which ranks them at position 3 of the 6 regions called in Q1.</v>
      </c>
      <c r="AN231" s="4" t="str">
        <f>VLOOKUP(K231,'Region Ranking'!$D$8:$X$13,20,0)</f>
        <v>Western received a 'communication' score of 50% which ranks them at position 6 of the 6 regions called in Q1.</v>
      </c>
      <c r="AO231" s="4" t="str">
        <f>VLOOKUP(K231,'Region Ranking'!$D$8:$X$13,21,0)</f>
        <v>Western had multiple areas with lower ranks in Q1, which should be examined for potential areas of improvement.</v>
      </c>
    </row>
    <row r="232" spans="1:41" hidden="1" x14ac:dyDescent="0.25">
      <c r="A232" s="4">
        <v>2025</v>
      </c>
      <c r="B232" s="4" t="s">
        <v>339</v>
      </c>
      <c r="C232" s="9" t="s">
        <v>340</v>
      </c>
      <c r="D232" s="4">
        <v>10443916</v>
      </c>
      <c r="E232" s="4" t="s">
        <v>144</v>
      </c>
      <c r="F232" s="4" t="s">
        <v>145</v>
      </c>
      <c r="G232" s="4" t="s">
        <v>144</v>
      </c>
      <c r="H232" s="4" t="s">
        <v>46</v>
      </c>
      <c r="I232" s="4">
        <v>2330</v>
      </c>
      <c r="J232" s="4" t="s">
        <v>146</v>
      </c>
      <c r="K232" s="4" t="s">
        <v>136</v>
      </c>
      <c r="L232" s="4" t="s">
        <v>49</v>
      </c>
      <c r="M232" s="4" t="s">
        <v>61</v>
      </c>
      <c r="N232" s="4" t="s">
        <v>50</v>
      </c>
      <c r="O232" s="4" t="s">
        <v>51</v>
      </c>
      <c r="P232" s="4">
        <v>5</v>
      </c>
      <c r="Q232" s="4">
        <v>5</v>
      </c>
      <c r="R232" s="4">
        <v>5</v>
      </c>
      <c r="S232" s="4" t="s">
        <v>52</v>
      </c>
      <c r="T232" s="4" t="s">
        <v>62</v>
      </c>
      <c r="U232" s="4">
        <v>5</v>
      </c>
      <c r="V232" s="4" t="s">
        <v>63</v>
      </c>
      <c r="W232" s="4" t="s">
        <v>51</v>
      </c>
      <c r="X232" s="4" t="s">
        <v>55</v>
      </c>
      <c r="Y232" s="8">
        <v>0.5714285714285714</v>
      </c>
      <c r="Z232" s="8">
        <v>1</v>
      </c>
      <c r="AA232" s="8">
        <v>0.7142857142857143</v>
      </c>
      <c r="AB232" s="8">
        <v>0.5</v>
      </c>
      <c r="AC232" s="8">
        <v>0.77011494252873558</v>
      </c>
      <c r="AD232" s="4" t="str">
        <f>VLOOKUP(J232,'Areas Ranking'!$D$59:$Z$115,18,0)</f>
        <v>Hunter Valley received an overall score of 80% which ranks them at position 8 of the 11 areas within the Northern region called in Q1.</v>
      </c>
      <c r="AE232" s="4" t="str">
        <f>VLOOKUP(J232,'Areas Ranking'!$D$59:$Z$115,19,0)</f>
        <v>Hunter Valley received a 'greeting' score of 52% which ranks them at position 6 of the 11 areas within the Northern region called in Q1.</v>
      </c>
      <c r="AF232" s="4" t="str">
        <f>VLOOKUP(J232,'Areas Ranking'!$D$59:$Z$115,20,0)</f>
        <v>Hunter Valley received an 'act with empathy' score of 96% which ranks them at position 5 of the 11 areas within the Northern region called in Q1.</v>
      </c>
      <c r="AG232" s="4" t="str">
        <f>VLOOKUP(J232,'Areas Ranking'!$D$59:$Z$115,21,0)</f>
        <v>Hunter Valley received an 'explain expectations &amp; resolve situations' score of 78% which ranks them at position 9 of the 11 areas within the Northern region called in Q1.</v>
      </c>
      <c r="AH232" s="4" t="str">
        <f>VLOOKUP(J232,'Areas Ranking'!$D$59:$Z$115,22,0)</f>
        <v>Hunter Valley received a 'communication' score of 67% which ranks them at position 4 of the 11 areas within the Northern region called in Q1.</v>
      </c>
      <c r="AI232" s="4" t="str">
        <f>VLOOKUP(J232,'Areas Ranking'!$D$59:$Z$115,23,0)</f>
        <v>Hunter Valley's lowest rank was for 'explain expectations &amp; resolve situations' in Q1, which should be examined for potential areas of improvement.</v>
      </c>
      <c r="AJ232" s="4" t="str">
        <f>VLOOKUP(K232,'Region Ranking'!$D$8:$X$13,16,0)</f>
        <v>Northern received an overall score of 80% which ranks them at position 4 of the 6 regions called in Q1.</v>
      </c>
      <c r="AK232" s="4" t="str">
        <f>VLOOKUP(K232,'Region Ranking'!$D$8:$X$13,17,0)</f>
        <v>Northern received a 'greeting' score of 55% which ranks them at position 5 of the 6 regions called in Q1.</v>
      </c>
      <c r="AL232" s="4" t="str">
        <f>VLOOKUP(K232,'Region Ranking'!$D$8:$X$13,18,0)</f>
        <v>Northern received an 'act with empathy' score of 90% which ranks them at position 4 of the 6 regions called in Q1.</v>
      </c>
      <c r="AM232" s="4" t="str">
        <f>VLOOKUP(K232,'Region Ranking'!$D$8:$X$13,19,0)</f>
        <v>Northern received an 'explain expectations &amp; resolve situations' score of 81% which ranks them at position 5 of the 6 regions called in Q1.</v>
      </c>
      <c r="AN232" s="4" t="str">
        <f>VLOOKUP(K232,'Region Ranking'!$D$8:$X$13,20,0)</f>
        <v>Northern received a 'communication' score of 64% which ranks them at position 4 of the 6 regions called in Q1.</v>
      </c>
      <c r="AO232" s="4" t="str">
        <f>VLOOKUP(K232,'Region Ranking'!$D$8:$X$13,21,0)</f>
        <v>Northern had multiple areas with lower ranks in Q1, which should be examined for potential areas of improvement.</v>
      </c>
    </row>
    <row r="233" spans="1:41" hidden="1" x14ac:dyDescent="0.25">
      <c r="A233" s="4">
        <v>2025</v>
      </c>
      <c r="B233" s="4" t="s">
        <v>339</v>
      </c>
      <c r="C233" s="9" t="s">
        <v>340</v>
      </c>
      <c r="D233" s="4">
        <v>10443917</v>
      </c>
      <c r="E233" s="4" t="s">
        <v>56</v>
      </c>
      <c r="F233" s="4" t="s">
        <v>57</v>
      </c>
      <c r="G233" s="4" t="s">
        <v>56</v>
      </c>
      <c r="H233" s="4" t="s">
        <v>46</v>
      </c>
      <c r="I233" s="4">
        <v>2000</v>
      </c>
      <c r="J233" s="4" t="s">
        <v>47</v>
      </c>
      <c r="K233" s="4" t="s">
        <v>48</v>
      </c>
      <c r="L233" s="4" t="s">
        <v>49</v>
      </c>
      <c r="M233" s="4"/>
      <c r="N233" s="4" t="s">
        <v>50</v>
      </c>
      <c r="O233" s="4" t="s">
        <v>51</v>
      </c>
      <c r="P233" s="4">
        <v>5</v>
      </c>
      <c r="Q233" s="4">
        <v>5</v>
      </c>
      <c r="R233" s="4">
        <v>5</v>
      </c>
      <c r="S233" s="4" t="s">
        <v>52</v>
      </c>
      <c r="T233" s="4" t="s">
        <v>53</v>
      </c>
      <c r="U233" s="4">
        <v>5</v>
      </c>
      <c r="V233" s="4" t="s">
        <v>54</v>
      </c>
      <c r="W233" s="4" t="s">
        <v>51</v>
      </c>
      <c r="X233" s="4" t="s">
        <v>55</v>
      </c>
      <c r="Y233" s="8">
        <v>0.7142857142857143</v>
      </c>
      <c r="Z233" s="8">
        <v>1</v>
      </c>
      <c r="AA233" s="8">
        <v>0.90476190476190477</v>
      </c>
      <c r="AB233" s="8">
        <v>0.5</v>
      </c>
      <c r="AC233" s="8">
        <v>0.87356321839080464</v>
      </c>
      <c r="AD233" s="4" t="str">
        <f>VLOOKUP(J233,'Areas Ranking'!$D$59:$Z$115,18,0)</f>
        <v>Sydney City received an overall score of 86% which ranks them at position 4 of the 10 areas within the Central Metropolitan region called in Q1.</v>
      </c>
      <c r="AE233" s="4" t="str">
        <f>VLOOKUP(J233,'Areas Ranking'!$D$59:$Z$115,19,0)</f>
        <v>Sydney City received a 'greeting' score of 62% which ranks them at position 4 of the 10 areas within the Central Metropolitan region called in Q1.</v>
      </c>
      <c r="AF233" s="4" t="str">
        <f>VLOOKUP(J233,'Areas Ranking'!$D$59:$Z$115,20,0)</f>
        <v>Sydney City received an 'act with empathy' score of 96% which ranks them at position 6 of the 10 areas within the Central Metropolitan region called in Q1.</v>
      </c>
      <c r="AG233" s="4" t="str">
        <f>VLOOKUP(J233,'Areas Ranking'!$D$59:$Z$115,21,0)</f>
        <v>Sydney City received an 'explain expectations &amp; resolve situations' score of 87% which ranks them at position 6 of the 10 areas within the Central Metropolitan region called in Q1.</v>
      </c>
      <c r="AH233" s="4" t="str">
        <f>VLOOKUP(J233,'Areas Ranking'!$D$59:$Z$115,22,0)</f>
        <v>Sydney City received a 'communication' score of 67% which ranks them at position 3 of the 10 areas within the Central Metropolitan region called in Q1.</v>
      </c>
      <c r="AI233" s="4" t="str">
        <f>VLOOKUP(J233,'Areas Ranking'!$D$59:$Z$115,23,0)</f>
        <v>Sydney City had multiple areas with lower ranks in Q1, which should be examined for potential areas of improvement.</v>
      </c>
      <c r="AJ233" s="4" t="str">
        <f>VLOOKUP(K233,'Region Ranking'!$D$8:$X$13,16,0)</f>
        <v>Central Metropolitan received an overall score of 83% which ranks them at position 2 of the 6 regions called in Q1.</v>
      </c>
      <c r="AK233" s="4" t="str">
        <f>VLOOKUP(K233,'Region Ranking'!$D$8:$X$13,17,0)</f>
        <v>Central Metropolitan received a 'greeting' score of 61% which ranks them at position 2 of the 6 regions called in Q1.</v>
      </c>
      <c r="AL233" s="4" t="str">
        <f>VLOOKUP(K233,'Region Ranking'!$D$8:$X$13,18,0)</f>
        <v>Central Metropolitan received an 'act with empathy' score of 96% which ranks them at position 2 of the 6 regions called in Q1.</v>
      </c>
      <c r="AM233" s="4" t="str">
        <f>VLOOKUP(K233,'Region Ranking'!$D$8:$X$13,19,0)</f>
        <v>Central Metropolitan received an 'explain expectations &amp; resolve situations' score of 85% which ranks them at position 1 of the 6 regions called in Q1.</v>
      </c>
      <c r="AN233" s="4" t="str">
        <f>VLOOKUP(K233,'Region Ranking'!$D$8:$X$13,20,0)</f>
        <v>Central Metropolitan received a 'communication' score of 57% which ranks them at position 5 of the 6 regions called in Q1.</v>
      </c>
      <c r="AO233" s="4" t="str">
        <f>VLOOKUP(K233,'Region Ranking'!$D$8:$X$13,21,0)</f>
        <v>Central Metropolitan had multiple areas with lower ranks in Q1, which should be examined for potential areas of improvement.</v>
      </c>
    </row>
    <row r="234" spans="1:41" hidden="1" x14ac:dyDescent="0.25">
      <c r="A234" s="4">
        <v>2025</v>
      </c>
      <c r="B234" s="4" t="s">
        <v>339</v>
      </c>
      <c r="C234" s="9" t="s">
        <v>340</v>
      </c>
      <c r="D234" s="4">
        <v>10443918</v>
      </c>
      <c r="E234" s="4" t="s">
        <v>293</v>
      </c>
      <c r="F234" s="4" t="s">
        <v>294</v>
      </c>
      <c r="G234" s="4" t="s">
        <v>293</v>
      </c>
      <c r="H234" s="4" t="s">
        <v>46</v>
      </c>
      <c r="I234" s="4">
        <v>2832</v>
      </c>
      <c r="J234" s="4" t="s">
        <v>295</v>
      </c>
      <c r="K234" s="4" t="s">
        <v>233</v>
      </c>
      <c r="L234" s="4" t="s">
        <v>49</v>
      </c>
      <c r="M234" s="4"/>
      <c r="N234" s="4" t="s">
        <v>50</v>
      </c>
      <c r="O234" s="4" t="s">
        <v>51</v>
      </c>
      <c r="P234" s="4">
        <v>5</v>
      </c>
      <c r="Q234" s="4">
        <v>5</v>
      </c>
      <c r="R234" s="4">
        <v>5</v>
      </c>
      <c r="S234" s="4" t="s">
        <v>52</v>
      </c>
      <c r="T234" s="4" t="s">
        <v>62</v>
      </c>
      <c r="U234" s="4">
        <v>5</v>
      </c>
      <c r="V234" s="4" t="s">
        <v>51</v>
      </c>
      <c r="W234" s="4" t="s">
        <v>51</v>
      </c>
      <c r="X234" s="4" t="s">
        <v>55</v>
      </c>
      <c r="Y234" s="8">
        <v>0.42857142857142849</v>
      </c>
      <c r="Z234" s="8">
        <v>0.8928571428571429</v>
      </c>
      <c r="AA234" s="8">
        <v>0.7142857142857143</v>
      </c>
      <c r="AB234" s="8">
        <v>0.5</v>
      </c>
      <c r="AC234" s="8">
        <v>0.72413793103448265</v>
      </c>
      <c r="AD234" s="4" t="str">
        <f>VLOOKUP(J234,'Areas Ranking'!$D$59:$Z$115,18,0)</f>
        <v>Central North received an overall score of 79% which ranks them at position 6 of the 7 areas within the Western region called in Q1.</v>
      </c>
      <c r="AE234" s="4" t="str">
        <f>VLOOKUP(J234,'Areas Ranking'!$D$59:$Z$115,19,0)</f>
        <v>Central North received a 'greeting' score of 57% which ranks them at position 4 of the 7 areas within the Western region called in Q1.</v>
      </c>
      <c r="AF234" s="4" t="str">
        <f>VLOOKUP(J234,'Areas Ranking'!$D$59:$Z$115,20,0)</f>
        <v>Central North received an 'act with empathy' score of 93% which ranks them at position 5 of the 7 areas within the Western region called in Q1.</v>
      </c>
      <c r="AG234" s="4" t="str">
        <f>VLOOKUP(J234,'Areas Ranking'!$D$59:$Z$115,21,0)</f>
        <v>Central North received an 'explain expectations &amp; resolve situations' score of 80% which ranks them at position 6 of the 7 areas within the Western region called in Q1.</v>
      </c>
      <c r="AH234" s="4" t="str">
        <f>VLOOKUP(J234,'Areas Ranking'!$D$59:$Z$115,22,0)</f>
        <v>Central North received a 'communication' score of 50% which ranks them at position 3 of the 7 areas within the Western region called in Q1.</v>
      </c>
      <c r="AI234" s="4" t="str">
        <f>VLOOKUP(J234,'Areas Ranking'!$D$59:$Z$115,23,0)</f>
        <v>Central North's lowest rank was for 'explain expectations &amp; resolve situations' in Q1, which should be examined for potential areas of improvement.</v>
      </c>
      <c r="AJ234" s="4" t="str">
        <f>VLOOKUP(K234,'Region Ranking'!$D$8:$X$13,16,0)</f>
        <v>Western received an overall score of 79% which ranks them at position 5 of the 6 regions called in Q1.</v>
      </c>
      <c r="AK234" s="4" t="str">
        <f>VLOOKUP(K234,'Region Ranking'!$D$8:$X$13,17,0)</f>
        <v>Western received a 'greeting' score of 55% which ranks them at position 4 of the 6 regions called in Q1.</v>
      </c>
      <c r="AL234" s="4" t="str">
        <f>VLOOKUP(K234,'Region Ranking'!$D$8:$X$13,18,0)</f>
        <v>Western received an 'act with empathy' score of 88% which ranks them at position 5 of the 6 regions called in Q1.</v>
      </c>
      <c r="AM234" s="4" t="str">
        <f>VLOOKUP(K234,'Region Ranking'!$D$8:$X$13,19,0)</f>
        <v>Western received an 'explain expectations &amp; resolve situations' score of 84% which ranks them at position 3 of the 6 regions called in Q1.</v>
      </c>
      <c r="AN234" s="4" t="str">
        <f>VLOOKUP(K234,'Region Ranking'!$D$8:$X$13,20,0)</f>
        <v>Western received a 'communication' score of 50% which ranks them at position 6 of the 6 regions called in Q1.</v>
      </c>
      <c r="AO234" s="4" t="str">
        <f>VLOOKUP(K234,'Region Ranking'!$D$8:$X$13,21,0)</f>
        <v>Western had multiple areas with lower ranks in Q1, which should be examined for potential areas of improvement.</v>
      </c>
    </row>
    <row r="235" spans="1:41" hidden="1" x14ac:dyDescent="0.25">
      <c r="A235" s="4">
        <v>2025</v>
      </c>
      <c r="B235" s="4" t="s">
        <v>339</v>
      </c>
      <c r="C235" s="9" t="s">
        <v>340</v>
      </c>
      <c r="D235" s="4">
        <v>10443919</v>
      </c>
      <c r="E235" s="4" t="s">
        <v>137</v>
      </c>
      <c r="F235" s="4" t="s">
        <v>138</v>
      </c>
      <c r="G235" s="4" t="s">
        <v>137</v>
      </c>
      <c r="H235" s="4" t="s">
        <v>46</v>
      </c>
      <c r="I235" s="4">
        <v>2256</v>
      </c>
      <c r="J235" s="4" t="s">
        <v>135</v>
      </c>
      <c r="K235" s="4" t="s">
        <v>136</v>
      </c>
      <c r="L235" s="4" t="s">
        <v>49</v>
      </c>
      <c r="M235" s="4" t="s">
        <v>61</v>
      </c>
      <c r="N235" s="4" t="s">
        <v>70</v>
      </c>
      <c r="O235" s="4" t="s">
        <v>51</v>
      </c>
      <c r="P235" s="4">
        <v>4</v>
      </c>
      <c r="Q235" s="4">
        <v>5</v>
      </c>
      <c r="R235" s="4">
        <v>5</v>
      </c>
      <c r="S235" s="4" t="s">
        <v>52</v>
      </c>
      <c r="T235" s="4" t="s">
        <v>62</v>
      </c>
      <c r="U235" s="4">
        <v>5</v>
      </c>
      <c r="V235" s="4" t="s">
        <v>63</v>
      </c>
      <c r="W235" s="4" t="s">
        <v>51</v>
      </c>
      <c r="X235" s="4" t="s">
        <v>55</v>
      </c>
      <c r="Y235" s="8">
        <v>0.5714285714285714</v>
      </c>
      <c r="Z235" s="8">
        <v>1</v>
      </c>
      <c r="AA235" s="8">
        <v>0.7142857142857143</v>
      </c>
      <c r="AB235" s="8">
        <v>0.5</v>
      </c>
      <c r="AC235" s="8">
        <v>0.77011494252873558</v>
      </c>
      <c r="AD235" s="4" t="str">
        <f>VLOOKUP(J235,'Areas Ranking'!$D$59:$Z$115,18,0)</f>
        <v>Brisbane Water received an overall score of 81% which ranks them at position 7 of the 11 areas within the Northern region called in Q1.</v>
      </c>
      <c r="AE235" s="4" t="str">
        <f>VLOOKUP(J235,'Areas Ranking'!$D$59:$Z$115,19,0)</f>
        <v>Brisbane Water received a 'greeting' score of 48% which ranks them at position 9 of the 11 areas within the Northern region called in Q1.</v>
      </c>
      <c r="AF235" s="4" t="str">
        <f>VLOOKUP(J235,'Areas Ranking'!$D$59:$Z$115,20,0)</f>
        <v>Brisbane Water received an 'act with empathy' score of 96% which ranks them at position 5 of the 11 areas within the Northern region called in Q1.</v>
      </c>
      <c r="AG235" s="4" t="str">
        <f>VLOOKUP(J235,'Areas Ranking'!$D$59:$Z$115,21,0)</f>
        <v>Brisbane Water received an 'explain expectations &amp; resolve situations' score of 84% which ranks them at position 5 of the 11 areas within the Northern region called in Q1.</v>
      </c>
      <c r="AH235" s="4" t="str">
        <f>VLOOKUP(J235,'Areas Ranking'!$D$59:$Z$115,22,0)</f>
        <v>Brisbane Water received a 'communication' score of 50% which ranks them at position 8 of the 11 areas within the Northern region called in Q1.</v>
      </c>
      <c r="AI235" s="4" t="str">
        <f>VLOOKUP(J235,'Areas Ranking'!$D$59:$Z$115,23,0)</f>
        <v>Brisbane Water's lowest rank was for 'greeting' in Q1, which should be examined for potential areas of improvement.</v>
      </c>
      <c r="AJ235" s="4" t="str">
        <f>VLOOKUP(K235,'Region Ranking'!$D$8:$X$13,16,0)</f>
        <v>Northern received an overall score of 80% which ranks them at position 4 of the 6 regions called in Q1.</v>
      </c>
      <c r="AK235" s="4" t="str">
        <f>VLOOKUP(K235,'Region Ranking'!$D$8:$X$13,17,0)</f>
        <v>Northern received a 'greeting' score of 55% which ranks them at position 5 of the 6 regions called in Q1.</v>
      </c>
      <c r="AL235" s="4" t="str">
        <f>VLOOKUP(K235,'Region Ranking'!$D$8:$X$13,18,0)</f>
        <v>Northern received an 'act with empathy' score of 90% which ranks them at position 4 of the 6 regions called in Q1.</v>
      </c>
      <c r="AM235" s="4" t="str">
        <f>VLOOKUP(K235,'Region Ranking'!$D$8:$X$13,19,0)</f>
        <v>Northern received an 'explain expectations &amp; resolve situations' score of 81% which ranks them at position 5 of the 6 regions called in Q1.</v>
      </c>
      <c r="AN235" s="4" t="str">
        <f>VLOOKUP(K235,'Region Ranking'!$D$8:$X$13,20,0)</f>
        <v>Northern received a 'communication' score of 64% which ranks them at position 4 of the 6 regions called in Q1.</v>
      </c>
      <c r="AO235" s="4" t="str">
        <f>VLOOKUP(K235,'Region Ranking'!$D$8:$X$13,21,0)</f>
        <v>Northern had multiple areas with lower ranks in Q1, which should be examined for potential areas of improvement.</v>
      </c>
    </row>
    <row r="236" spans="1:41" hidden="1" x14ac:dyDescent="0.25">
      <c r="A236" s="4">
        <v>2025</v>
      </c>
      <c r="B236" s="4" t="s">
        <v>339</v>
      </c>
      <c r="C236" s="9" t="s">
        <v>340</v>
      </c>
      <c r="D236" s="4">
        <v>10443920</v>
      </c>
      <c r="E236" s="4" t="s">
        <v>303</v>
      </c>
      <c r="F236" s="4" t="s">
        <v>304</v>
      </c>
      <c r="G236" s="4" t="s">
        <v>303</v>
      </c>
      <c r="H236" s="4" t="s">
        <v>46</v>
      </c>
      <c r="I236" s="4">
        <v>2640</v>
      </c>
      <c r="J236" s="4" t="s">
        <v>305</v>
      </c>
      <c r="K236" s="4" t="s">
        <v>253</v>
      </c>
      <c r="L236" s="4" t="s">
        <v>79</v>
      </c>
      <c r="M236" s="4" t="s">
        <v>61</v>
      </c>
      <c r="N236" s="4" t="s">
        <v>132</v>
      </c>
      <c r="O236" s="4" t="s">
        <v>51</v>
      </c>
      <c r="P236" s="4">
        <v>5</v>
      </c>
      <c r="Q236" s="4">
        <v>5</v>
      </c>
      <c r="R236" s="4">
        <v>5</v>
      </c>
      <c r="S236" s="4" t="s">
        <v>52</v>
      </c>
      <c r="T236" s="4" t="s">
        <v>53</v>
      </c>
      <c r="U236" s="4">
        <v>5</v>
      </c>
      <c r="V236" s="4" t="s">
        <v>54</v>
      </c>
      <c r="W236" s="4" t="s">
        <v>51</v>
      </c>
      <c r="X236" s="4" t="s">
        <v>55</v>
      </c>
      <c r="Y236" s="8">
        <v>0.5714285714285714</v>
      </c>
      <c r="Z236" s="8">
        <v>1</v>
      </c>
      <c r="AA236" s="8">
        <v>0.90476190476190477</v>
      </c>
      <c r="AB236" s="8">
        <v>0.5</v>
      </c>
      <c r="AC236" s="8">
        <v>0.86206896551724144</v>
      </c>
      <c r="AD236" s="4" t="str">
        <f>VLOOKUP(J236,'Areas Ranking'!$D$59:$Z$115,18,0)</f>
        <v>Murray River received an overall score of 88% which ranks them at position 4 of the 8 areas within the Southern region called in Q1.</v>
      </c>
      <c r="AE236" s="4" t="str">
        <f>VLOOKUP(J236,'Areas Ranking'!$D$59:$Z$115,19,0)</f>
        <v>Murray River received a 'greeting' score of 76% which ranks them at position 1 of the 8 areas within the Southern region called in Q1.</v>
      </c>
      <c r="AF236" s="4" t="str">
        <f>VLOOKUP(J236,'Areas Ranking'!$D$59:$Z$115,20,0)</f>
        <v>Murray River received an 'act with empathy' score of 100% which ranks them at position 1 of the 8 areas within the Southern region called in Q1.</v>
      </c>
      <c r="AG236" s="4" t="str">
        <f>VLOOKUP(J236,'Areas Ranking'!$D$59:$Z$115,21,0)</f>
        <v>Murray River received an 'explain expectations &amp; resolve situations' score of 90% which ranks them at position 3 of the 8 areas within the Southern region called in Q1.</v>
      </c>
      <c r="AH236" s="4" t="str">
        <f>VLOOKUP(J236,'Areas Ranking'!$D$59:$Z$115,22,0)</f>
        <v>Murray River received a 'communication' score of 50% which ranks them at position 7 of the 8 areas within the Southern region called in Q1.</v>
      </c>
      <c r="AI236" s="4" t="str">
        <f>VLOOKUP(J236,'Areas Ranking'!$D$59:$Z$115,23,0)</f>
        <v>Murray River's lowest rank was for 'communication' in Q1, which should be examined for potential areas of improvement.</v>
      </c>
      <c r="AJ236" s="4" t="str">
        <f>VLOOKUP(K236,'Region Ranking'!$D$8:$X$13,16,0)</f>
        <v>Southern received an overall score of 85% which ranks them at position 1 of the 6 regions called in Q1.</v>
      </c>
      <c r="AK236" s="4" t="str">
        <f>VLOOKUP(K236,'Region Ranking'!$D$8:$X$13,17,0)</f>
        <v>Southern received a 'greeting' score of 64% which ranks them at position 1 of the 6 regions called in Q1.</v>
      </c>
      <c r="AL236" s="4" t="str">
        <f>VLOOKUP(K236,'Region Ranking'!$D$8:$X$13,18,0)</f>
        <v>Southern received an 'act with empathy' score of 97% which ranks them at position 1 of the 6 regions called in Q1.</v>
      </c>
      <c r="AM236" s="4" t="str">
        <f>VLOOKUP(K236,'Region Ranking'!$D$8:$X$13,19,0)</f>
        <v>Southern received an 'explain expectations &amp; resolve situations' score of 85% which ranks them at position 2 of the 6 regions called in Q1.</v>
      </c>
      <c r="AN236" s="4" t="str">
        <f>VLOOKUP(K236,'Region Ranking'!$D$8:$X$13,20,0)</f>
        <v>Southern received a 'communication' score of 69% which ranks them at position 1 of the 6 regions called in Q1.</v>
      </c>
      <c r="AO236" s="4" t="str">
        <f>VLOOKUP(K236,'Region Ranking'!$D$8:$X$13,21,0)</f>
        <v>Southern had multiple areas with lower ranks in Q1, which should be examined for potential areas of improvement.</v>
      </c>
    </row>
    <row r="237" spans="1:41" hidden="1" x14ac:dyDescent="0.25">
      <c r="A237" s="4">
        <v>2025</v>
      </c>
      <c r="B237" s="4" t="s">
        <v>339</v>
      </c>
      <c r="C237" s="9" t="s">
        <v>340</v>
      </c>
      <c r="D237" s="4">
        <v>10443921</v>
      </c>
      <c r="E237" s="4" t="s">
        <v>240</v>
      </c>
      <c r="F237" s="4" t="s">
        <v>241</v>
      </c>
      <c r="G237" s="4" t="s">
        <v>240</v>
      </c>
      <c r="H237" s="4" t="s">
        <v>46</v>
      </c>
      <c r="I237" s="4">
        <v>2478</v>
      </c>
      <c r="J237" s="4" t="s">
        <v>242</v>
      </c>
      <c r="K237" s="4" t="s">
        <v>136</v>
      </c>
      <c r="L237" s="4" t="s">
        <v>49</v>
      </c>
      <c r="M237" s="4" t="s">
        <v>61</v>
      </c>
      <c r="N237" s="4" t="s">
        <v>70</v>
      </c>
      <c r="O237" s="4" t="s">
        <v>51</v>
      </c>
      <c r="P237" s="4">
        <v>5</v>
      </c>
      <c r="Q237" s="4">
        <v>5</v>
      </c>
      <c r="R237" s="4">
        <v>5</v>
      </c>
      <c r="S237" s="4" t="s">
        <v>52</v>
      </c>
      <c r="T237" s="4" t="s">
        <v>53</v>
      </c>
      <c r="U237" s="4">
        <v>5</v>
      </c>
      <c r="V237" s="4" t="s">
        <v>54</v>
      </c>
      <c r="W237" s="4" t="s">
        <v>55</v>
      </c>
      <c r="X237" s="4" t="s">
        <v>55</v>
      </c>
      <c r="Y237" s="8">
        <v>0.5714285714285714</v>
      </c>
      <c r="Z237" s="8">
        <v>0.8928571428571429</v>
      </c>
      <c r="AA237" s="8">
        <v>0.90476190476190477</v>
      </c>
      <c r="AB237" s="8">
        <v>1</v>
      </c>
      <c r="AC237" s="8">
        <v>0.88505747126436785</v>
      </c>
      <c r="AD237" s="4" t="str">
        <f>VLOOKUP(J237,'Areas Ranking'!$D$59:$Z$115,18,0)</f>
        <v>Richmond received an overall score of 87% which ranks them at position 4 of the 11 areas within the Northern region called in Q1.</v>
      </c>
      <c r="AE237" s="4" t="str">
        <f>VLOOKUP(J237,'Areas Ranking'!$D$59:$Z$115,19,0)</f>
        <v>Richmond received a 'greeting' score of 52% which ranks them at position 6 of the 11 areas within the Northern region called in Q1.</v>
      </c>
      <c r="AF237" s="4" t="str">
        <f>VLOOKUP(J237,'Areas Ranking'!$D$59:$Z$115,20,0)</f>
        <v>Richmond received an 'act with empathy' score of 93% which ranks them at position 9 of the 11 areas within the Northern region called in Q1.</v>
      </c>
      <c r="AG237" s="4" t="str">
        <f>VLOOKUP(J237,'Areas Ranking'!$D$59:$Z$115,21,0)</f>
        <v>Richmond received an 'explain expectations &amp; resolve situations' score of 94% which ranks them at position 3 of the 11 areas within the Northern region called in Q1.</v>
      </c>
      <c r="AH237" s="4" t="str">
        <f>VLOOKUP(J237,'Areas Ranking'!$D$59:$Z$115,22,0)</f>
        <v>Richmond received a 'communication' score of 67% which ranks them at position 4 of the 11 areas within the Northern region called in Q1.</v>
      </c>
      <c r="AI237" s="4" t="str">
        <f>VLOOKUP(J237,'Areas Ranking'!$D$59:$Z$115,23,0)</f>
        <v>Richmond's lowest rank was for 'act with empathy' in Q1, which should be examined for potential areas of improvement.</v>
      </c>
      <c r="AJ237" s="4" t="str">
        <f>VLOOKUP(K237,'Region Ranking'!$D$8:$X$13,16,0)</f>
        <v>Northern received an overall score of 80% which ranks them at position 4 of the 6 regions called in Q1.</v>
      </c>
      <c r="AK237" s="4" t="str">
        <f>VLOOKUP(K237,'Region Ranking'!$D$8:$X$13,17,0)</f>
        <v>Northern received a 'greeting' score of 55% which ranks them at position 5 of the 6 regions called in Q1.</v>
      </c>
      <c r="AL237" s="4" t="str">
        <f>VLOOKUP(K237,'Region Ranking'!$D$8:$X$13,18,0)</f>
        <v>Northern received an 'act with empathy' score of 90% which ranks them at position 4 of the 6 regions called in Q1.</v>
      </c>
      <c r="AM237" s="4" t="str">
        <f>VLOOKUP(K237,'Region Ranking'!$D$8:$X$13,19,0)</f>
        <v>Northern received an 'explain expectations &amp; resolve situations' score of 81% which ranks them at position 5 of the 6 regions called in Q1.</v>
      </c>
      <c r="AN237" s="4" t="str">
        <f>VLOOKUP(K237,'Region Ranking'!$D$8:$X$13,20,0)</f>
        <v>Northern received a 'communication' score of 64% which ranks them at position 4 of the 6 regions called in Q1.</v>
      </c>
      <c r="AO237" s="4" t="str">
        <f>VLOOKUP(K237,'Region Ranking'!$D$8:$X$13,21,0)</f>
        <v>Northern had multiple areas with lower ranks in Q1, which should be examined for potential areas of improvement.</v>
      </c>
    </row>
    <row r="238" spans="1:41" hidden="1" x14ac:dyDescent="0.25">
      <c r="A238" s="4">
        <v>2025</v>
      </c>
      <c r="B238" s="4" t="s">
        <v>339</v>
      </c>
      <c r="C238" s="9" t="s">
        <v>340</v>
      </c>
      <c r="D238" s="4">
        <v>10443922</v>
      </c>
      <c r="E238" s="4" t="s">
        <v>139</v>
      </c>
      <c r="F238" s="4" t="s">
        <v>140</v>
      </c>
      <c r="G238" s="4" t="s">
        <v>139</v>
      </c>
      <c r="H238" s="4" t="s">
        <v>46</v>
      </c>
      <c r="I238" s="4">
        <v>2280</v>
      </c>
      <c r="J238" s="4" t="s">
        <v>141</v>
      </c>
      <c r="K238" s="4" t="s">
        <v>136</v>
      </c>
      <c r="L238" s="4" t="s">
        <v>49</v>
      </c>
      <c r="M238" s="4" t="s">
        <v>61</v>
      </c>
      <c r="N238" s="4" t="s">
        <v>70</v>
      </c>
      <c r="O238" s="4" t="s">
        <v>51</v>
      </c>
      <c r="P238" s="4">
        <v>2</v>
      </c>
      <c r="Q238" s="4">
        <v>2</v>
      </c>
      <c r="R238" s="4">
        <v>3</v>
      </c>
      <c r="S238" s="4" t="s">
        <v>55</v>
      </c>
      <c r="T238" s="4" t="s">
        <v>76</v>
      </c>
      <c r="U238" s="4">
        <v>3</v>
      </c>
      <c r="V238" s="4" t="s">
        <v>54</v>
      </c>
      <c r="W238" s="4" t="s">
        <v>51</v>
      </c>
      <c r="X238" s="4" t="s">
        <v>55</v>
      </c>
      <c r="Y238" s="8">
        <v>0.5714285714285714</v>
      </c>
      <c r="Z238" s="8">
        <v>0.5</v>
      </c>
      <c r="AA238" s="8">
        <v>0.77777777777777768</v>
      </c>
      <c r="AB238" s="8">
        <v>0.5</v>
      </c>
      <c r="AC238" s="8">
        <v>0.65656565656565657</v>
      </c>
      <c r="AD238" s="4" t="str">
        <f>VLOOKUP(J238,'Areas Ranking'!$D$59:$Z$115,18,0)</f>
        <v>Lake Macquarie received an overall score of 48% which ranks them at position 11 of the 11 areas within the Northern region called in Q1.</v>
      </c>
      <c r="AE238" s="4" t="str">
        <f>VLOOKUP(J238,'Areas Ranking'!$D$59:$Z$115,19,0)</f>
        <v>Lake Macquarie received a 'greeting' score of 43% which ranks them at position 11 of the 11 areas within the Northern region called in Q1.</v>
      </c>
      <c r="AF238" s="4" t="str">
        <f>VLOOKUP(J238,'Areas Ranking'!$D$59:$Z$115,20,0)</f>
        <v>Lake Macquarie received an 'act with empathy' score of 50% which ranks them at position 11 of the 11 areas within the Northern region called in Q1.</v>
      </c>
      <c r="AG238" s="4" t="str">
        <f>VLOOKUP(J238,'Areas Ranking'!$D$59:$Z$115,21,0)</f>
        <v>Lake Macquarie received an 'explain expectations &amp; resolve situations' score of 50% which ranks them at position 11 of the 11 areas within the Northern region called in Q1.</v>
      </c>
      <c r="AH238" s="4" t="str">
        <f>VLOOKUP(J238,'Areas Ranking'!$D$59:$Z$115,22,0)</f>
        <v>Lake Macquarie received a 'communication' score of 33% which ranks them at position 10 of the 11 areas within the Northern region called in Q1.</v>
      </c>
      <c r="AI238" s="4" t="str">
        <f>VLOOKUP(J238,'Areas Ranking'!$D$59:$Z$115,23,0)</f>
        <v>Lake Macquarie had multiple areas with lower ranks in Q1, which should be examined for potential areas of improvement.</v>
      </c>
      <c r="AJ238" s="4" t="str">
        <f>VLOOKUP(K238,'Region Ranking'!$D$8:$X$13,16,0)</f>
        <v>Northern received an overall score of 80% which ranks them at position 4 of the 6 regions called in Q1.</v>
      </c>
      <c r="AK238" s="4" t="str">
        <f>VLOOKUP(K238,'Region Ranking'!$D$8:$X$13,17,0)</f>
        <v>Northern received a 'greeting' score of 55% which ranks them at position 5 of the 6 regions called in Q1.</v>
      </c>
      <c r="AL238" s="4" t="str">
        <f>VLOOKUP(K238,'Region Ranking'!$D$8:$X$13,18,0)</f>
        <v>Northern received an 'act with empathy' score of 90% which ranks them at position 4 of the 6 regions called in Q1.</v>
      </c>
      <c r="AM238" s="4" t="str">
        <f>VLOOKUP(K238,'Region Ranking'!$D$8:$X$13,19,0)</f>
        <v>Northern received an 'explain expectations &amp; resolve situations' score of 81% which ranks them at position 5 of the 6 regions called in Q1.</v>
      </c>
      <c r="AN238" s="4" t="str">
        <f>VLOOKUP(K238,'Region Ranking'!$D$8:$X$13,20,0)</f>
        <v>Northern received a 'communication' score of 64% which ranks them at position 4 of the 6 regions called in Q1.</v>
      </c>
      <c r="AO238" s="4" t="str">
        <f>VLOOKUP(K238,'Region Ranking'!$D$8:$X$13,21,0)</f>
        <v>Northern had multiple areas with lower ranks in Q1, which should be examined for potential areas of improvement.</v>
      </c>
    </row>
    <row r="239" spans="1:41" hidden="1" x14ac:dyDescent="0.25">
      <c r="A239" s="4">
        <v>2025</v>
      </c>
      <c r="B239" s="4" t="s">
        <v>339</v>
      </c>
      <c r="C239" s="9" t="s">
        <v>340</v>
      </c>
      <c r="D239" s="4">
        <v>10443923</v>
      </c>
      <c r="E239" s="4" t="s">
        <v>257</v>
      </c>
      <c r="F239" s="4" t="s">
        <v>258</v>
      </c>
      <c r="G239" s="4" t="s">
        <v>257</v>
      </c>
      <c r="H239" s="4" t="s">
        <v>46</v>
      </c>
      <c r="I239" s="4">
        <v>2550</v>
      </c>
      <c r="J239" s="4" t="s">
        <v>259</v>
      </c>
      <c r="K239" s="4" t="s">
        <v>253</v>
      </c>
      <c r="L239" s="4" t="s">
        <v>88</v>
      </c>
      <c r="M239" s="4" t="s">
        <v>61</v>
      </c>
      <c r="N239" s="4" t="s">
        <v>70</v>
      </c>
      <c r="O239" s="4" t="s">
        <v>51</v>
      </c>
      <c r="P239" s="4">
        <v>5</v>
      </c>
      <c r="Q239" s="4">
        <v>5</v>
      </c>
      <c r="R239" s="4">
        <v>5</v>
      </c>
      <c r="S239" s="4" t="s">
        <v>52</v>
      </c>
      <c r="T239" s="4" t="s">
        <v>62</v>
      </c>
      <c r="U239" s="4">
        <v>5</v>
      </c>
      <c r="V239" s="4" t="s">
        <v>51</v>
      </c>
      <c r="W239" s="4" t="s">
        <v>51</v>
      </c>
      <c r="X239" s="4" t="s">
        <v>55</v>
      </c>
      <c r="Y239" s="8">
        <v>0.2857142857142857</v>
      </c>
      <c r="Z239" s="8">
        <v>0.8928571428571429</v>
      </c>
      <c r="AA239" s="8">
        <v>0.7142857142857143</v>
      </c>
      <c r="AB239" s="8">
        <v>0.5</v>
      </c>
      <c r="AC239" s="8">
        <v>0.71264367816091945</v>
      </c>
      <c r="AD239" s="4" t="str">
        <f>VLOOKUP(J239,'Areas Ranking'!$D$59:$Z$115,18,0)</f>
        <v>South Coast received an overall score of 73% which ranks them at position 8 of the 8 areas within the Southern region called in Q1.</v>
      </c>
      <c r="AE239" s="4" t="str">
        <f>VLOOKUP(J239,'Areas Ranking'!$D$59:$Z$115,19,0)</f>
        <v>South Coast received a 'greeting' score of 43% which ranks them at position 8 of the 8 areas within the Southern region called in Q1.</v>
      </c>
      <c r="AF239" s="4" t="str">
        <f>VLOOKUP(J239,'Areas Ranking'!$D$59:$Z$115,20,0)</f>
        <v>South Coast received an 'act with empathy' score of 93% which ranks them at position 6 of the 8 areas within the Southern region called in Q1.</v>
      </c>
      <c r="AG239" s="4" t="str">
        <f>VLOOKUP(J239,'Areas Ranking'!$D$59:$Z$115,21,0)</f>
        <v>South Coast received an 'explain expectations &amp; resolve situations' score of 67% which ranks them at position 8 of the 8 areas within the Southern region called in Q1.</v>
      </c>
      <c r="AH239" s="4" t="str">
        <f>VLOOKUP(J239,'Areas Ranking'!$D$59:$Z$115,22,0)</f>
        <v>South Coast received a 'communication' score of 67% which ranks them at position 4 of the 8 areas within the Southern region called in Q1.</v>
      </c>
      <c r="AI239" s="4" t="str">
        <f>VLOOKUP(J239,'Areas Ranking'!$D$59:$Z$115,23,0)</f>
        <v>South Coast had multiple areas with lower ranks in Q1, which should be examined for potential areas of improvement.</v>
      </c>
      <c r="AJ239" s="4" t="str">
        <f>VLOOKUP(K239,'Region Ranking'!$D$8:$X$13,16,0)</f>
        <v>Southern received an overall score of 85% which ranks them at position 1 of the 6 regions called in Q1.</v>
      </c>
      <c r="AK239" s="4" t="str">
        <f>VLOOKUP(K239,'Region Ranking'!$D$8:$X$13,17,0)</f>
        <v>Southern received a 'greeting' score of 64% which ranks them at position 1 of the 6 regions called in Q1.</v>
      </c>
      <c r="AL239" s="4" t="str">
        <f>VLOOKUP(K239,'Region Ranking'!$D$8:$X$13,18,0)</f>
        <v>Southern received an 'act with empathy' score of 97% which ranks them at position 1 of the 6 regions called in Q1.</v>
      </c>
      <c r="AM239" s="4" t="str">
        <f>VLOOKUP(K239,'Region Ranking'!$D$8:$X$13,19,0)</f>
        <v>Southern received an 'explain expectations &amp; resolve situations' score of 85% which ranks them at position 2 of the 6 regions called in Q1.</v>
      </c>
      <c r="AN239" s="4" t="str">
        <f>VLOOKUP(K239,'Region Ranking'!$D$8:$X$13,20,0)</f>
        <v>Southern received a 'communication' score of 69% which ranks them at position 1 of the 6 regions called in Q1.</v>
      </c>
      <c r="AO239" s="4" t="str">
        <f>VLOOKUP(K239,'Region Ranking'!$D$8:$X$13,21,0)</f>
        <v>Southern had multiple areas with lower ranks in Q1, which should be examined for potential areas of improvement.</v>
      </c>
    </row>
    <row r="240" spans="1:41" hidden="1" x14ac:dyDescent="0.25">
      <c r="A240" s="4">
        <v>2025</v>
      </c>
      <c r="B240" s="4" t="s">
        <v>339</v>
      </c>
      <c r="C240" s="9" t="s">
        <v>340</v>
      </c>
      <c r="D240" s="4">
        <v>10443924</v>
      </c>
      <c r="E240" s="4" t="s">
        <v>248</v>
      </c>
      <c r="F240" s="4" t="s">
        <v>249</v>
      </c>
      <c r="G240" s="4" t="s">
        <v>248</v>
      </c>
      <c r="H240" s="4" t="s">
        <v>46</v>
      </c>
      <c r="I240" s="4">
        <v>2481</v>
      </c>
      <c r="J240" s="4" t="s">
        <v>247</v>
      </c>
      <c r="K240" s="4" t="s">
        <v>136</v>
      </c>
      <c r="L240" s="4" t="s">
        <v>49</v>
      </c>
      <c r="M240" s="4" t="s">
        <v>61</v>
      </c>
      <c r="N240" s="4" t="s">
        <v>50</v>
      </c>
      <c r="O240" s="4" t="s">
        <v>55</v>
      </c>
      <c r="P240" s="4">
        <v>5</v>
      </c>
      <c r="Q240" s="4">
        <v>4</v>
      </c>
      <c r="R240" s="4">
        <v>5</v>
      </c>
      <c r="S240" s="4" t="s">
        <v>52</v>
      </c>
      <c r="T240" s="4" t="s">
        <v>76</v>
      </c>
      <c r="U240" s="4">
        <v>5</v>
      </c>
      <c r="V240" s="4" t="s">
        <v>63</v>
      </c>
      <c r="W240" s="4" t="s">
        <v>51</v>
      </c>
      <c r="X240" s="4" t="s">
        <v>55</v>
      </c>
      <c r="Y240" s="8">
        <v>1</v>
      </c>
      <c r="Z240" s="8">
        <v>1</v>
      </c>
      <c r="AA240" s="8">
        <v>1</v>
      </c>
      <c r="AB240" s="8">
        <v>0.5</v>
      </c>
      <c r="AC240" s="8">
        <v>0.94252873563218387</v>
      </c>
      <c r="AD240" s="4" t="str">
        <f>VLOOKUP(J240,'Areas Ranking'!$D$59:$Z$115,18,0)</f>
        <v>Tweed/Byron received an overall score of 53% which ranks them at position 10 of the 11 areas within the Northern region called in Q1.</v>
      </c>
      <c r="AE240" s="4" t="str">
        <f>VLOOKUP(J240,'Areas Ranking'!$D$59:$Z$115,19,0)</f>
        <v>Tweed/Byron received a 'greeting' score of 57% which ranks them at position 4 of the 11 areas within the Northern region called in Q1.</v>
      </c>
      <c r="AF240" s="4" t="str">
        <f>VLOOKUP(J240,'Areas Ranking'!$D$59:$Z$115,20,0)</f>
        <v>Tweed/Byron received an 'act with empathy' score of 58% which ranks them at position 10 of the 11 areas within the Northern region called in Q1.</v>
      </c>
      <c r="AG240" s="4" t="str">
        <f>VLOOKUP(J240,'Areas Ranking'!$D$59:$Z$115,21,0)</f>
        <v>Tweed/Byron received an 'explain expectations &amp; resolve situations' score of 54% which ranks them at position 10 of the 11 areas within the Northern region called in Q1.</v>
      </c>
      <c r="AH240" s="4" t="str">
        <f>VLOOKUP(J240,'Areas Ranking'!$D$59:$Z$115,22,0)</f>
        <v>Tweed/Byron received a 'communication' score of 33% which ranks them at position 10 of the 11 areas within the Northern region called in Q1.</v>
      </c>
      <c r="AI240" s="4" t="str">
        <f>VLOOKUP(J240,'Areas Ranking'!$D$59:$Z$115,23,0)</f>
        <v>Tweed/Byron had multiple areas with lower ranks in Q1, which should be examined for potential areas of improvement.</v>
      </c>
      <c r="AJ240" s="4" t="str">
        <f>VLOOKUP(K240,'Region Ranking'!$D$8:$X$13,16,0)</f>
        <v>Northern received an overall score of 80% which ranks them at position 4 of the 6 regions called in Q1.</v>
      </c>
      <c r="AK240" s="4" t="str">
        <f>VLOOKUP(K240,'Region Ranking'!$D$8:$X$13,17,0)</f>
        <v>Northern received a 'greeting' score of 55% which ranks them at position 5 of the 6 regions called in Q1.</v>
      </c>
      <c r="AL240" s="4" t="str">
        <f>VLOOKUP(K240,'Region Ranking'!$D$8:$X$13,18,0)</f>
        <v>Northern received an 'act with empathy' score of 90% which ranks them at position 4 of the 6 regions called in Q1.</v>
      </c>
      <c r="AM240" s="4" t="str">
        <f>VLOOKUP(K240,'Region Ranking'!$D$8:$X$13,19,0)</f>
        <v>Northern received an 'explain expectations &amp; resolve situations' score of 81% which ranks them at position 5 of the 6 regions called in Q1.</v>
      </c>
      <c r="AN240" s="4" t="str">
        <f>VLOOKUP(K240,'Region Ranking'!$D$8:$X$13,20,0)</f>
        <v>Northern received a 'communication' score of 64% which ranks them at position 4 of the 6 regions called in Q1.</v>
      </c>
      <c r="AO240" s="4" t="str">
        <f>VLOOKUP(K240,'Region Ranking'!$D$8:$X$13,21,0)</f>
        <v>Northern had multiple areas with lower ranks in Q1, which should be examined for potential areas of improvement.</v>
      </c>
    </row>
    <row r="241" spans="1:41" hidden="1" x14ac:dyDescent="0.25">
      <c r="A241" s="4">
        <v>2025</v>
      </c>
      <c r="B241" s="4" t="s">
        <v>339</v>
      </c>
      <c r="C241" s="9" t="s">
        <v>340</v>
      </c>
      <c r="D241" s="4">
        <v>10443925</v>
      </c>
      <c r="E241" s="4" t="s">
        <v>243</v>
      </c>
      <c r="F241" s="4" t="s">
        <v>244</v>
      </c>
      <c r="G241" s="4" t="s">
        <v>243</v>
      </c>
      <c r="H241" s="4" t="s">
        <v>46</v>
      </c>
      <c r="I241" s="4">
        <v>2470</v>
      </c>
      <c r="J241" s="4" t="s">
        <v>242</v>
      </c>
      <c r="K241" s="4" t="s">
        <v>136</v>
      </c>
      <c r="L241" s="4" t="s">
        <v>49</v>
      </c>
      <c r="M241" s="4" t="s">
        <v>61</v>
      </c>
      <c r="N241" s="4" t="s">
        <v>70</v>
      </c>
      <c r="O241" s="4" t="s">
        <v>51</v>
      </c>
      <c r="P241" s="4">
        <v>4</v>
      </c>
      <c r="Q241" s="4">
        <v>5</v>
      </c>
      <c r="R241" s="4">
        <v>4</v>
      </c>
      <c r="S241" s="4" t="s">
        <v>52</v>
      </c>
      <c r="T241" s="4" t="s">
        <v>53</v>
      </c>
      <c r="U241" s="4">
        <v>5</v>
      </c>
      <c r="V241" s="4" t="s">
        <v>51</v>
      </c>
      <c r="W241" s="4" t="s">
        <v>51</v>
      </c>
      <c r="X241" s="4" t="s">
        <v>55</v>
      </c>
      <c r="Y241" s="8">
        <v>0.42857142857142849</v>
      </c>
      <c r="Z241" s="8">
        <v>0.8928571428571429</v>
      </c>
      <c r="AA241" s="8">
        <v>0.90476190476190477</v>
      </c>
      <c r="AB241" s="8">
        <v>0.5</v>
      </c>
      <c r="AC241" s="8">
        <v>0.81609195402298851</v>
      </c>
      <c r="AD241" s="4" t="str">
        <f>VLOOKUP(J241,'Areas Ranking'!$D$59:$Z$115,18,0)</f>
        <v>Richmond received an overall score of 87% which ranks them at position 4 of the 11 areas within the Northern region called in Q1.</v>
      </c>
      <c r="AE241" s="4" t="str">
        <f>VLOOKUP(J241,'Areas Ranking'!$D$59:$Z$115,19,0)</f>
        <v>Richmond received a 'greeting' score of 52% which ranks them at position 6 of the 11 areas within the Northern region called in Q1.</v>
      </c>
      <c r="AF241" s="4" t="str">
        <f>VLOOKUP(J241,'Areas Ranking'!$D$59:$Z$115,20,0)</f>
        <v>Richmond received an 'act with empathy' score of 93% which ranks them at position 9 of the 11 areas within the Northern region called in Q1.</v>
      </c>
      <c r="AG241" s="4" t="str">
        <f>VLOOKUP(J241,'Areas Ranking'!$D$59:$Z$115,21,0)</f>
        <v>Richmond received an 'explain expectations &amp; resolve situations' score of 94% which ranks them at position 3 of the 11 areas within the Northern region called in Q1.</v>
      </c>
      <c r="AH241" s="4" t="str">
        <f>VLOOKUP(J241,'Areas Ranking'!$D$59:$Z$115,22,0)</f>
        <v>Richmond received a 'communication' score of 67% which ranks them at position 4 of the 11 areas within the Northern region called in Q1.</v>
      </c>
      <c r="AI241" s="4" t="str">
        <f>VLOOKUP(J241,'Areas Ranking'!$D$59:$Z$115,23,0)</f>
        <v>Richmond's lowest rank was for 'act with empathy' in Q1, which should be examined for potential areas of improvement.</v>
      </c>
      <c r="AJ241" s="4" t="str">
        <f>VLOOKUP(K241,'Region Ranking'!$D$8:$X$13,16,0)</f>
        <v>Northern received an overall score of 80% which ranks them at position 4 of the 6 regions called in Q1.</v>
      </c>
      <c r="AK241" s="4" t="str">
        <f>VLOOKUP(K241,'Region Ranking'!$D$8:$X$13,17,0)</f>
        <v>Northern received a 'greeting' score of 55% which ranks them at position 5 of the 6 regions called in Q1.</v>
      </c>
      <c r="AL241" s="4" t="str">
        <f>VLOOKUP(K241,'Region Ranking'!$D$8:$X$13,18,0)</f>
        <v>Northern received an 'act with empathy' score of 90% which ranks them at position 4 of the 6 regions called in Q1.</v>
      </c>
      <c r="AM241" s="4" t="str">
        <f>VLOOKUP(K241,'Region Ranking'!$D$8:$X$13,19,0)</f>
        <v>Northern received an 'explain expectations &amp; resolve situations' score of 81% which ranks them at position 5 of the 6 regions called in Q1.</v>
      </c>
      <c r="AN241" s="4" t="str">
        <f>VLOOKUP(K241,'Region Ranking'!$D$8:$X$13,20,0)</f>
        <v>Northern received a 'communication' score of 64% which ranks them at position 4 of the 6 regions called in Q1.</v>
      </c>
      <c r="AO241" s="4" t="str">
        <f>VLOOKUP(K241,'Region Ranking'!$D$8:$X$13,21,0)</f>
        <v>Northern had multiple areas with lower ranks in Q1, which should be examined for potential areas of improvement.</v>
      </c>
    </row>
    <row r="242" spans="1:41" hidden="1" x14ac:dyDescent="0.25">
      <c r="A242" s="4">
        <v>2025</v>
      </c>
      <c r="B242" s="4" t="s">
        <v>339</v>
      </c>
      <c r="C242" s="9" t="s">
        <v>340</v>
      </c>
      <c r="D242" s="4">
        <v>10443926</v>
      </c>
      <c r="E242" s="4" t="s">
        <v>290</v>
      </c>
      <c r="F242" s="4" t="s">
        <v>291</v>
      </c>
      <c r="G242" s="4" t="s">
        <v>290</v>
      </c>
      <c r="H242" s="4" t="s">
        <v>46</v>
      </c>
      <c r="I242" s="4">
        <v>2830</v>
      </c>
      <c r="J242" s="4" t="s">
        <v>292</v>
      </c>
      <c r="K242" s="4" t="s">
        <v>233</v>
      </c>
      <c r="L242" s="4" t="s">
        <v>49</v>
      </c>
      <c r="M242" s="4" t="s">
        <v>61</v>
      </c>
      <c r="N242" s="4" t="s">
        <v>50</v>
      </c>
      <c r="O242" s="4" t="s">
        <v>55</v>
      </c>
      <c r="P242" s="4">
        <v>1</v>
      </c>
      <c r="Q242" s="4">
        <v>4</v>
      </c>
      <c r="R242" s="4">
        <v>2</v>
      </c>
      <c r="S242" s="4" t="s">
        <v>52</v>
      </c>
      <c r="T242" s="4" t="s">
        <v>53</v>
      </c>
      <c r="U242" s="4">
        <v>3</v>
      </c>
      <c r="V242" s="4" t="s">
        <v>51</v>
      </c>
      <c r="W242" s="4" t="s">
        <v>51</v>
      </c>
      <c r="X242" s="4" t="s">
        <v>51</v>
      </c>
      <c r="Y242" s="8">
        <v>0.5714285714285714</v>
      </c>
      <c r="Z242" s="8">
        <v>0.35714285714285721</v>
      </c>
      <c r="AA242" s="8">
        <v>0.33333333333333343</v>
      </c>
      <c r="AB242" s="8">
        <v>0</v>
      </c>
      <c r="AC242" s="8">
        <v>0.32183908045977011</v>
      </c>
      <c r="AD242" s="4" t="str">
        <f>VLOOKUP(J242,'Areas Ranking'!$D$59:$Z$115,18,0)</f>
        <v>Orana Mid-Western received an overall score of 53% which ranks them at position 7 of the 7 areas within the Western region called in Q1.</v>
      </c>
      <c r="AE242" s="4" t="str">
        <f>VLOOKUP(J242,'Areas Ranking'!$D$59:$Z$115,19,0)</f>
        <v>Orana Mid-Western received a 'greeting' score of 38% which ranks them at position 7 of the 7 areas within the Western region called in Q1.</v>
      </c>
      <c r="AF242" s="4" t="str">
        <f>VLOOKUP(J242,'Areas Ranking'!$D$59:$Z$115,20,0)</f>
        <v>Orana Mid-Western received an 'act with empathy' score of 55% which ranks them at position 7 of the 7 areas within the Western region called in Q1.</v>
      </c>
      <c r="AG242" s="4" t="str">
        <f>VLOOKUP(J242,'Areas Ranking'!$D$59:$Z$115,21,0)</f>
        <v>Orana Mid-Western received an 'explain expectations &amp; resolve situations' score of 62% which ranks them at position 7 of the 7 areas within the Western region called in Q1.</v>
      </c>
      <c r="AH242" s="4" t="str">
        <f>VLOOKUP(J242,'Areas Ranking'!$D$59:$Z$115,22,0)</f>
        <v>Orana Mid-Western received a 'communication' score of 17% which ranks them at position 7 of the 7 areas within the Western region called in Q1.</v>
      </c>
      <c r="AI242" s="4" t="str">
        <f>VLOOKUP(J242,'Areas Ranking'!$D$59:$Z$115,23,0)</f>
        <v>Orana Mid-Western had multiple areas with lower ranks in Q1, which should be examined for potential areas of improvement.</v>
      </c>
      <c r="AJ242" s="4" t="str">
        <f>VLOOKUP(K242,'Region Ranking'!$D$8:$X$13,16,0)</f>
        <v>Western received an overall score of 79% which ranks them at position 5 of the 6 regions called in Q1.</v>
      </c>
      <c r="AK242" s="4" t="str">
        <f>VLOOKUP(K242,'Region Ranking'!$D$8:$X$13,17,0)</f>
        <v>Western received a 'greeting' score of 55% which ranks them at position 4 of the 6 regions called in Q1.</v>
      </c>
      <c r="AL242" s="4" t="str">
        <f>VLOOKUP(K242,'Region Ranking'!$D$8:$X$13,18,0)</f>
        <v>Western received an 'act with empathy' score of 88% which ranks them at position 5 of the 6 regions called in Q1.</v>
      </c>
      <c r="AM242" s="4" t="str">
        <f>VLOOKUP(K242,'Region Ranking'!$D$8:$X$13,19,0)</f>
        <v>Western received an 'explain expectations &amp; resolve situations' score of 84% which ranks them at position 3 of the 6 regions called in Q1.</v>
      </c>
      <c r="AN242" s="4" t="str">
        <f>VLOOKUP(K242,'Region Ranking'!$D$8:$X$13,20,0)</f>
        <v>Western received a 'communication' score of 50% which ranks them at position 6 of the 6 regions called in Q1.</v>
      </c>
      <c r="AO242" s="4" t="str">
        <f>VLOOKUP(K242,'Region Ranking'!$D$8:$X$13,21,0)</f>
        <v>Western had multiple areas with lower ranks in Q1, which should be examined for potential areas of improvement.</v>
      </c>
    </row>
    <row r="243" spans="1:41" hidden="1" x14ac:dyDescent="0.25">
      <c r="A243" s="4">
        <v>2025</v>
      </c>
      <c r="B243" s="4" t="s">
        <v>339</v>
      </c>
      <c r="C243" s="9" t="s">
        <v>340</v>
      </c>
      <c r="D243" s="4">
        <v>10443927</v>
      </c>
      <c r="E243" s="4" t="s">
        <v>149</v>
      </c>
      <c r="F243" s="4" t="s">
        <v>150</v>
      </c>
      <c r="G243" s="4" t="s">
        <v>149</v>
      </c>
      <c r="H243" s="4" t="s">
        <v>46</v>
      </c>
      <c r="I243" s="4">
        <v>2428</v>
      </c>
      <c r="J243" s="4" t="s">
        <v>151</v>
      </c>
      <c r="K243" s="4" t="s">
        <v>136</v>
      </c>
      <c r="L243" s="4" t="s">
        <v>49</v>
      </c>
      <c r="M243" s="4" t="s">
        <v>61</v>
      </c>
      <c r="N243" s="4" t="s">
        <v>50</v>
      </c>
      <c r="O243" s="4" t="s">
        <v>55</v>
      </c>
      <c r="P243" s="4">
        <v>5</v>
      </c>
      <c r="Q243" s="4">
        <v>5</v>
      </c>
      <c r="R243" s="4">
        <v>5</v>
      </c>
      <c r="S243" s="4" t="s">
        <v>52</v>
      </c>
      <c r="T243" s="4" t="s">
        <v>76</v>
      </c>
      <c r="U243" s="4">
        <v>5</v>
      </c>
      <c r="V243" s="4" t="s">
        <v>51</v>
      </c>
      <c r="W243" s="4" t="s">
        <v>51</v>
      </c>
      <c r="X243" s="4" t="s">
        <v>55</v>
      </c>
      <c r="Y243" s="8">
        <v>0.8571428571428571</v>
      </c>
      <c r="Z243" s="8">
        <v>1</v>
      </c>
      <c r="AA243" s="8">
        <v>1</v>
      </c>
      <c r="AB243" s="8">
        <v>0.5</v>
      </c>
      <c r="AC243" s="8">
        <v>0.93103448275862066</v>
      </c>
      <c r="AD243" s="4" t="str">
        <f>VLOOKUP(J243,'Areas Ranking'!$D$59:$Z$115,18,0)</f>
        <v>Manning Great Lakes received an overall score of 95% which ranks them at position 2 of the 11 areas within the Northern region called in Q1.</v>
      </c>
      <c r="AE243" s="4" t="str">
        <f>VLOOKUP(J243,'Areas Ranking'!$D$59:$Z$115,19,0)</f>
        <v>Manning Great Lakes received a 'greeting' score of 76% which ranks them at position 1 of the 11 areas within the Northern region called in Q1.</v>
      </c>
      <c r="AF243" s="4" t="str">
        <f>VLOOKUP(J243,'Areas Ranking'!$D$59:$Z$115,20,0)</f>
        <v>Manning Great Lakes received an 'act with empathy' score of 100% which ranks them at position 1 of the 11 areas within the Northern region called in Q1.</v>
      </c>
      <c r="AG243" s="4" t="str">
        <f>VLOOKUP(J243,'Areas Ranking'!$D$59:$Z$115,21,0)</f>
        <v>Manning Great Lakes received an 'explain expectations &amp; resolve situations' score of 97% which ranks them at position 2 of the 11 areas within the Northern region called in Q1.</v>
      </c>
      <c r="AH243" s="4" t="str">
        <f>VLOOKUP(J243,'Areas Ranking'!$D$59:$Z$115,22,0)</f>
        <v>Manning Great Lakes received a 'communication' score of 83% which ranks them at position 2 of the 11 areas within the Northern region called in Q1.</v>
      </c>
      <c r="AI243" s="4" t="str">
        <f>VLOOKUP(J243,'Areas Ranking'!$D$59:$Z$115,23,0)</f>
        <v>Manning Great Lakes had multiple areas with lower ranks in Q1, which should be examined for potential areas of improvement.</v>
      </c>
      <c r="AJ243" s="4" t="str">
        <f>VLOOKUP(K243,'Region Ranking'!$D$8:$X$13,16,0)</f>
        <v>Northern received an overall score of 80% which ranks them at position 4 of the 6 regions called in Q1.</v>
      </c>
      <c r="AK243" s="4" t="str">
        <f>VLOOKUP(K243,'Region Ranking'!$D$8:$X$13,17,0)</f>
        <v>Northern received a 'greeting' score of 55% which ranks them at position 5 of the 6 regions called in Q1.</v>
      </c>
      <c r="AL243" s="4" t="str">
        <f>VLOOKUP(K243,'Region Ranking'!$D$8:$X$13,18,0)</f>
        <v>Northern received an 'act with empathy' score of 90% which ranks them at position 4 of the 6 regions called in Q1.</v>
      </c>
      <c r="AM243" s="4" t="str">
        <f>VLOOKUP(K243,'Region Ranking'!$D$8:$X$13,19,0)</f>
        <v>Northern received an 'explain expectations &amp; resolve situations' score of 81% which ranks them at position 5 of the 6 regions called in Q1.</v>
      </c>
      <c r="AN243" s="4" t="str">
        <f>VLOOKUP(K243,'Region Ranking'!$D$8:$X$13,20,0)</f>
        <v>Northern received a 'communication' score of 64% which ranks them at position 4 of the 6 regions called in Q1.</v>
      </c>
      <c r="AO243" s="4" t="str">
        <f>VLOOKUP(K243,'Region Ranking'!$D$8:$X$13,21,0)</f>
        <v>Northern had multiple areas with lower ranks in Q1, which should be examined for potential areas of improvement.</v>
      </c>
    </row>
    <row r="244" spans="1:41" hidden="1" x14ac:dyDescent="0.25">
      <c r="A244" s="4">
        <v>2025</v>
      </c>
      <c r="B244" s="4" t="s">
        <v>339</v>
      </c>
      <c r="C244" s="9" t="s">
        <v>340</v>
      </c>
      <c r="D244" s="4">
        <v>10443928</v>
      </c>
      <c r="E244" s="4" t="s">
        <v>279</v>
      </c>
      <c r="F244" s="4" t="s">
        <v>280</v>
      </c>
      <c r="G244" s="4" t="s">
        <v>279</v>
      </c>
      <c r="H244" s="4" t="s">
        <v>46</v>
      </c>
      <c r="I244" s="4">
        <v>2680</v>
      </c>
      <c r="J244" s="4" t="s">
        <v>281</v>
      </c>
      <c r="K244" s="4" t="s">
        <v>253</v>
      </c>
      <c r="L244" s="4" t="s">
        <v>49</v>
      </c>
      <c r="M244" s="4" t="s">
        <v>61</v>
      </c>
      <c r="N244" s="4" t="s">
        <v>70</v>
      </c>
      <c r="O244" s="4" t="s">
        <v>51</v>
      </c>
      <c r="P244" s="4">
        <v>4</v>
      </c>
      <c r="Q244" s="4">
        <v>5</v>
      </c>
      <c r="R244" s="4">
        <v>5</v>
      </c>
      <c r="S244" s="4" t="s">
        <v>52</v>
      </c>
      <c r="T244" s="4" t="s">
        <v>53</v>
      </c>
      <c r="U244" s="4">
        <v>4</v>
      </c>
      <c r="V244" s="4" t="s">
        <v>63</v>
      </c>
      <c r="W244" s="4" t="s">
        <v>51</v>
      </c>
      <c r="X244" s="4" t="s">
        <v>55</v>
      </c>
      <c r="Y244" s="8">
        <v>0.42857142857142849</v>
      </c>
      <c r="Z244" s="8">
        <v>1</v>
      </c>
      <c r="AA244" s="8">
        <v>0.90476190476190477</v>
      </c>
      <c r="AB244" s="8">
        <v>0.5</v>
      </c>
      <c r="AC244" s="8">
        <v>0.85057471264367823</v>
      </c>
      <c r="AD244" s="4" t="str">
        <f>VLOOKUP(J244,'Areas Ranking'!$D$59:$Z$115,18,0)</f>
        <v>Murrumbidgee received an overall score of 88% which ranks them at position 3 of the 8 areas within the Southern region called in Q1.</v>
      </c>
      <c r="AE244" s="4" t="str">
        <f>VLOOKUP(J244,'Areas Ranking'!$D$59:$Z$115,19,0)</f>
        <v>Murrumbidgee received a 'greeting' score of 71% which ranks them at position 2 of the 8 areas within the Southern region called in Q1.</v>
      </c>
      <c r="AF244" s="4" t="str">
        <f>VLOOKUP(J244,'Areas Ranking'!$D$59:$Z$115,20,0)</f>
        <v>Murrumbidgee received an 'act with empathy' score of 100% which ranks them at position 1 of the 8 areas within the Southern region called in Q1.</v>
      </c>
      <c r="AG244" s="4" t="str">
        <f>VLOOKUP(J244,'Areas Ranking'!$D$59:$Z$115,21,0)</f>
        <v>Murrumbidgee received an 'explain expectations &amp; resolve situations' score of 84% which ranks them at position 4 of the 8 areas within the Southern region called in Q1.</v>
      </c>
      <c r="AH244" s="4" t="str">
        <f>VLOOKUP(J244,'Areas Ranking'!$D$59:$Z$115,22,0)</f>
        <v>Murrumbidgee received a 'communication' score of 83% which ranks them at position 1 of the 8 areas within the Southern region called in Q1.</v>
      </c>
      <c r="AI244" s="4" t="str">
        <f>VLOOKUP(J244,'Areas Ranking'!$D$59:$Z$115,23,0)</f>
        <v>Murrumbidgee's lowest rank was for 'explain expectations &amp; resolve situations' in Q1, which should be examined for potential areas of improvement.</v>
      </c>
      <c r="AJ244" s="4" t="str">
        <f>VLOOKUP(K244,'Region Ranking'!$D$8:$X$13,16,0)</f>
        <v>Southern received an overall score of 85% which ranks them at position 1 of the 6 regions called in Q1.</v>
      </c>
      <c r="AK244" s="4" t="str">
        <f>VLOOKUP(K244,'Region Ranking'!$D$8:$X$13,17,0)</f>
        <v>Southern received a 'greeting' score of 64% which ranks them at position 1 of the 6 regions called in Q1.</v>
      </c>
      <c r="AL244" s="4" t="str">
        <f>VLOOKUP(K244,'Region Ranking'!$D$8:$X$13,18,0)</f>
        <v>Southern received an 'act with empathy' score of 97% which ranks them at position 1 of the 6 regions called in Q1.</v>
      </c>
      <c r="AM244" s="4" t="str">
        <f>VLOOKUP(K244,'Region Ranking'!$D$8:$X$13,19,0)</f>
        <v>Southern received an 'explain expectations &amp; resolve situations' score of 85% which ranks them at position 2 of the 6 regions called in Q1.</v>
      </c>
      <c r="AN244" s="4" t="str">
        <f>VLOOKUP(K244,'Region Ranking'!$D$8:$X$13,20,0)</f>
        <v>Southern received a 'communication' score of 69% which ranks them at position 1 of the 6 regions called in Q1.</v>
      </c>
      <c r="AO244" s="4" t="str">
        <f>VLOOKUP(K244,'Region Ranking'!$D$8:$X$13,21,0)</f>
        <v>Southern had multiple areas with lower ranks in Q1, which should be examined for potential areas of improvement.</v>
      </c>
    </row>
    <row r="245" spans="1:41" hidden="1" x14ac:dyDescent="0.25">
      <c r="A245" s="4">
        <v>2025</v>
      </c>
      <c r="B245" s="4" t="s">
        <v>339</v>
      </c>
      <c r="C245" s="9" t="s">
        <v>340</v>
      </c>
      <c r="D245" s="4">
        <v>10443929</v>
      </c>
      <c r="E245" s="4" t="s">
        <v>238</v>
      </c>
      <c r="F245" s="4" t="s">
        <v>239</v>
      </c>
      <c r="G245" s="4" t="s">
        <v>238</v>
      </c>
      <c r="H245" s="4" t="s">
        <v>46</v>
      </c>
      <c r="I245" s="4">
        <v>2360</v>
      </c>
      <c r="J245" s="4" t="s">
        <v>237</v>
      </c>
      <c r="K245" s="4" t="s">
        <v>233</v>
      </c>
      <c r="L245" s="4" t="s">
        <v>49</v>
      </c>
      <c r="M245" s="4" t="s">
        <v>234</v>
      </c>
      <c r="N245" s="4" t="s">
        <v>70</v>
      </c>
      <c r="O245" s="4" t="s">
        <v>51</v>
      </c>
      <c r="P245" s="4">
        <v>5</v>
      </c>
      <c r="Q245" s="4">
        <v>5</v>
      </c>
      <c r="R245" s="4">
        <v>5</v>
      </c>
      <c r="S245" s="4" t="s">
        <v>52</v>
      </c>
      <c r="T245" s="4" t="s">
        <v>53</v>
      </c>
      <c r="U245" s="4">
        <v>5</v>
      </c>
      <c r="V245" s="4" t="s">
        <v>54</v>
      </c>
      <c r="W245" s="4" t="s">
        <v>51</v>
      </c>
      <c r="X245" s="4" t="s">
        <v>55</v>
      </c>
      <c r="Y245" s="8">
        <v>0.42857142857142849</v>
      </c>
      <c r="Z245" s="8">
        <v>1</v>
      </c>
      <c r="AA245" s="8">
        <v>0.90476190476190477</v>
      </c>
      <c r="AB245" s="8">
        <v>0.5</v>
      </c>
      <c r="AC245" s="8">
        <v>0.85057471264367823</v>
      </c>
      <c r="AD245" s="4" t="str">
        <f>VLOOKUP(J245,'Areas Ranking'!$D$59:$Z$115,18,0)</f>
        <v>New England received an overall score of 87% which ranks them at position 2 of the 7 areas within the Western region called in Q1.</v>
      </c>
      <c r="AE245" s="4" t="str">
        <f>VLOOKUP(J245,'Areas Ranking'!$D$59:$Z$115,19,0)</f>
        <v>New England received a 'greeting' score of 67% which ranks them at position 1 of the 7 areas within the Western region called in Q1.</v>
      </c>
      <c r="AF245" s="4" t="str">
        <f>VLOOKUP(J245,'Areas Ranking'!$D$59:$Z$115,20,0)</f>
        <v>New England received an 'act with empathy' score of 100% which ranks them at position 1 of the 7 areas within the Western region called in Q1.</v>
      </c>
      <c r="AG245" s="4" t="str">
        <f>VLOOKUP(J245,'Areas Ranking'!$D$59:$Z$115,21,0)</f>
        <v>New England received an 'explain expectations &amp; resolve situations' score of 87% which ranks them at position 2 of the 7 areas within the Western region called in Q1.</v>
      </c>
      <c r="AH245" s="4" t="str">
        <f>VLOOKUP(J245,'Areas Ranking'!$D$59:$Z$115,22,0)</f>
        <v>New England received a 'communication' score of 67% which ranks them at position 2 of the 7 areas within the Western region called in Q1.</v>
      </c>
      <c r="AI245" s="4" t="str">
        <f>VLOOKUP(J245,'Areas Ranking'!$D$59:$Z$115,23,0)</f>
        <v>New England had multiple areas with lower ranks in Q1, which should be examined for potential areas of improvement.</v>
      </c>
      <c r="AJ245" s="4" t="str">
        <f>VLOOKUP(K245,'Region Ranking'!$D$8:$X$13,16,0)</f>
        <v>Western received an overall score of 79% which ranks them at position 5 of the 6 regions called in Q1.</v>
      </c>
      <c r="AK245" s="4" t="str">
        <f>VLOOKUP(K245,'Region Ranking'!$D$8:$X$13,17,0)</f>
        <v>Western received a 'greeting' score of 55% which ranks them at position 4 of the 6 regions called in Q1.</v>
      </c>
      <c r="AL245" s="4" t="str">
        <f>VLOOKUP(K245,'Region Ranking'!$D$8:$X$13,18,0)</f>
        <v>Western received an 'act with empathy' score of 88% which ranks them at position 5 of the 6 regions called in Q1.</v>
      </c>
      <c r="AM245" s="4" t="str">
        <f>VLOOKUP(K245,'Region Ranking'!$D$8:$X$13,19,0)</f>
        <v>Western received an 'explain expectations &amp; resolve situations' score of 84% which ranks them at position 3 of the 6 regions called in Q1.</v>
      </c>
      <c r="AN245" s="4" t="str">
        <f>VLOOKUP(K245,'Region Ranking'!$D$8:$X$13,20,0)</f>
        <v>Western received a 'communication' score of 50% which ranks them at position 6 of the 6 regions called in Q1.</v>
      </c>
      <c r="AO245" s="4" t="str">
        <f>VLOOKUP(K245,'Region Ranking'!$D$8:$X$13,21,0)</f>
        <v>Western had multiple areas with lower ranks in Q1, which should be examined for potential areas of improvement.</v>
      </c>
    </row>
    <row r="246" spans="1:41" hidden="1" x14ac:dyDescent="0.25">
      <c r="A246" s="4">
        <v>2025</v>
      </c>
      <c r="B246" s="4" t="s">
        <v>339</v>
      </c>
      <c r="C246" s="9" t="s">
        <v>340</v>
      </c>
      <c r="D246" s="4">
        <v>10443930</v>
      </c>
      <c r="E246" s="4" t="s">
        <v>154</v>
      </c>
      <c r="F246" s="4" t="s">
        <v>155</v>
      </c>
      <c r="G246" s="4" t="s">
        <v>154</v>
      </c>
      <c r="H246" s="4" t="s">
        <v>46</v>
      </c>
      <c r="I246" s="4">
        <v>2440</v>
      </c>
      <c r="J246" s="4" t="s">
        <v>156</v>
      </c>
      <c r="K246" s="4" t="s">
        <v>136</v>
      </c>
      <c r="L246" s="4" t="s">
        <v>49</v>
      </c>
      <c r="M246" s="4" t="s">
        <v>61</v>
      </c>
      <c r="N246" s="4" t="s">
        <v>70</v>
      </c>
      <c r="O246" s="4" t="s">
        <v>51</v>
      </c>
      <c r="P246" s="4">
        <v>4</v>
      </c>
      <c r="Q246" s="4">
        <v>5</v>
      </c>
      <c r="R246" s="4">
        <v>4</v>
      </c>
      <c r="S246" s="4" t="s">
        <v>52</v>
      </c>
      <c r="T246" s="4" t="s">
        <v>62</v>
      </c>
      <c r="U246" s="4">
        <v>4</v>
      </c>
      <c r="V246" s="4" t="s">
        <v>54</v>
      </c>
      <c r="W246" s="4" t="s">
        <v>51</v>
      </c>
      <c r="X246" s="4" t="s">
        <v>55</v>
      </c>
      <c r="Y246" s="8">
        <v>0.42857142857142849</v>
      </c>
      <c r="Z246" s="8">
        <v>1</v>
      </c>
      <c r="AA246" s="8">
        <v>0.7142857142857143</v>
      </c>
      <c r="AB246" s="8">
        <v>0.5</v>
      </c>
      <c r="AC246" s="8">
        <v>0.75862068965517238</v>
      </c>
      <c r="AD246" s="4" t="str">
        <f>VLOOKUP(J246,'Areas Ranking'!$D$59:$Z$115,18,0)</f>
        <v>Mid North Coast received an overall score of 83% which ranks them at position 6 of the 11 areas within the Northern region called in Q1.</v>
      </c>
      <c r="AE246" s="4" t="str">
        <f>VLOOKUP(J246,'Areas Ranking'!$D$59:$Z$115,19,0)</f>
        <v>Mid North Coast received a 'greeting' score of 48% which ranks them at position 9 of the 11 areas within the Northern region called in Q1.</v>
      </c>
      <c r="AF246" s="4" t="str">
        <f>VLOOKUP(J246,'Areas Ranking'!$D$59:$Z$115,20,0)</f>
        <v>Mid North Coast received an 'act with empathy' score of 100% which ranks them at position 1 of the 11 areas within the Northern region called in Q1.</v>
      </c>
      <c r="AG246" s="4" t="str">
        <f>VLOOKUP(J246,'Areas Ranking'!$D$59:$Z$115,21,0)</f>
        <v>Mid North Coast received an 'explain expectations &amp; resolve situations' score of 81% which ranks them at position 7 of the 11 areas within the Northern region called in Q1.</v>
      </c>
      <c r="AH246" s="4" t="str">
        <f>VLOOKUP(J246,'Areas Ranking'!$D$59:$Z$115,22,0)</f>
        <v>Mid North Coast received a 'communication' score of 67% which ranks them at position 4 of the 11 areas within the Northern region called in Q1.</v>
      </c>
      <c r="AI246" s="4" t="str">
        <f>VLOOKUP(J246,'Areas Ranking'!$D$59:$Z$115,23,0)</f>
        <v>Mid North Coast's lowest rank was for 'greeting' in Q1, which should be examined for potential areas of improvement.</v>
      </c>
      <c r="AJ246" s="4" t="str">
        <f>VLOOKUP(K246,'Region Ranking'!$D$8:$X$13,16,0)</f>
        <v>Northern received an overall score of 80% which ranks them at position 4 of the 6 regions called in Q1.</v>
      </c>
      <c r="AK246" s="4" t="str">
        <f>VLOOKUP(K246,'Region Ranking'!$D$8:$X$13,17,0)</f>
        <v>Northern received a 'greeting' score of 55% which ranks them at position 5 of the 6 regions called in Q1.</v>
      </c>
      <c r="AL246" s="4" t="str">
        <f>VLOOKUP(K246,'Region Ranking'!$D$8:$X$13,18,0)</f>
        <v>Northern received an 'act with empathy' score of 90% which ranks them at position 4 of the 6 regions called in Q1.</v>
      </c>
      <c r="AM246" s="4" t="str">
        <f>VLOOKUP(K246,'Region Ranking'!$D$8:$X$13,19,0)</f>
        <v>Northern received an 'explain expectations &amp; resolve situations' score of 81% which ranks them at position 5 of the 6 regions called in Q1.</v>
      </c>
      <c r="AN246" s="4" t="str">
        <f>VLOOKUP(K246,'Region Ranking'!$D$8:$X$13,20,0)</f>
        <v>Northern received a 'communication' score of 64% which ranks them at position 4 of the 6 regions called in Q1.</v>
      </c>
      <c r="AO246" s="4" t="str">
        <f>VLOOKUP(K246,'Region Ranking'!$D$8:$X$13,21,0)</f>
        <v>Northern had multiple areas with lower ranks in Q1, which should be examined for potential areas of improvement.</v>
      </c>
    </row>
    <row r="247" spans="1:41" hidden="1" x14ac:dyDescent="0.25">
      <c r="A247" s="4">
        <v>2025</v>
      </c>
      <c r="B247" s="4" t="s">
        <v>339</v>
      </c>
      <c r="C247" s="9" t="s">
        <v>340</v>
      </c>
      <c r="D247" s="4">
        <v>10443931</v>
      </c>
      <c r="E247" s="4" t="s">
        <v>225</v>
      </c>
      <c r="F247" s="4" t="s">
        <v>226</v>
      </c>
      <c r="G247" s="4" t="s">
        <v>225</v>
      </c>
      <c r="H247" s="4" t="s">
        <v>46</v>
      </c>
      <c r="I247" s="4">
        <v>2320</v>
      </c>
      <c r="J247" s="4" t="s">
        <v>227</v>
      </c>
      <c r="K247" s="4" t="s">
        <v>136</v>
      </c>
      <c r="L247" s="4" t="s">
        <v>88</v>
      </c>
      <c r="M247" s="4" t="s">
        <v>61</v>
      </c>
      <c r="N247" s="4" t="s">
        <v>50</v>
      </c>
      <c r="O247" s="4" t="s">
        <v>51</v>
      </c>
      <c r="P247" s="4">
        <v>5</v>
      </c>
      <c r="Q247" s="4">
        <v>5</v>
      </c>
      <c r="R247" s="4">
        <v>5</v>
      </c>
      <c r="S247" s="4" t="s">
        <v>52</v>
      </c>
      <c r="T247" s="4" t="s">
        <v>76</v>
      </c>
      <c r="U247" s="4">
        <v>5</v>
      </c>
      <c r="V247" s="4" t="s">
        <v>63</v>
      </c>
      <c r="W247" s="4" t="s">
        <v>55</v>
      </c>
      <c r="X247" s="4" t="s">
        <v>55</v>
      </c>
      <c r="Y247" s="8">
        <v>0.5714285714285714</v>
      </c>
      <c r="Z247" s="8">
        <v>1</v>
      </c>
      <c r="AA247" s="8">
        <v>1</v>
      </c>
      <c r="AB247" s="8">
        <v>1</v>
      </c>
      <c r="AC247" s="8">
        <v>0.96551724137931028</v>
      </c>
      <c r="AD247" s="4" t="str">
        <f>VLOOKUP(J247,'Areas Ranking'!$D$59:$Z$115,18,0)</f>
        <v>Port Stephens/Hunter received an overall score of 91% which ranks them at position 3 of the 11 areas within the Northern region called in Q1.</v>
      </c>
      <c r="AE247" s="4" t="str">
        <f>VLOOKUP(J247,'Areas Ranking'!$D$59:$Z$115,19,0)</f>
        <v>Port Stephens/Hunter received a 'greeting' score of 52% which ranks them at position 6 of the 11 areas within the Northern region called in Q1.</v>
      </c>
      <c r="AF247" s="4" t="str">
        <f>VLOOKUP(J247,'Areas Ranking'!$D$59:$Z$115,20,0)</f>
        <v>Port Stephens/Hunter received an 'act with empathy' score of 100% which ranks them at position 1 of the 11 areas within the Northern region called in Q1.</v>
      </c>
      <c r="AG247" s="4" t="str">
        <f>VLOOKUP(J247,'Areas Ranking'!$D$59:$Z$115,21,0)</f>
        <v>Port Stephens/Hunter received an 'explain expectations &amp; resolve situations' score of 89% which ranks them at position 4 of the 11 areas within the Northern region called in Q1.</v>
      </c>
      <c r="AH247" s="4" t="str">
        <f>VLOOKUP(J247,'Areas Ranking'!$D$59:$Z$115,22,0)</f>
        <v>Port Stephens/Hunter received a 'communication' score of 100% which ranks them at position 1 of the 11 areas within the Northern region called in Q1.</v>
      </c>
      <c r="AI247" s="4" t="str">
        <f>VLOOKUP(J247,'Areas Ranking'!$D$59:$Z$115,23,0)</f>
        <v>Port Stephens/Hunter's lowest rank was for 'greeting' in Q1, which should be examined for potential areas of improvement.</v>
      </c>
      <c r="AJ247" s="4" t="str">
        <f>VLOOKUP(K247,'Region Ranking'!$D$8:$X$13,16,0)</f>
        <v>Northern received an overall score of 80% which ranks them at position 4 of the 6 regions called in Q1.</v>
      </c>
      <c r="AK247" s="4" t="str">
        <f>VLOOKUP(K247,'Region Ranking'!$D$8:$X$13,17,0)</f>
        <v>Northern received a 'greeting' score of 55% which ranks them at position 5 of the 6 regions called in Q1.</v>
      </c>
      <c r="AL247" s="4" t="str">
        <f>VLOOKUP(K247,'Region Ranking'!$D$8:$X$13,18,0)</f>
        <v>Northern received an 'act with empathy' score of 90% which ranks them at position 4 of the 6 regions called in Q1.</v>
      </c>
      <c r="AM247" s="4" t="str">
        <f>VLOOKUP(K247,'Region Ranking'!$D$8:$X$13,19,0)</f>
        <v>Northern received an 'explain expectations &amp; resolve situations' score of 81% which ranks them at position 5 of the 6 regions called in Q1.</v>
      </c>
      <c r="AN247" s="4" t="str">
        <f>VLOOKUP(K247,'Region Ranking'!$D$8:$X$13,20,0)</f>
        <v>Northern received a 'communication' score of 64% which ranks them at position 4 of the 6 regions called in Q1.</v>
      </c>
      <c r="AO247" s="4" t="str">
        <f>VLOOKUP(K247,'Region Ranking'!$D$8:$X$13,21,0)</f>
        <v>Northern had multiple areas with lower ranks in Q1, which should be examined for potential areas of improvement.</v>
      </c>
    </row>
    <row r="248" spans="1:41" hidden="1" x14ac:dyDescent="0.25">
      <c r="A248" s="4">
        <v>2025</v>
      </c>
      <c r="B248" s="4" t="s">
        <v>339</v>
      </c>
      <c r="C248" s="9" t="s">
        <v>340</v>
      </c>
      <c r="D248" s="4">
        <v>10443932</v>
      </c>
      <c r="E248" s="4" t="s">
        <v>331</v>
      </c>
      <c r="F248" s="4" t="s">
        <v>332</v>
      </c>
      <c r="G248" s="4" t="s">
        <v>331</v>
      </c>
      <c r="H248" s="4" t="s">
        <v>46</v>
      </c>
      <c r="I248" s="4">
        <v>2400</v>
      </c>
      <c r="J248" s="4" t="s">
        <v>237</v>
      </c>
      <c r="K248" s="4" t="s">
        <v>233</v>
      </c>
      <c r="L248" s="4" t="s">
        <v>49</v>
      </c>
      <c r="M248" s="4" t="s">
        <v>61</v>
      </c>
      <c r="N248" s="4" t="s">
        <v>50</v>
      </c>
      <c r="O248" s="4" t="s">
        <v>55</v>
      </c>
      <c r="P248" s="4">
        <v>5</v>
      </c>
      <c r="Q248" s="4">
        <v>5</v>
      </c>
      <c r="R248" s="4">
        <v>5</v>
      </c>
      <c r="S248" s="4" t="s">
        <v>52</v>
      </c>
      <c r="T248" s="4" t="s">
        <v>62</v>
      </c>
      <c r="U248" s="4">
        <v>5</v>
      </c>
      <c r="V248" s="4" t="s">
        <v>54</v>
      </c>
      <c r="W248" s="4" t="s">
        <v>51</v>
      </c>
      <c r="X248" s="4" t="s">
        <v>55</v>
      </c>
      <c r="Y248" s="8">
        <v>0.8571428571428571</v>
      </c>
      <c r="Z248" s="8">
        <v>1</v>
      </c>
      <c r="AA248" s="8">
        <v>0.7142857142857143</v>
      </c>
      <c r="AB248" s="8">
        <v>0.5</v>
      </c>
      <c r="AC248" s="8">
        <v>0.7931034482758621</v>
      </c>
      <c r="AD248" s="4" t="str">
        <f>VLOOKUP(J248,'Areas Ranking'!$D$59:$Z$115,18,0)</f>
        <v>New England received an overall score of 87% which ranks them at position 2 of the 7 areas within the Western region called in Q1.</v>
      </c>
      <c r="AE248" s="4" t="str">
        <f>VLOOKUP(J248,'Areas Ranking'!$D$59:$Z$115,19,0)</f>
        <v>New England received a 'greeting' score of 67% which ranks them at position 1 of the 7 areas within the Western region called in Q1.</v>
      </c>
      <c r="AF248" s="4" t="str">
        <f>VLOOKUP(J248,'Areas Ranking'!$D$59:$Z$115,20,0)</f>
        <v>New England received an 'act with empathy' score of 100% which ranks them at position 1 of the 7 areas within the Western region called in Q1.</v>
      </c>
      <c r="AG248" s="4" t="str">
        <f>VLOOKUP(J248,'Areas Ranking'!$D$59:$Z$115,21,0)</f>
        <v>New England received an 'explain expectations &amp; resolve situations' score of 87% which ranks them at position 2 of the 7 areas within the Western region called in Q1.</v>
      </c>
      <c r="AH248" s="4" t="str">
        <f>VLOOKUP(J248,'Areas Ranking'!$D$59:$Z$115,22,0)</f>
        <v>New England received a 'communication' score of 67% which ranks them at position 2 of the 7 areas within the Western region called in Q1.</v>
      </c>
      <c r="AI248" s="4" t="str">
        <f>VLOOKUP(J248,'Areas Ranking'!$D$59:$Z$115,23,0)</f>
        <v>New England had multiple areas with lower ranks in Q1, which should be examined for potential areas of improvement.</v>
      </c>
      <c r="AJ248" s="4" t="str">
        <f>VLOOKUP(K248,'Region Ranking'!$D$8:$X$13,16,0)</f>
        <v>Western received an overall score of 79% which ranks them at position 5 of the 6 regions called in Q1.</v>
      </c>
      <c r="AK248" s="4" t="str">
        <f>VLOOKUP(K248,'Region Ranking'!$D$8:$X$13,17,0)</f>
        <v>Western received a 'greeting' score of 55% which ranks them at position 4 of the 6 regions called in Q1.</v>
      </c>
      <c r="AL248" s="4" t="str">
        <f>VLOOKUP(K248,'Region Ranking'!$D$8:$X$13,18,0)</f>
        <v>Western received an 'act with empathy' score of 88% which ranks them at position 5 of the 6 regions called in Q1.</v>
      </c>
      <c r="AM248" s="4" t="str">
        <f>VLOOKUP(K248,'Region Ranking'!$D$8:$X$13,19,0)</f>
        <v>Western received an 'explain expectations &amp; resolve situations' score of 84% which ranks them at position 3 of the 6 regions called in Q1.</v>
      </c>
      <c r="AN248" s="4" t="str">
        <f>VLOOKUP(K248,'Region Ranking'!$D$8:$X$13,20,0)</f>
        <v>Western received a 'communication' score of 50% which ranks them at position 6 of the 6 regions called in Q1.</v>
      </c>
      <c r="AO248" s="4" t="str">
        <f>VLOOKUP(K248,'Region Ranking'!$D$8:$X$13,21,0)</f>
        <v>Western had multiple areas with lower ranks in Q1, which should be examined for potential areas of improvement.</v>
      </c>
    </row>
    <row r="249" spans="1:41" hidden="1" x14ac:dyDescent="0.25">
      <c r="A249" s="4">
        <v>2025</v>
      </c>
      <c r="B249" s="4" t="s">
        <v>339</v>
      </c>
      <c r="C249" s="9" t="s">
        <v>340</v>
      </c>
      <c r="D249" s="4">
        <v>10443933</v>
      </c>
      <c r="E249" s="4" t="s">
        <v>270</v>
      </c>
      <c r="F249" s="4" t="s">
        <v>271</v>
      </c>
      <c r="G249" s="4" t="s">
        <v>270</v>
      </c>
      <c r="H249" s="4" t="s">
        <v>46</v>
      </c>
      <c r="I249" s="4">
        <v>2577</v>
      </c>
      <c r="J249" s="4" t="s">
        <v>272</v>
      </c>
      <c r="K249" s="4" t="s">
        <v>253</v>
      </c>
      <c r="L249" s="4" t="s">
        <v>49</v>
      </c>
      <c r="M249" s="4" t="s">
        <v>61</v>
      </c>
      <c r="N249" s="4" t="s">
        <v>50</v>
      </c>
      <c r="O249" s="4" t="s">
        <v>51</v>
      </c>
      <c r="P249" s="4">
        <v>5</v>
      </c>
      <c r="Q249" s="4">
        <v>4</v>
      </c>
      <c r="R249" s="4">
        <v>5</v>
      </c>
      <c r="S249" s="4" t="s">
        <v>52</v>
      </c>
      <c r="T249" s="4" t="s">
        <v>62</v>
      </c>
      <c r="U249" s="4">
        <v>5</v>
      </c>
      <c r="V249" s="4" t="s">
        <v>54</v>
      </c>
      <c r="W249" s="4" t="s">
        <v>51</v>
      </c>
      <c r="X249" s="4" t="s">
        <v>55</v>
      </c>
      <c r="Y249" s="8">
        <v>0.7142857142857143</v>
      </c>
      <c r="Z249" s="8">
        <v>1</v>
      </c>
      <c r="AA249" s="8">
        <v>0.7142857142857143</v>
      </c>
      <c r="AB249" s="8">
        <v>0.5</v>
      </c>
      <c r="AC249" s="8">
        <v>0.78160919540229878</v>
      </c>
      <c r="AD249" s="4" t="str">
        <f>VLOOKUP(J249,'Areas Ranking'!$D$59:$Z$115,18,0)</f>
        <v>The Hume received an overall score of 81% which ranks them at position 7 of the 8 areas within the Southern region called in Q1.</v>
      </c>
      <c r="AE249" s="4" t="str">
        <f>VLOOKUP(J249,'Areas Ranking'!$D$59:$Z$115,19,0)</f>
        <v>The Hume received a 'greeting' score of 62% which ranks them at position 5 of the 8 areas within the Southern region called in Q1.</v>
      </c>
      <c r="AF249" s="4" t="str">
        <f>VLOOKUP(J249,'Areas Ranking'!$D$59:$Z$115,20,0)</f>
        <v>The Hume received an 'act with empathy' score of 93% which ranks them at position 6 of the 8 areas within the Southern region called in Q1.</v>
      </c>
      <c r="AG249" s="4" t="str">
        <f>VLOOKUP(J249,'Areas Ranking'!$D$59:$Z$115,21,0)</f>
        <v>The Hume received an 'explain expectations &amp; resolve situations' score of 84% which ranks them at position 4 of the 8 areas within the Southern region called in Q1.</v>
      </c>
      <c r="AH249" s="4" t="str">
        <f>VLOOKUP(J249,'Areas Ranking'!$D$59:$Z$115,22,0)</f>
        <v>The Hume received a 'communication' score of 50% which ranks them at position 7 of the 8 areas within the Southern region called in Q1.</v>
      </c>
      <c r="AI249" s="4" t="str">
        <f>VLOOKUP(J249,'Areas Ranking'!$D$59:$Z$115,23,0)</f>
        <v>The Hume's lowest rank was for 'communication' in Q1, which should be examined for potential areas of improvement.</v>
      </c>
      <c r="AJ249" s="4" t="str">
        <f>VLOOKUP(K249,'Region Ranking'!$D$8:$X$13,16,0)</f>
        <v>Southern received an overall score of 85% which ranks them at position 1 of the 6 regions called in Q1.</v>
      </c>
      <c r="AK249" s="4" t="str">
        <f>VLOOKUP(K249,'Region Ranking'!$D$8:$X$13,17,0)</f>
        <v>Southern received a 'greeting' score of 64% which ranks them at position 1 of the 6 regions called in Q1.</v>
      </c>
      <c r="AL249" s="4" t="str">
        <f>VLOOKUP(K249,'Region Ranking'!$D$8:$X$13,18,0)</f>
        <v>Southern received an 'act with empathy' score of 97% which ranks them at position 1 of the 6 regions called in Q1.</v>
      </c>
      <c r="AM249" s="4" t="str">
        <f>VLOOKUP(K249,'Region Ranking'!$D$8:$X$13,19,0)</f>
        <v>Southern received an 'explain expectations &amp; resolve situations' score of 85% which ranks them at position 2 of the 6 regions called in Q1.</v>
      </c>
      <c r="AN249" s="4" t="str">
        <f>VLOOKUP(K249,'Region Ranking'!$D$8:$X$13,20,0)</f>
        <v>Southern received a 'communication' score of 69% which ranks them at position 1 of the 6 regions called in Q1.</v>
      </c>
      <c r="AO249" s="4" t="str">
        <f>VLOOKUP(K249,'Region Ranking'!$D$8:$X$13,21,0)</f>
        <v>Southern had multiple areas with lower ranks in Q1, which should be examined for potential areas of improvement.</v>
      </c>
    </row>
    <row r="250" spans="1:41" hidden="1" x14ac:dyDescent="0.25">
      <c r="A250" s="4">
        <v>2025</v>
      </c>
      <c r="B250" s="4" t="s">
        <v>339</v>
      </c>
      <c r="C250" s="9" t="s">
        <v>340</v>
      </c>
      <c r="D250" s="4">
        <v>10443934</v>
      </c>
      <c r="E250" s="4" t="s">
        <v>335</v>
      </c>
      <c r="F250" s="4" t="s">
        <v>336</v>
      </c>
      <c r="G250" s="4" t="s">
        <v>335</v>
      </c>
      <c r="H250" s="4" t="s">
        <v>46</v>
      </c>
      <c r="I250" s="4">
        <v>2541</v>
      </c>
      <c r="J250" s="4" t="s">
        <v>259</v>
      </c>
      <c r="K250" s="4" t="s">
        <v>253</v>
      </c>
      <c r="L250" s="4" t="s">
        <v>49</v>
      </c>
      <c r="M250" s="4" t="s">
        <v>61</v>
      </c>
      <c r="N250" s="4" t="s">
        <v>132</v>
      </c>
      <c r="O250" s="4" t="s">
        <v>51</v>
      </c>
      <c r="P250" s="4">
        <v>5</v>
      </c>
      <c r="Q250" s="4">
        <v>5</v>
      </c>
      <c r="R250" s="4">
        <v>3</v>
      </c>
      <c r="S250" s="4" t="s">
        <v>52</v>
      </c>
      <c r="T250" s="4" t="s">
        <v>62</v>
      </c>
      <c r="U250" s="4">
        <v>5</v>
      </c>
      <c r="V250" s="4" t="s">
        <v>51</v>
      </c>
      <c r="W250" s="4" t="s">
        <v>51</v>
      </c>
      <c r="X250" s="4" t="s">
        <v>55</v>
      </c>
      <c r="Y250" s="8">
        <v>0.2857142857142857</v>
      </c>
      <c r="Z250" s="8">
        <v>1</v>
      </c>
      <c r="AA250" s="8">
        <v>0.52380952380952384</v>
      </c>
      <c r="AB250" s="8">
        <v>0.5</v>
      </c>
      <c r="AC250" s="8">
        <v>0.65517241379310354</v>
      </c>
      <c r="AD250" s="4" t="str">
        <f>VLOOKUP(J250,'Areas Ranking'!$D$59:$Z$115,18,0)</f>
        <v>South Coast received an overall score of 73% which ranks them at position 8 of the 8 areas within the Southern region called in Q1.</v>
      </c>
      <c r="AE250" s="4" t="str">
        <f>VLOOKUP(J250,'Areas Ranking'!$D$59:$Z$115,19,0)</f>
        <v>South Coast received a 'greeting' score of 43% which ranks them at position 8 of the 8 areas within the Southern region called in Q1.</v>
      </c>
      <c r="AF250" s="4" t="str">
        <f>VLOOKUP(J250,'Areas Ranking'!$D$59:$Z$115,20,0)</f>
        <v>South Coast received an 'act with empathy' score of 93% which ranks them at position 6 of the 8 areas within the Southern region called in Q1.</v>
      </c>
      <c r="AG250" s="4" t="str">
        <f>VLOOKUP(J250,'Areas Ranking'!$D$59:$Z$115,21,0)</f>
        <v>South Coast received an 'explain expectations &amp; resolve situations' score of 67% which ranks them at position 8 of the 8 areas within the Southern region called in Q1.</v>
      </c>
      <c r="AH250" s="4" t="str">
        <f>VLOOKUP(J250,'Areas Ranking'!$D$59:$Z$115,22,0)</f>
        <v>South Coast received a 'communication' score of 67% which ranks them at position 4 of the 8 areas within the Southern region called in Q1.</v>
      </c>
      <c r="AI250" s="4" t="str">
        <f>VLOOKUP(J250,'Areas Ranking'!$D$59:$Z$115,23,0)</f>
        <v>South Coast had multiple areas with lower ranks in Q1, which should be examined for potential areas of improvement.</v>
      </c>
      <c r="AJ250" s="4" t="str">
        <f>VLOOKUP(K250,'Region Ranking'!$D$8:$X$13,16,0)</f>
        <v>Southern received an overall score of 85% which ranks them at position 1 of the 6 regions called in Q1.</v>
      </c>
      <c r="AK250" s="4" t="str">
        <f>VLOOKUP(K250,'Region Ranking'!$D$8:$X$13,17,0)</f>
        <v>Southern received a 'greeting' score of 64% which ranks them at position 1 of the 6 regions called in Q1.</v>
      </c>
      <c r="AL250" s="4" t="str">
        <f>VLOOKUP(K250,'Region Ranking'!$D$8:$X$13,18,0)</f>
        <v>Southern received an 'act with empathy' score of 97% which ranks them at position 1 of the 6 regions called in Q1.</v>
      </c>
      <c r="AM250" s="4" t="str">
        <f>VLOOKUP(K250,'Region Ranking'!$D$8:$X$13,19,0)</f>
        <v>Southern received an 'explain expectations &amp; resolve situations' score of 85% which ranks them at position 2 of the 6 regions called in Q1.</v>
      </c>
      <c r="AN250" s="4" t="str">
        <f>VLOOKUP(K250,'Region Ranking'!$D$8:$X$13,20,0)</f>
        <v>Southern received a 'communication' score of 69% which ranks them at position 1 of the 6 regions called in Q1.</v>
      </c>
      <c r="AO250" s="4" t="str">
        <f>VLOOKUP(K250,'Region Ranking'!$D$8:$X$13,21,0)</f>
        <v>Southern had multiple areas with lower ranks in Q1, which should be examined for potential areas of improvement.</v>
      </c>
    </row>
    <row r="251" spans="1:41" hidden="1" x14ac:dyDescent="0.25">
      <c r="A251" s="4">
        <v>2025</v>
      </c>
      <c r="B251" s="4" t="s">
        <v>339</v>
      </c>
      <c r="C251" s="9" t="s">
        <v>340</v>
      </c>
      <c r="D251" s="4">
        <v>10443935</v>
      </c>
      <c r="E251" s="4" t="s">
        <v>157</v>
      </c>
      <c r="F251" s="4" t="s">
        <v>158</v>
      </c>
      <c r="G251" s="4" t="s">
        <v>157</v>
      </c>
      <c r="H251" s="4" t="s">
        <v>46</v>
      </c>
      <c r="I251" s="4">
        <v>2444</v>
      </c>
      <c r="J251" s="4" t="s">
        <v>156</v>
      </c>
      <c r="K251" s="4" t="s">
        <v>136</v>
      </c>
      <c r="L251" s="4" t="s">
        <v>49</v>
      </c>
      <c r="M251" s="4" t="s">
        <v>61</v>
      </c>
      <c r="N251" s="4" t="s">
        <v>70</v>
      </c>
      <c r="O251" s="4" t="s">
        <v>51</v>
      </c>
      <c r="P251" s="4">
        <v>5</v>
      </c>
      <c r="Q251" s="4">
        <v>5</v>
      </c>
      <c r="R251" s="4">
        <v>5</v>
      </c>
      <c r="S251" s="4" t="s">
        <v>52</v>
      </c>
      <c r="T251" s="4" t="s">
        <v>76</v>
      </c>
      <c r="U251" s="4">
        <v>5</v>
      </c>
      <c r="V251" s="4" t="s">
        <v>63</v>
      </c>
      <c r="W251" s="4" t="s">
        <v>51</v>
      </c>
      <c r="X251" s="4" t="s">
        <v>55</v>
      </c>
      <c r="Y251" s="8">
        <v>0.42857142857142849</v>
      </c>
      <c r="Z251" s="8">
        <v>1</v>
      </c>
      <c r="AA251" s="8">
        <v>1</v>
      </c>
      <c r="AB251" s="8">
        <v>0.5</v>
      </c>
      <c r="AC251" s="8">
        <v>0.89655172413793094</v>
      </c>
      <c r="AD251" s="4" t="str">
        <f>VLOOKUP(J251,'Areas Ranking'!$D$59:$Z$115,18,0)</f>
        <v>Mid North Coast received an overall score of 83% which ranks them at position 6 of the 11 areas within the Northern region called in Q1.</v>
      </c>
      <c r="AE251" s="4" t="str">
        <f>VLOOKUP(J251,'Areas Ranking'!$D$59:$Z$115,19,0)</f>
        <v>Mid North Coast received a 'greeting' score of 48% which ranks them at position 9 of the 11 areas within the Northern region called in Q1.</v>
      </c>
      <c r="AF251" s="4" t="str">
        <f>VLOOKUP(J251,'Areas Ranking'!$D$59:$Z$115,20,0)</f>
        <v>Mid North Coast received an 'act with empathy' score of 100% which ranks them at position 1 of the 11 areas within the Northern region called in Q1.</v>
      </c>
      <c r="AG251" s="4" t="str">
        <f>VLOOKUP(J251,'Areas Ranking'!$D$59:$Z$115,21,0)</f>
        <v>Mid North Coast received an 'explain expectations &amp; resolve situations' score of 81% which ranks them at position 7 of the 11 areas within the Northern region called in Q1.</v>
      </c>
      <c r="AH251" s="4" t="str">
        <f>VLOOKUP(J251,'Areas Ranking'!$D$59:$Z$115,22,0)</f>
        <v>Mid North Coast received a 'communication' score of 67% which ranks them at position 4 of the 11 areas within the Northern region called in Q1.</v>
      </c>
      <c r="AI251" s="4" t="str">
        <f>VLOOKUP(J251,'Areas Ranking'!$D$59:$Z$115,23,0)</f>
        <v>Mid North Coast's lowest rank was for 'greeting' in Q1, which should be examined for potential areas of improvement.</v>
      </c>
      <c r="AJ251" s="4" t="str">
        <f>VLOOKUP(K251,'Region Ranking'!$D$8:$X$13,16,0)</f>
        <v>Northern received an overall score of 80% which ranks them at position 4 of the 6 regions called in Q1.</v>
      </c>
      <c r="AK251" s="4" t="str">
        <f>VLOOKUP(K251,'Region Ranking'!$D$8:$X$13,17,0)</f>
        <v>Northern received a 'greeting' score of 55% which ranks them at position 5 of the 6 regions called in Q1.</v>
      </c>
      <c r="AL251" s="4" t="str">
        <f>VLOOKUP(K251,'Region Ranking'!$D$8:$X$13,18,0)</f>
        <v>Northern received an 'act with empathy' score of 90% which ranks them at position 4 of the 6 regions called in Q1.</v>
      </c>
      <c r="AM251" s="4" t="str">
        <f>VLOOKUP(K251,'Region Ranking'!$D$8:$X$13,19,0)</f>
        <v>Northern received an 'explain expectations &amp; resolve situations' score of 81% which ranks them at position 5 of the 6 regions called in Q1.</v>
      </c>
      <c r="AN251" s="4" t="str">
        <f>VLOOKUP(K251,'Region Ranking'!$D$8:$X$13,20,0)</f>
        <v>Northern received a 'communication' score of 64% which ranks them at position 4 of the 6 regions called in Q1.</v>
      </c>
      <c r="AO251" s="4" t="str">
        <f>VLOOKUP(K251,'Region Ranking'!$D$8:$X$13,21,0)</f>
        <v>Northern had multiple areas with lower ranks in Q1, which should be examined for potential areas of improvement.</v>
      </c>
    </row>
    <row r="252" spans="1:41" hidden="1" x14ac:dyDescent="0.25">
      <c r="A252" s="4">
        <v>2025</v>
      </c>
      <c r="B252" s="4" t="s">
        <v>339</v>
      </c>
      <c r="C252" s="9" t="s">
        <v>340</v>
      </c>
      <c r="D252" s="4">
        <v>10443936</v>
      </c>
      <c r="E252" s="4" t="s">
        <v>273</v>
      </c>
      <c r="F252" s="4" t="s">
        <v>274</v>
      </c>
      <c r="G252" s="4" t="s">
        <v>273</v>
      </c>
      <c r="H252" s="4" t="s">
        <v>46</v>
      </c>
      <c r="I252" s="4">
        <v>2620</v>
      </c>
      <c r="J252" s="4" t="s">
        <v>275</v>
      </c>
      <c r="K252" s="4" t="s">
        <v>253</v>
      </c>
      <c r="L252" s="4" t="s">
        <v>49</v>
      </c>
      <c r="M252" s="4" t="s">
        <v>61</v>
      </c>
      <c r="N252" s="4" t="s">
        <v>70</v>
      </c>
      <c r="O252" s="4" t="s">
        <v>51</v>
      </c>
      <c r="P252" s="4">
        <v>4</v>
      </c>
      <c r="Q252" s="4">
        <v>5</v>
      </c>
      <c r="R252" s="4">
        <v>5</v>
      </c>
      <c r="S252" s="4" t="s">
        <v>52</v>
      </c>
      <c r="T252" s="4" t="s">
        <v>62</v>
      </c>
      <c r="U252" s="4">
        <v>5</v>
      </c>
      <c r="V252" s="4" t="s">
        <v>51</v>
      </c>
      <c r="W252" s="4" t="s">
        <v>51</v>
      </c>
      <c r="X252" s="4" t="s">
        <v>55</v>
      </c>
      <c r="Y252" s="8">
        <v>0.42857142857142849</v>
      </c>
      <c r="Z252" s="8">
        <v>1</v>
      </c>
      <c r="AA252" s="8">
        <v>0.7142857142857143</v>
      </c>
      <c r="AB252" s="8">
        <v>0.5</v>
      </c>
      <c r="AC252" s="8">
        <v>0.75862068965517238</v>
      </c>
      <c r="AD252" s="4" t="str">
        <f>VLOOKUP(J252,'Areas Ranking'!$D$59:$Z$115,18,0)</f>
        <v>Monaro received an overall score of 84% which ranks them at position 5 of the 8 areas within the Southern region called in Q1.</v>
      </c>
      <c r="AE252" s="4" t="str">
        <f>VLOOKUP(J252,'Areas Ranking'!$D$59:$Z$115,19,0)</f>
        <v>Monaro received a 'greeting' score of 67% which ranks them at position 4 of the 8 areas within the Southern region called in Q1.</v>
      </c>
      <c r="AF252" s="4" t="str">
        <f>VLOOKUP(J252,'Areas Ranking'!$D$59:$Z$115,20,0)</f>
        <v>Monaro received an 'act with empathy' score of 100% which ranks them at position 1 of the 8 areas within the Southern region called in Q1.</v>
      </c>
      <c r="AG252" s="4" t="str">
        <f>VLOOKUP(J252,'Areas Ranking'!$D$59:$Z$115,21,0)</f>
        <v>Monaro received an 'explain expectations &amp; resolve situations' score of 80% which ranks them at position 7 of the 8 areas within the Southern region called in Q1.</v>
      </c>
      <c r="AH252" s="4" t="str">
        <f>VLOOKUP(J252,'Areas Ranking'!$D$59:$Z$115,22,0)</f>
        <v>Monaro received a 'communication' score of 67% which ranks them at position 4 of the 8 areas within the Southern region called in Q1.</v>
      </c>
      <c r="AI252" s="4" t="str">
        <f>VLOOKUP(J252,'Areas Ranking'!$D$59:$Z$115,23,0)</f>
        <v>Monaro's lowest rank was for 'explain expectations &amp; resolve situations' in Q1, which should be examined for potential areas of improvement.</v>
      </c>
      <c r="AJ252" s="4" t="str">
        <f>VLOOKUP(K252,'Region Ranking'!$D$8:$X$13,16,0)</f>
        <v>Southern received an overall score of 85% which ranks them at position 1 of the 6 regions called in Q1.</v>
      </c>
      <c r="AK252" s="4" t="str">
        <f>VLOOKUP(K252,'Region Ranking'!$D$8:$X$13,17,0)</f>
        <v>Southern received a 'greeting' score of 64% which ranks them at position 1 of the 6 regions called in Q1.</v>
      </c>
      <c r="AL252" s="4" t="str">
        <f>VLOOKUP(K252,'Region Ranking'!$D$8:$X$13,18,0)</f>
        <v>Southern received an 'act with empathy' score of 97% which ranks them at position 1 of the 6 regions called in Q1.</v>
      </c>
      <c r="AM252" s="4" t="str">
        <f>VLOOKUP(K252,'Region Ranking'!$D$8:$X$13,19,0)</f>
        <v>Southern received an 'explain expectations &amp; resolve situations' score of 85% which ranks them at position 2 of the 6 regions called in Q1.</v>
      </c>
      <c r="AN252" s="4" t="str">
        <f>VLOOKUP(K252,'Region Ranking'!$D$8:$X$13,20,0)</f>
        <v>Southern received a 'communication' score of 69% which ranks them at position 1 of the 6 regions called in Q1.</v>
      </c>
      <c r="AO252" s="4" t="str">
        <f>VLOOKUP(K252,'Region Ranking'!$D$8:$X$13,21,0)</f>
        <v>Southern had multiple areas with lower ranks in Q1, which should be examined for potential areas of improvement.</v>
      </c>
    </row>
    <row r="253" spans="1:41" hidden="1" x14ac:dyDescent="0.25">
      <c r="A253" s="4">
        <v>2025</v>
      </c>
      <c r="B253" s="4" t="s">
        <v>339</v>
      </c>
      <c r="C253" s="9" t="s">
        <v>340</v>
      </c>
      <c r="D253" s="4">
        <v>10443937</v>
      </c>
      <c r="E253" s="4" t="s">
        <v>228</v>
      </c>
      <c r="F253" s="4" t="s">
        <v>229</v>
      </c>
      <c r="G253" s="4" t="s">
        <v>228</v>
      </c>
      <c r="H253" s="4" t="s">
        <v>46</v>
      </c>
      <c r="I253" s="4">
        <v>2324</v>
      </c>
      <c r="J253" s="4" t="s">
        <v>227</v>
      </c>
      <c r="K253" s="4" t="s">
        <v>136</v>
      </c>
      <c r="L253" s="4" t="s">
        <v>49</v>
      </c>
      <c r="M253" s="4" t="s">
        <v>61</v>
      </c>
      <c r="N253" s="4" t="s">
        <v>50</v>
      </c>
      <c r="O253" s="4" t="s">
        <v>51</v>
      </c>
      <c r="P253" s="4">
        <v>5</v>
      </c>
      <c r="Q253" s="4">
        <v>5</v>
      </c>
      <c r="R253" s="4">
        <v>5</v>
      </c>
      <c r="S253" s="4" t="s">
        <v>55</v>
      </c>
      <c r="T253" s="4" t="s">
        <v>62</v>
      </c>
      <c r="U253" s="4">
        <v>5</v>
      </c>
      <c r="V253" s="4" t="s">
        <v>54</v>
      </c>
      <c r="W253" s="4" t="s">
        <v>55</v>
      </c>
      <c r="X253" s="4" t="s">
        <v>55</v>
      </c>
      <c r="Y253" s="8">
        <v>0.2857142857142857</v>
      </c>
      <c r="Z253" s="8">
        <v>1</v>
      </c>
      <c r="AA253" s="8">
        <v>0.77777777777777768</v>
      </c>
      <c r="AB253" s="8">
        <v>1</v>
      </c>
      <c r="AC253" s="8">
        <v>0.82828282828282829</v>
      </c>
      <c r="AD253" s="4" t="str">
        <f>VLOOKUP(J253,'Areas Ranking'!$D$59:$Z$115,18,0)</f>
        <v>Port Stephens/Hunter received an overall score of 91% which ranks them at position 3 of the 11 areas within the Northern region called in Q1.</v>
      </c>
      <c r="AE253" s="4" t="str">
        <f>VLOOKUP(J253,'Areas Ranking'!$D$59:$Z$115,19,0)</f>
        <v>Port Stephens/Hunter received a 'greeting' score of 52% which ranks them at position 6 of the 11 areas within the Northern region called in Q1.</v>
      </c>
      <c r="AF253" s="4" t="str">
        <f>VLOOKUP(J253,'Areas Ranking'!$D$59:$Z$115,20,0)</f>
        <v>Port Stephens/Hunter received an 'act with empathy' score of 100% which ranks them at position 1 of the 11 areas within the Northern region called in Q1.</v>
      </c>
      <c r="AG253" s="4" t="str">
        <f>VLOOKUP(J253,'Areas Ranking'!$D$59:$Z$115,21,0)</f>
        <v>Port Stephens/Hunter received an 'explain expectations &amp; resolve situations' score of 89% which ranks them at position 4 of the 11 areas within the Northern region called in Q1.</v>
      </c>
      <c r="AH253" s="4" t="str">
        <f>VLOOKUP(J253,'Areas Ranking'!$D$59:$Z$115,22,0)</f>
        <v>Port Stephens/Hunter received a 'communication' score of 100% which ranks them at position 1 of the 11 areas within the Northern region called in Q1.</v>
      </c>
      <c r="AI253" s="4" t="str">
        <f>VLOOKUP(J253,'Areas Ranking'!$D$59:$Z$115,23,0)</f>
        <v>Port Stephens/Hunter's lowest rank was for 'greeting' in Q1, which should be examined for potential areas of improvement.</v>
      </c>
      <c r="AJ253" s="4" t="str">
        <f>VLOOKUP(K253,'Region Ranking'!$D$8:$X$13,16,0)</f>
        <v>Northern received an overall score of 80% which ranks them at position 4 of the 6 regions called in Q1.</v>
      </c>
      <c r="AK253" s="4" t="str">
        <f>VLOOKUP(K253,'Region Ranking'!$D$8:$X$13,17,0)</f>
        <v>Northern received a 'greeting' score of 55% which ranks them at position 5 of the 6 regions called in Q1.</v>
      </c>
      <c r="AL253" s="4" t="str">
        <f>VLOOKUP(K253,'Region Ranking'!$D$8:$X$13,18,0)</f>
        <v>Northern received an 'act with empathy' score of 90% which ranks them at position 4 of the 6 regions called in Q1.</v>
      </c>
      <c r="AM253" s="4" t="str">
        <f>VLOOKUP(K253,'Region Ranking'!$D$8:$X$13,19,0)</f>
        <v>Northern received an 'explain expectations &amp; resolve situations' score of 81% which ranks them at position 5 of the 6 regions called in Q1.</v>
      </c>
      <c r="AN253" s="4" t="str">
        <f>VLOOKUP(K253,'Region Ranking'!$D$8:$X$13,20,0)</f>
        <v>Northern received a 'communication' score of 64% which ranks them at position 4 of the 6 regions called in Q1.</v>
      </c>
      <c r="AO253" s="4" t="str">
        <f>VLOOKUP(K253,'Region Ranking'!$D$8:$X$13,21,0)</f>
        <v>Northern had multiple areas with lower ranks in Q1, which should be examined for potential areas of improvement.</v>
      </c>
    </row>
    <row r="254" spans="1:41" hidden="1" x14ac:dyDescent="0.25">
      <c r="A254" s="4">
        <v>2025</v>
      </c>
      <c r="B254" s="4" t="s">
        <v>339</v>
      </c>
      <c r="C254" s="9" t="s">
        <v>340</v>
      </c>
      <c r="D254" s="4">
        <v>10443938</v>
      </c>
      <c r="E254" s="4" t="s">
        <v>230</v>
      </c>
      <c r="F254" s="4" t="s">
        <v>231</v>
      </c>
      <c r="G254" s="4" t="s">
        <v>230</v>
      </c>
      <c r="H254" s="4" t="s">
        <v>46</v>
      </c>
      <c r="I254" s="4">
        <v>2340</v>
      </c>
      <c r="J254" s="4" t="s">
        <v>232</v>
      </c>
      <c r="K254" s="4" t="s">
        <v>233</v>
      </c>
      <c r="L254" s="4" t="s">
        <v>49</v>
      </c>
      <c r="M254" s="4" t="s">
        <v>61</v>
      </c>
      <c r="N254" s="4" t="s">
        <v>50</v>
      </c>
      <c r="O254" s="4" t="s">
        <v>51</v>
      </c>
      <c r="P254" s="4">
        <v>5</v>
      </c>
      <c r="Q254" s="4">
        <v>5</v>
      </c>
      <c r="R254" s="4">
        <v>4</v>
      </c>
      <c r="S254" s="4" t="s">
        <v>52</v>
      </c>
      <c r="T254" s="4" t="s">
        <v>62</v>
      </c>
      <c r="U254" s="4">
        <v>5</v>
      </c>
      <c r="V254" s="4" t="s">
        <v>63</v>
      </c>
      <c r="W254" s="4" t="s">
        <v>55</v>
      </c>
      <c r="X254" s="4" t="s">
        <v>55</v>
      </c>
      <c r="Y254" s="8">
        <v>0.7142857142857143</v>
      </c>
      <c r="Z254" s="8">
        <v>0.8928571428571429</v>
      </c>
      <c r="AA254" s="8">
        <v>0.7142857142857143</v>
      </c>
      <c r="AB254" s="8">
        <v>1</v>
      </c>
      <c r="AC254" s="8">
        <v>0.8045977011494253</v>
      </c>
      <c r="AD254" s="4" t="str">
        <f>VLOOKUP(J254,'Areas Ranking'!$D$59:$Z$115,18,0)</f>
        <v>Oxley received an overall score of 88% which ranks them at position 1 of the 7 areas within the Western region called in Q1.</v>
      </c>
      <c r="AE254" s="4" t="str">
        <f>VLOOKUP(J254,'Areas Ranking'!$D$59:$Z$115,19,0)</f>
        <v>Oxley received a 'greeting' score of 67% which ranks them at position 1 of the 7 areas within the Western region called in Q1.</v>
      </c>
      <c r="AF254" s="4" t="str">
        <f>VLOOKUP(J254,'Areas Ranking'!$D$59:$Z$115,20,0)</f>
        <v>Oxley received an 'act with empathy' score of 96% which ranks them at position 2 of the 7 areas within the Western region called in Q1.</v>
      </c>
      <c r="AG254" s="4" t="str">
        <f>VLOOKUP(J254,'Areas Ranking'!$D$59:$Z$115,21,0)</f>
        <v>Oxley received an 'explain expectations &amp; resolve situations' score of 87% which ranks them at position 2 of the 7 areas within the Western region called in Q1.</v>
      </c>
      <c r="AH254" s="4" t="str">
        <f>VLOOKUP(J254,'Areas Ranking'!$D$59:$Z$115,22,0)</f>
        <v>Oxley received a 'communication' score of 83% which ranks them at position 1 of the 7 areas within the Western region called in Q1.</v>
      </c>
      <c r="AI254" s="4" t="str">
        <f>VLOOKUP(J254,'Areas Ranking'!$D$59:$Z$115,23,0)</f>
        <v>Oxley had multiple areas with lower ranks in Q1, which should be examined for potential areas of improvement.</v>
      </c>
      <c r="AJ254" s="4" t="str">
        <f>VLOOKUP(K254,'Region Ranking'!$D$8:$X$13,16,0)</f>
        <v>Western received an overall score of 79% which ranks them at position 5 of the 6 regions called in Q1.</v>
      </c>
      <c r="AK254" s="4" t="str">
        <f>VLOOKUP(K254,'Region Ranking'!$D$8:$X$13,17,0)</f>
        <v>Western received a 'greeting' score of 55% which ranks them at position 4 of the 6 regions called in Q1.</v>
      </c>
      <c r="AL254" s="4" t="str">
        <f>VLOOKUP(K254,'Region Ranking'!$D$8:$X$13,18,0)</f>
        <v>Western received an 'act with empathy' score of 88% which ranks them at position 5 of the 6 regions called in Q1.</v>
      </c>
      <c r="AM254" s="4" t="str">
        <f>VLOOKUP(K254,'Region Ranking'!$D$8:$X$13,19,0)</f>
        <v>Western received an 'explain expectations &amp; resolve situations' score of 84% which ranks them at position 3 of the 6 regions called in Q1.</v>
      </c>
      <c r="AN254" s="4" t="str">
        <f>VLOOKUP(K254,'Region Ranking'!$D$8:$X$13,20,0)</f>
        <v>Western received a 'communication' score of 50% which ranks them at position 6 of the 6 regions called in Q1.</v>
      </c>
      <c r="AO254" s="4" t="str">
        <f>VLOOKUP(K254,'Region Ranking'!$D$8:$X$13,21,0)</f>
        <v>Western had multiple areas with lower ranks in Q1, which should be examined for potential areas of improvement.</v>
      </c>
    </row>
    <row r="255" spans="1:41" hidden="1" x14ac:dyDescent="0.25">
      <c r="A255" s="4">
        <v>2025</v>
      </c>
      <c r="B255" s="4" t="s">
        <v>339</v>
      </c>
      <c r="C255" s="9" t="s">
        <v>340</v>
      </c>
      <c r="D255" s="4">
        <v>10443939</v>
      </c>
      <c r="E255" s="4" t="s">
        <v>152</v>
      </c>
      <c r="F255" s="4" t="s">
        <v>153</v>
      </c>
      <c r="G255" s="4" t="s">
        <v>152</v>
      </c>
      <c r="H255" s="4" t="s">
        <v>46</v>
      </c>
      <c r="I255" s="4">
        <v>2430</v>
      </c>
      <c r="J255" s="4" t="s">
        <v>151</v>
      </c>
      <c r="K255" s="4" t="s">
        <v>136</v>
      </c>
      <c r="L255" s="4" t="s">
        <v>49</v>
      </c>
      <c r="M255" s="4" t="s">
        <v>61</v>
      </c>
      <c r="N255" s="4" t="s">
        <v>50</v>
      </c>
      <c r="O255" s="4" t="s">
        <v>51</v>
      </c>
      <c r="P255" s="4">
        <v>4</v>
      </c>
      <c r="Q255" s="4">
        <v>5</v>
      </c>
      <c r="R255" s="4">
        <v>4</v>
      </c>
      <c r="S255" s="4" t="s">
        <v>52</v>
      </c>
      <c r="T255" s="4" t="s">
        <v>53</v>
      </c>
      <c r="U255" s="4">
        <v>4</v>
      </c>
      <c r="V255" s="4" t="s">
        <v>54</v>
      </c>
      <c r="W255" s="4" t="s">
        <v>55</v>
      </c>
      <c r="X255" s="4" t="s">
        <v>55</v>
      </c>
      <c r="Y255" s="8">
        <v>0.7142857142857143</v>
      </c>
      <c r="Z255" s="8">
        <v>1</v>
      </c>
      <c r="AA255" s="8">
        <v>0.90476190476190477</v>
      </c>
      <c r="AB255" s="8">
        <v>1</v>
      </c>
      <c r="AC255" s="8">
        <v>0.93103448275862066</v>
      </c>
      <c r="AD255" s="4" t="str">
        <f>VLOOKUP(J255,'Areas Ranking'!$D$59:$Z$115,18,0)</f>
        <v>Manning Great Lakes received an overall score of 95% which ranks them at position 2 of the 11 areas within the Northern region called in Q1.</v>
      </c>
      <c r="AE255" s="4" t="str">
        <f>VLOOKUP(J255,'Areas Ranking'!$D$59:$Z$115,19,0)</f>
        <v>Manning Great Lakes received a 'greeting' score of 76% which ranks them at position 1 of the 11 areas within the Northern region called in Q1.</v>
      </c>
      <c r="AF255" s="4" t="str">
        <f>VLOOKUP(J255,'Areas Ranking'!$D$59:$Z$115,20,0)</f>
        <v>Manning Great Lakes received an 'act with empathy' score of 100% which ranks them at position 1 of the 11 areas within the Northern region called in Q1.</v>
      </c>
      <c r="AG255" s="4" t="str">
        <f>VLOOKUP(J255,'Areas Ranking'!$D$59:$Z$115,21,0)</f>
        <v>Manning Great Lakes received an 'explain expectations &amp; resolve situations' score of 97% which ranks them at position 2 of the 11 areas within the Northern region called in Q1.</v>
      </c>
      <c r="AH255" s="4" t="str">
        <f>VLOOKUP(J255,'Areas Ranking'!$D$59:$Z$115,22,0)</f>
        <v>Manning Great Lakes received a 'communication' score of 83% which ranks them at position 2 of the 11 areas within the Northern region called in Q1.</v>
      </c>
      <c r="AI255" s="4" t="str">
        <f>VLOOKUP(J255,'Areas Ranking'!$D$59:$Z$115,23,0)</f>
        <v>Manning Great Lakes had multiple areas with lower ranks in Q1, which should be examined for potential areas of improvement.</v>
      </c>
      <c r="AJ255" s="4" t="str">
        <f>VLOOKUP(K255,'Region Ranking'!$D$8:$X$13,16,0)</f>
        <v>Northern received an overall score of 80% which ranks them at position 4 of the 6 regions called in Q1.</v>
      </c>
      <c r="AK255" s="4" t="str">
        <f>VLOOKUP(K255,'Region Ranking'!$D$8:$X$13,17,0)</f>
        <v>Northern received a 'greeting' score of 55% which ranks them at position 5 of the 6 regions called in Q1.</v>
      </c>
      <c r="AL255" s="4" t="str">
        <f>VLOOKUP(K255,'Region Ranking'!$D$8:$X$13,18,0)</f>
        <v>Northern received an 'act with empathy' score of 90% which ranks them at position 4 of the 6 regions called in Q1.</v>
      </c>
      <c r="AM255" s="4" t="str">
        <f>VLOOKUP(K255,'Region Ranking'!$D$8:$X$13,19,0)</f>
        <v>Northern received an 'explain expectations &amp; resolve situations' score of 81% which ranks them at position 5 of the 6 regions called in Q1.</v>
      </c>
      <c r="AN255" s="4" t="str">
        <f>VLOOKUP(K255,'Region Ranking'!$D$8:$X$13,20,0)</f>
        <v>Northern received a 'communication' score of 64% which ranks them at position 4 of the 6 regions called in Q1.</v>
      </c>
      <c r="AO255" s="4" t="str">
        <f>VLOOKUP(K255,'Region Ranking'!$D$8:$X$13,21,0)</f>
        <v>Northern had multiple areas with lower ranks in Q1, which should be examined for potential areas of improvement.</v>
      </c>
    </row>
    <row r="256" spans="1:41" hidden="1" x14ac:dyDescent="0.25">
      <c r="A256" s="4">
        <v>2025</v>
      </c>
      <c r="B256" s="4" t="s">
        <v>339</v>
      </c>
      <c r="C256" s="9" t="s">
        <v>340</v>
      </c>
      <c r="D256" s="4">
        <v>10443940</v>
      </c>
      <c r="E256" s="4" t="s">
        <v>142</v>
      </c>
      <c r="F256" s="4" t="s">
        <v>143</v>
      </c>
      <c r="G256" s="4" t="s">
        <v>142</v>
      </c>
      <c r="H256" s="4" t="s">
        <v>46</v>
      </c>
      <c r="I256" s="4">
        <v>2283</v>
      </c>
      <c r="J256" s="4" t="s">
        <v>141</v>
      </c>
      <c r="K256" s="4" t="s">
        <v>136</v>
      </c>
      <c r="L256" s="4" t="s">
        <v>49</v>
      </c>
      <c r="M256" s="4" t="s">
        <v>61</v>
      </c>
      <c r="N256" s="4" t="s">
        <v>50</v>
      </c>
      <c r="O256" s="4" t="s">
        <v>51</v>
      </c>
      <c r="P256" s="4">
        <v>0</v>
      </c>
      <c r="Q256" s="4">
        <v>2</v>
      </c>
      <c r="R256" s="4">
        <v>1</v>
      </c>
      <c r="S256" s="4" t="s">
        <v>52</v>
      </c>
      <c r="T256" s="4" t="s">
        <v>62</v>
      </c>
      <c r="U256" s="4">
        <v>1</v>
      </c>
      <c r="V256" s="4" t="s">
        <v>63</v>
      </c>
      <c r="W256" s="4" t="s">
        <v>51</v>
      </c>
      <c r="X256" s="4" t="s">
        <v>51</v>
      </c>
      <c r="Y256" s="8">
        <v>0.2857142857142857</v>
      </c>
      <c r="Z256" s="8">
        <v>0.1071428571428571</v>
      </c>
      <c r="AA256" s="8">
        <v>0</v>
      </c>
      <c r="AB256" s="8">
        <v>0</v>
      </c>
      <c r="AC256" s="8">
        <v>5.7471264367816091E-2</v>
      </c>
      <c r="AD256" s="4" t="str">
        <f>VLOOKUP(J256,'Areas Ranking'!$D$59:$Z$115,18,0)</f>
        <v>Lake Macquarie received an overall score of 48% which ranks them at position 11 of the 11 areas within the Northern region called in Q1.</v>
      </c>
      <c r="AE256" s="4" t="str">
        <f>VLOOKUP(J256,'Areas Ranking'!$D$59:$Z$115,19,0)</f>
        <v>Lake Macquarie received a 'greeting' score of 43% which ranks them at position 11 of the 11 areas within the Northern region called in Q1.</v>
      </c>
      <c r="AF256" s="4" t="str">
        <f>VLOOKUP(J256,'Areas Ranking'!$D$59:$Z$115,20,0)</f>
        <v>Lake Macquarie received an 'act with empathy' score of 50% which ranks them at position 11 of the 11 areas within the Northern region called in Q1.</v>
      </c>
      <c r="AG256" s="4" t="str">
        <f>VLOOKUP(J256,'Areas Ranking'!$D$59:$Z$115,21,0)</f>
        <v>Lake Macquarie received an 'explain expectations &amp; resolve situations' score of 50% which ranks them at position 11 of the 11 areas within the Northern region called in Q1.</v>
      </c>
      <c r="AH256" s="4" t="str">
        <f>VLOOKUP(J256,'Areas Ranking'!$D$59:$Z$115,22,0)</f>
        <v>Lake Macquarie received a 'communication' score of 33% which ranks them at position 10 of the 11 areas within the Northern region called in Q1.</v>
      </c>
      <c r="AI256" s="4" t="str">
        <f>VLOOKUP(J256,'Areas Ranking'!$D$59:$Z$115,23,0)</f>
        <v>Lake Macquarie had multiple areas with lower ranks in Q1, which should be examined for potential areas of improvement.</v>
      </c>
      <c r="AJ256" s="4" t="str">
        <f>VLOOKUP(K256,'Region Ranking'!$D$8:$X$13,16,0)</f>
        <v>Northern received an overall score of 80% which ranks them at position 4 of the 6 regions called in Q1.</v>
      </c>
      <c r="AK256" s="4" t="str">
        <f>VLOOKUP(K256,'Region Ranking'!$D$8:$X$13,17,0)</f>
        <v>Northern received a 'greeting' score of 55% which ranks them at position 5 of the 6 regions called in Q1.</v>
      </c>
      <c r="AL256" s="4" t="str">
        <f>VLOOKUP(K256,'Region Ranking'!$D$8:$X$13,18,0)</f>
        <v>Northern received an 'act with empathy' score of 90% which ranks them at position 4 of the 6 regions called in Q1.</v>
      </c>
      <c r="AM256" s="4" t="str">
        <f>VLOOKUP(K256,'Region Ranking'!$D$8:$X$13,19,0)</f>
        <v>Northern received an 'explain expectations &amp; resolve situations' score of 81% which ranks them at position 5 of the 6 regions called in Q1.</v>
      </c>
      <c r="AN256" s="4" t="str">
        <f>VLOOKUP(K256,'Region Ranking'!$D$8:$X$13,20,0)</f>
        <v>Northern received a 'communication' score of 64% which ranks them at position 4 of the 6 regions called in Q1.</v>
      </c>
      <c r="AO256" s="4" t="str">
        <f>VLOOKUP(K256,'Region Ranking'!$D$8:$X$13,21,0)</f>
        <v>Northern had multiple areas with lower ranks in Q1, which should be examined for potential areas of improvement.</v>
      </c>
    </row>
    <row r="257" spans="1:41" hidden="1" x14ac:dyDescent="0.25">
      <c r="A257" s="4">
        <v>2025</v>
      </c>
      <c r="B257" s="4" t="s">
        <v>339</v>
      </c>
      <c r="C257" s="9" t="s">
        <v>340</v>
      </c>
      <c r="D257" s="4">
        <v>10443941</v>
      </c>
      <c r="E257" s="4" t="s">
        <v>218</v>
      </c>
      <c r="F257" s="4" t="s">
        <v>219</v>
      </c>
      <c r="G257" s="4" t="s">
        <v>218</v>
      </c>
      <c r="H257" s="4" t="s">
        <v>46</v>
      </c>
      <c r="I257" s="4">
        <v>2263</v>
      </c>
      <c r="J257" s="4" t="s">
        <v>217</v>
      </c>
      <c r="K257" s="4" t="s">
        <v>136</v>
      </c>
      <c r="L257" s="4" t="s">
        <v>79</v>
      </c>
      <c r="M257" s="4" t="s">
        <v>61</v>
      </c>
      <c r="N257" s="4" t="s">
        <v>70</v>
      </c>
      <c r="O257" s="4" t="s">
        <v>51</v>
      </c>
      <c r="P257" s="4">
        <v>5</v>
      </c>
      <c r="Q257" s="4">
        <v>5</v>
      </c>
      <c r="R257" s="4">
        <v>5</v>
      </c>
      <c r="S257" s="4" t="s">
        <v>52</v>
      </c>
      <c r="T257" s="4" t="s">
        <v>62</v>
      </c>
      <c r="U257" s="4">
        <v>4</v>
      </c>
      <c r="V257" s="4" t="s">
        <v>54</v>
      </c>
      <c r="W257" s="4" t="s">
        <v>51</v>
      </c>
      <c r="X257" s="4" t="s">
        <v>55</v>
      </c>
      <c r="Y257" s="8">
        <v>0.2857142857142857</v>
      </c>
      <c r="Z257" s="8">
        <v>1</v>
      </c>
      <c r="AA257" s="8">
        <v>0.7142857142857143</v>
      </c>
      <c r="AB257" s="8">
        <v>0.5</v>
      </c>
      <c r="AC257" s="8">
        <v>0.74712643678160917</v>
      </c>
      <c r="AD257" s="4" t="str">
        <f>VLOOKUP(J257,'Areas Ranking'!$D$59:$Z$115,18,0)</f>
        <v>Tuggerah Lakes received an overall score of 84% which ranks them at position 5 of the 11 areas within the Northern region called in Q1.</v>
      </c>
      <c r="AE257" s="4" t="str">
        <f>VLOOKUP(J257,'Areas Ranking'!$D$59:$Z$115,19,0)</f>
        <v>Tuggerah Lakes received a 'greeting' score of 57% which ranks them at position 3 of the 11 areas within the Northern region called in Q1.</v>
      </c>
      <c r="AF257" s="4" t="str">
        <f>VLOOKUP(J257,'Areas Ranking'!$D$59:$Z$115,20,0)</f>
        <v>Tuggerah Lakes received an 'act with empathy' score of 96% which ranks them at position 5 of the 11 areas within the Northern region called in Q1.</v>
      </c>
      <c r="AG257" s="4" t="str">
        <f>VLOOKUP(J257,'Areas Ranking'!$D$59:$Z$115,21,0)</f>
        <v>Tuggerah Lakes received an 'explain expectations &amp; resolve situations' score of 84% which ranks them at position 5 of the 11 areas within the Northern region called in Q1.</v>
      </c>
      <c r="AH257" s="4" t="str">
        <f>VLOOKUP(J257,'Areas Ranking'!$D$59:$Z$115,22,0)</f>
        <v>Tuggerah Lakes received a 'communication' score of 67% which ranks them at position 4 of the 11 areas within the Northern region called in Q1.</v>
      </c>
      <c r="AI257" s="4" t="str">
        <f>VLOOKUP(J257,'Areas Ranking'!$D$59:$Z$115,23,0)</f>
        <v>Tuggerah Lakes had multiple areas with lower ranks in Q1, which should be examined for potential areas of improvement.</v>
      </c>
      <c r="AJ257" s="4" t="str">
        <f>VLOOKUP(K257,'Region Ranking'!$D$8:$X$13,16,0)</f>
        <v>Northern received an overall score of 80% which ranks them at position 4 of the 6 regions called in Q1.</v>
      </c>
      <c r="AK257" s="4" t="str">
        <f>VLOOKUP(K257,'Region Ranking'!$D$8:$X$13,17,0)</f>
        <v>Northern received a 'greeting' score of 55% which ranks them at position 5 of the 6 regions called in Q1.</v>
      </c>
      <c r="AL257" s="4" t="str">
        <f>VLOOKUP(K257,'Region Ranking'!$D$8:$X$13,18,0)</f>
        <v>Northern received an 'act with empathy' score of 90% which ranks them at position 4 of the 6 regions called in Q1.</v>
      </c>
      <c r="AM257" s="4" t="str">
        <f>VLOOKUP(K257,'Region Ranking'!$D$8:$X$13,19,0)</f>
        <v>Northern received an 'explain expectations &amp; resolve situations' score of 81% which ranks them at position 5 of the 6 regions called in Q1.</v>
      </c>
      <c r="AN257" s="4" t="str">
        <f>VLOOKUP(K257,'Region Ranking'!$D$8:$X$13,20,0)</f>
        <v>Northern received a 'communication' score of 64% which ranks them at position 4 of the 6 regions called in Q1.</v>
      </c>
      <c r="AO257" s="4" t="str">
        <f>VLOOKUP(K257,'Region Ranking'!$D$8:$X$13,21,0)</f>
        <v>Northern had multiple areas with lower ranks in Q1, which should be examined for potential areas of improvement.</v>
      </c>
    </row>
    <row r="258" spans="1:41" hidden="1" x14ac:dyDescent="0.25">
      <c r="A258" s="4">
        <v>2025</v>
      </c>
      <c r="B258" s="4" t="s">
        <v>339</v>
      </c>
      <c r="C258" s="9" t="s">
        <v>340</v>
      </c>
      <c r="D258" s="4">
        <v>10443942</v>
      </c>
      <c r="E258" s="4" t="s">
        <v>245</v>
      </c>
      <c r="F258" s="4" t="s">
        <v>246</v>
      </c>
      <c r="G258" s="4" t="s">
        <v>245</v>
      </c>
      <c r="H258" s="4" t="s">
        <v>46</v>
      </c>
      <c r="I258" s="4">
        <v>2485</v>
      </c>
      <c r="J258" s="4" t="s">
        <v>247</v>
      </c>
      <c r="K258" s="4" t="s">
        <v>136</v>
      </c>
      <c r="L258" s="4" t="s">
        <v>49</v>
      </c>
      <c r="M258" s="4" t="s">
        <v>61</v>
      </c>
      <c r="N258" s="4" t="s">
        <v>50</v>
      </c>
      <c r="O258" s="4" t="s">
        <v>51</v>
      </c>
      <c r="P258" s="4">
        <v>2</v>
      </c>
      <c r="Q258" s="4">
        <v>2</v>
      </c>
      <c r="R258" s="4">
        <v>2</v>
      </c>
      <c r="S258" s="4" t="s">
        <v>52</v>
      </c>
      <c r="T258" s="4" t="s">
        <v>62</v>
      </c>
      <c r="U258" s="4">
        <v>2</v>
      </c>
      <c r="V258" s="4" t="s">
        <v>54</v>
      </c>
      <c r="W258" s="4" t="s">
        <v>51</v>
      </c>
      <c r="X258" s="4" t="s">
        <v>51</v>
      </c>
      <c r="Y258" s="8">
        <v>0.42857142857142849</v>
      </c>
      <c r="Z258" s="8">
        <v>0</v>
      </c>
      <c r="AA258" s="8">
        <v>0</v>
      </c>
      <c r="AB258" s="8">
        <v>0</v>
      </c>
      <c r="AC258" s="8">
        <v>3.4482758620689648E-2</v>
      </c>
      <c r="AD258" s="4" t="str">
        <f>VLOOKUP(J258,'Areas Ranking'!$D$59:$Z$115,18,0)</f>
        <v>Tweed/Byron received an overall score of 53% which ranks them at position 10 of the 11 areas within the Northern region called in Q1.</v>
      </c>
      <c r="AE258" s="4" t="str">
        <f>VLOOKUP(J258,'Areas Ranking'!$D$59:$Z$115,19,0)</f>
        <v>Tweed/Byron received a 'greeting' score of 57% which ranks them at position 4 of the 11 areas within the Northern region called in Q1.</v>
      </c>
      <c r="AF258" s="4" t="str">
        <f>VLOOKUP(J258,'Areas Ranking'!$D$59:$Z$115,20,0)</f>
        <v>Tweed/Byron received an 'act with empathy' score of 58% which ranks them at position 10 of the 11 areas within the Northern region called in Q1.</v>
      </c>
      <c r="AG258" s="4" t="str">
        <f>VLOOKUP(J258,'Areas Ranking'!$D$59:$Z$115,21,0)</f>
        <v>Tweed/Byron received an 'explain expectations &amp; resolve situations' score of 54% which ranks them at position 10 of the 11 areas within the Northern region called in Q1.</v>
      </c>
      <c r="AH258" s="4" t="str">
        <f>VLOOKUP(J258,'Areas Ranking'!$D$59:$Z$115,22,0)</f>
        <v>Tweed/Byron received a 'communication' score of 33% which ranks them at position 10 of the 11 areas within the Northern region called in Q1.</v>
      </c>
      <c r="AI258" s="4" t="str">
        <f>VLOOKUP(J258,'Areas Ranking'!$D$59:$Z$115,23,0)</f>
        <v>Tweed/Byron had multiple areas with lower ranks in Q1, which should be examined for potential areas of improvement.</v>
      </c>
      <c r="AJ258" s="4" t="str">
        <f>VLOOKUP(K258,'Region Ranking'!$D$8:$X$13,16,0)</f>
        <v>Northern received an overall score of 80% which ranks them at position 4 of the 6 regions called in Q1.</v>
      </c>
      <c r="AK258" s="4" t="str">
        <f>VLOOKUP(K258,'Region Ranking'!$D$8:$X$13,17,0)</f>
        <v>Northern received a 'greeting' score of 55% which ranks them at position 5 of the 6 regions called in Q1.</v>
      </c>
      <c r="AL258" s="4" t="str">
        <f>VLOOKUP(K258,'Region Ranking'!$D$8:$X$13,18,0)</f>
        <v>Northern received an 'act with empathy' score of 90% which ranks them at position 4 of the 6 regions called in Q1.</v>
      </c>
      <c r="AM258" s="4" t="str">
        <f>VLOOKUP(K258,'Region Ranking'!$D$8:$X$13,19,0)</f>
        <v>Northern received an 'explain expectations &amp; resolve situations' score of 81% which ranks them at position 5 of the 6 regions called in Q1.</v>
      </c>
      <c r="AN258" s="4" t="str">
        <f>VLOOKUP(K258,'Region Ranking'!$D$8:$X$13,20,0)</f>
        <v>Northern received a 'communication' score of 64% which ranks them at position 4 of the 6 regions called in Q1.</v>
      </c>
      <c r="AO258" s="4" t="str">
        <f>VLOOKUP(K258,'Region Ranking'!$D$8:$X$13,21,0)</f>
        <v>Northern had multiple areas with lower ranks in Q1, which should be examined for potential areas of improvement.</v>
      </c>
    </row>
    <row r="259" spans="1:41" hidden="1" x14ac:dyDescent="0.25">
      <c r="A259" s="4">
        <v>2025</v>
      </c>
      <c r="B259" s="4" t="s">
        <v>339</v>
      </c>
      <c r="C259" s="9" t="s">
        <v>340</v>
      </c>
      <c r="D259" s="4">
        <v>10443943</v>
      </c>
      <c r="E259" s="4" t="s">
        <v>276</v>
      </c>
      <c r="F259" s="4" t="s">
        <v>277</v>
      </c>
      <c r="G259" s="4" t="s">
        <v>276</v>
      </c>
      <c r="H259" s="4" t="s">
        <v>46</v>
      </c>
      <c r="I259" s="4">
        <v>2650</v>
      </c>
      <c r="J259" s="4" t="s">
        <v>278</v>
      </c>
      <c r="K259" s="4" t="s">
        <v>253</v>
      </c>
      <c r="L259" s="4" t="s">
        <v>88</v>
      </c>
      <c r="M259" s="4" t="s">
        <v>61</v>
      </c>
      <c r="N259" s="4" t="s">
        <v>112</v>
      </c>
      <c r="O259" s="4" t="s">
        <v>51</v>
      </c>
      <c r="P259" s="4">
        <v>5</v>
      </c>
      <c r="Q259" s="4">
        <v>5</v>
      </c>
      <c r="R259" s="4">
        <v>5</v>
      </c>
      <c r="S259" s="4" t="s">
        <v>52</v>
      </c>
      <c r="T259" s="4" t="s">
        <v>76</v>
      </c>
      <c r="U259" s="4">
        <v>5</v>
      </c>
      <c r="V259" s="4" t="s">
        <v>63</v>
      </c>
      <c r="W259" s="4" t="s">
        <v>55</v>
      </c>
      <c r="X259" s="4" t="s">
        <v>55</v>
      </c>
      <c r="Y259" s="8">
        <v>0.7142857142857143</v>
      </c>
      <c r="Z259" s="8">
        <v>1</v>
      </c>
      <c r="AA259" s="8">
        <v>1</v>
      </c>
      <c r="AB259" s="8">
        <v>1</v>
      </c>
      <c r="AC259" s="8">
        <v>0.97701149425287359</v>
      </c>
      <c r="AD259" s="4" t="str">
        <f>VLOOKUP(J259,'Areas Ranking'!$D$59:$Z$115,18,0)</f>
        <v>Riverina received an overall score of 94% which ranks them at position 1 of the 8 areas within the Southern region called in Q1.</v>
      </c>
      <c r="AE259" s="4" t="str">
        <f>VLOOKUP(J259,'Areas Ranking'!$D$59:$Z$115,19,0)</f>
        <v>Riverina received a 'greeting' score of 71% which ranks them at position 2 of the 8 areas within the Southern region called in Q1.</v>
      </c>
      <c r="AF259" s="4" t="str">
        <f>VLOOKUP(J259,'Areas Ranking'!$D$59:$Z$115,20,0)</f>
        <v>Riverina received an 'act with empathy' score of 100% which ranks them at position 1 of the 8 areas within the Southern region called in Q1.</v>
      </c>
      <c r="AG259" s="4" t="str">
        <f>VLOOKUP(J259,'Areas Ranking'!$D$59:$Z$115,21,0)</f>
        <v>Riverina received an 'explain expectations &amp; resolve situations' score of 97% which ranks them at position 1 of the 8 areas within the Southern region called in Q1.</v>
      </c>
      <c r="AH259" s="4" t="str">
        <f>VLOOKUP(J259,'Areas Ranking'!$D$59:$Z$115,22,0)</f>
        <v>Riverina received a 'communication' score of 83% which ranks them at position 1 of the 8 areas within the Southern region called in Q1.</v>
      </c>
      <c r="AI259" s="4" t="str">
        <f>VLOOKUP(J259,'Areas Ranking'!$D$59:$Z$115,23,0)</f>
        <v>Riverina's lowest rank was for 'greeting' in Q1, which should be examined for potential areas of improvement.</v>
      </c>
      <c r="AJ259" s="4" t="str">
        <f>VLOOKUP(K259,'Region Ranking'!$D$8:$X$13,16,0)</f>
        <v>Southern received an overall score of 85% which ranks them at position 1 of the 6 regions called in Q1.</v>
      </c>
      <c r="AK259" s="4" t="str">
        <f>VLOOKUP(K259,'Region Ranking'!$D$8:$X$13,17,0)</f>
        <v>Southern received a 'greeting' score of 64% which ranks them at position 1 of the 6 regions called in Q1.</v>
      </c>
      <c r="AL259" s="4" t="str">
        <f>VLOOKUP(K259,'Region Ranking'!$D$8:$X$13,18,0)</f>
        <v>Southern received an 'act with empathy' score of 97% which ranks them at position 1 of the 6 regions called in Q1.</v>
      </c>
      <c r="AM259" s="4" t="str">
        <f>VLOOKUP(K259,'Region Ranking'!$D$8:$X$13,19,0)</f>
        <v>Southern received an 'explain expectations &amp; resolve situations' score of 85% which ranks them at position 2 of the 6 regions called in Q1.</v>
      </c>
      <c r="AN259" s="4" t="str">
        <f>VLOOKUP(K259,'Region Ranking'!$D$8:$X$13,20,0)</f>
        <v>Southern received a 'communication' score of 69% which ranks them at position 1 of the 6 regions called in Q1.</v>
      </c>
      <c r="AO259" s="4" t="str">
        <f>VLOOKUP(K259,'Region Ranking'!$D$8:$X$13,21,0)</f>
        <v>Southern had multiple areas with lower ranks in Q1, which should be examined for potential areas of improvement.</v>
      </c>
    </row>
    <row r="260" spans="1:41" hidden="1" x14ac:dyDescent="0.25">
      <c r="A260" s="4">
        <v>2025</v>
      </c>
      <c r="B260" s="4" t="s">
        <v>339</v>
      </c>
      <c r="C260" s="9" t="s">
        <v>340</v>
      </c>
      <c r="D260" s="4">
        <v>10443944</v>
      </c>
      <c r="E260" s="4" t="s">
        <v>220</v>
      </c>
      <c r="F260" s="4" t="s">
        <v>221</v>
      </c>
      <c r="G260" s="4" t="s">
        <v>220</v>
      </c>
      <c r="H260" s="4" t="s">
        <v>46</v>
      </c>
      <c r="I260" s="4">
        <v>2298</v>
      </c>
      <c r="J260" s="4" t="s">
        <v>222</v>
      </c>
      <c r="K260" s="4" t="s">
        <v>136</v>
      </c>
      <c r="L260" s="4" t="s">
        <v>88</v>
      </c>
      <c r="M260" s="4" t="s">
        <v>61</v>
      </c>
      <c r="N260" s="4" t="s">
        <v>50</v>
      </c>
      <c r="O260" s="4" t="s">
        <v>51</v>
      </c>
      <c r="P260" s="4">
        <v>5</v>
      </c>
      <c r="Q260" s="4">
        <v>5</v>
      </c>
      <c r="R260" s="4">
        <v>5</v>
      </c>
      <c r="S260" s="4" t="s">
        <v>55</v>
      </c>
      <c r="T260" s="4" t="s">
        <v>62</v>
      </c>
      <c r="U260" s="4">
        <v>5</v>
      </c>
      <c r="V260" s="4" t="s">
        <v>54</v>
      </c>
      <c r="W260" s="4" t="s">
        <v>51</v>
      </c>
      <c r="X260" s="4" t="s">
        <v>55</v>
      </c>
      <c r="Y260" s="8">
        <v>0.42857142857142849</v>
      </c>
      <c r="Z260" s="8">
        <v>0.8928571428571429</v>
      </c>
      <c r="AA260" s="8">
        <v>0.77777777777777768</v>
      </c>
      <c r="AB260" s="8">
        <v>0.5</v>
      </c>
      <c r="AC260" s="8">
        <v>0.75757575757575746</v>
      </c>
      <c r="AD260" s="4" t="str">
        <f>VLOOKUP(J260,'Areas Ranking'!$D$59:$Z$115,18,0)</f>
        <v>Newcastle City received an overall score of 80% which ranks them at position 9 of the 11 areas within the Northern region called in Q1.</v>
      </c>
      <c r="AE260" s="4" t="str">
        <f>VLOOKUP(J260,'Areas Ranking'!$D$59:$Z$115,19,0)</f>
        <v>Newcastle City received a 'greeting' score of 57% which ranks them at position 4 of the 11 areas within the Northern region called in Q1.</v>
      </c>
      <c r="AF260" s="4" t="str">
        <f>VLOOKUP(J260,'Areas Ranking'!$D$59:$Z$115,20,0)</f>
        <v>Newcastle City received an 'act with empathy' score of 96% which ranks them at position 5 of the 11 areas within the Northern region called in Q1.</v>
      </c>
      <c r="AG260" s="4" t="str">
        <f>VLOOKUP(J260,'Areas Ranking'!$D$59:$Z$115,21,0)</f>
        <v>Newcastle City received an 'explain expectations &amp; resolve situations' score of 80% which ranks them at position 8 of the 11 areas within the Northern region called in Q1.</v>
      </c>
      <c r="AH260" s="4" t="str">
        <f>VLOOKUP(J260,'Areas Ranking'!$D$59:$Z$115,22,0)</f>
        <v>Newcastle City received a 'communication' score of 50% which ranks them at position 8 of the 11 areas within the Northern region called in Q1.</v>
      </c>
      <c r="AI260" s="4" t="str">
        <f>VLOOKUP(J260,'Areas Ranking'!$D$59:$Z$115,23,0)</f>
        <v>Newcastle City had multiple areas with lower ranks in Q1, which should be examined for potential areas of improvement.</v>
      </c>
      <c r="AJ260" s="4" t="str">
        <f>VLOOKUP(K260,'Region Ranking'!$D$8:$X$13,16,0)</f>
        <v>Northern received an overall score of 80% which ranks them at position 4 of the 6 regions called in Q1.</v>
      </c>
      <c r="AK260" s="4" t="str">
        <f>VLOOKUP(K260,'Region Ranking'!$D$8:$X$13,17,0)</f>
        <v>Northern received a 'greeting' score of 55% which ranks them at position 5 of the 6 regions called in Q1.</v>
      </c>
      <c r="AL260" s="4" t="str">
        <f>VLOOKUP(K260,'Region Ranking'!$D$8:$X$13,18,0)</f>
        <v>Northern received an 'act with empathy' score of 90% which ranks them at position 4 of the 6 regions called in Q1.</v>
      </c>
      <c r="AM260" s="4" t="str">
        <f>VLOOKUP(K260,'Region Ranking'!$D$8:$X$13,19,0)</f>
        <v>Northern received an 'explain expectations &amp; resolve situations' score of 81% which ranks them at position 5 of the 6 regions called in Q1.</v>
      </c>
      <c r="AN260" s="4" t="str">
        <f>VLOOKUP(K260,'Region Ranking'!$D$8:$X$13,20,0)</f>
        <v>Northern received a 'communication' score of 64% which ranks them at position 4 of the 6 regions called in Q1.</v>
      </c>
      <c r="AO260" s="4" t="str">
        <f>VLOOKUP(K260,'Region Ranking'!$D$8:$X$13,21,0)</f>
        <v>Northern had multiple areas with lower ranks in Q1, which should be examined for potential areas of improvement.</v>
      </c>
    </row>
    <row r="261" spans="1:41" hidden="1" x14ac:dyDescent="0.25">
      <c r="A261" s="4">
        <v>2025</v>
      </c>
      <c r="B261" s="4" t="s">
        <v>339</v>
      </c>
      <c r="C261" s="9" t="s">
        <v>340</v>
      </c>
      <c r="D261" s="4">
        <v>10443945</v>
      </c>
      <c r="E261" s="4" t="s">
        <v>250</v>
      </c>
      <c r="F261" s="4" t="s">
        <v>251</v>
      </c>
      <c r="G261" s="4" t="s">
        <v>250</v>
      </c>
      <c r="H261" s="4" t="s">
        <v>46</v>
      </c>
      <c r="I261" s="4">
        <v>2500</v>
      </c>
      <c r="J261" s="4" t="s">
        <v>252</v>
      </c>
      <c r="K261" s="4" t="s">
        <v>253</v>
      </c>
      <c r="L261" s="4" t="s">
        <v>79</v>
      </c>
      <c r="M261" s="4" t="s">
        <v>61</v>
      </c>
      <c r="N261" s="4" t="s">
        <v>50</v>
      </c>
      <c r="O261" s="4" t="s">
        <v>55</v>
      </c>
      <c r="P261" s="4">
        <v>5</v>
      </c>
      <c r="Q261" s="4">
        <v>5</v>
      </c>
      <c r="R261" s="4">
        <v>5</v>
      </c>
      <c r="S261" s="4" t="s">
        <v>52</v>
      </c>
      <c r="T261" s="4" t="s">
        <v>53</v>
      </c>
      <c r="U261" s="4">
        <v>5</v>
      </c>
      <c r="V261" s="4" t="s">
        <v>54</v>
      </c>
      <c r="W261" s="4" t="s">
        <v>55</v>
      </c>
      <c r="X261" s="4" t="s">
        <v>55</v>
      </c>
      <c r="Y261" s="8">
        <v>1</v>
      </c>
      <c r="Z261" s="8">
        <v>1</v>
      </c>
      <c r="AA261" s="8">
        <v>0.90476190476190477</v>
      </c>
      <c r="AB261" s="8">
        <v>1</v>
      </c>
      <c r="AC261" s="8">
        <v>0.95402298850574707</v>
      </c>
      <c r="AD261" s="4" t="str">
        <f>VLOOKUP(J261,'Areas Ranking'!$D$59:$Z$115,18,0)</f>
        <v>Wollongong received an overall score of 83% which ranks them at position 6 of the 8 areas within the Southern region called in Q1.</v>
      </c>
      <c r="AE261" s="4" t="str">
        <f>VLOOKUP(J261,'Areas Ranking'!$D$59:$Z$115,19,0)</f>
        <v>Wollongong received a 'greeting' score of 62% which ranks them at position 5 of the 8 areas within the Southern region called in Q1.</v>
      </c>
      <c r="AF261" s="4" t="str">
        <f>VLOOKUP(J261,'Areas Ranking'!$D$59:$Z$115,20,0)</f>
        <v>Wollongong received an 'act with empathy' score of 93% which ranks them at position 6 of the 8 areas within the Southern region called in Q1.</v>
      </c>
      <c r="AG261" s="4" t="str">
        <f>VLOOKUP(J261,'Areas Ranking'!$D$59:$Z$115,21,0)</f>
        <v>Wollongong received an 'explain expectations &amp; resolve situations' score of 84% which ranks them at position 4 of the 8 areas within the Southern region called in Q1.</v>
      </c>
      <c r="AH261" s="4" t="str">
        <f>VLOOKUP(J261,'Areas Ranking'!$D$59:$Z$115,22,0)</f>
        <v>Wollongong received a 'communication' score of 67% which ranks them at position 4 of the 8 areas within the Southern region called in Q1.</v>
      </c>
      <c r="AI261" s="4" t="str">
        <f>VLOOKUP(J261,'Areas Ranking'!$D$59:$Z$115,23,0)</f>
        <v>Wollongong's lowest rank was for 'act with empathy' in Q1, which should be examined for potential areas of improvement.</v>
      </c>
      <c r="AJ261" s="4" t="str">
        <f>VLOOKUP(K261,'Region Ranking'!$D$8:$X$13,16,0)</f>
        <v>Southern received an overall score of 85% which ranks them at position 1 of the 6 regions called in Q1.</v>
      </c>
      <c r="AK261" s="4" t="str">
        <f>VLOOKUP(K261,'Region Ranking'!$D$8:$X$13,17,0)</f>
        <v>Southern received a 'greeting' score of 64% which ranks them at position 1 of the 6 regions called in Q1.</v>
      </c>
      <c r="AL261" s="4" t="str">
        <f>VLOOKUP(K261,'Region Ranking'!$D$8:$X$13,18,0)</f>
        <v>Southern received an 'act with empathy' score of 97% which ranks them at position 1 of the 6 regions called in Q1.</v>
      </c>
      <c r="AM261" s="4" t="str">
        <f>VLOOKUP(K261,'Region Ranking'!$D$8:$X$13,19,0)</f>
        <v>Southern received an 'explain expectations &amp; resolve situations' score of 85% which ranks them at position 2 of the 6 regions called in Q1.</v>
      </c>
      <c r="AN261" s="4" t="str">
        <f>VLOOKUP(K261,'Region Ranking'!$D$8:$X$13,20,0)</f>
        <v>Southern received a 'communication' score of 69% which ranks them at position 1 of the 6 regions called in Q1.</v>
      </c>
      <c r="AO261" s="4" t="str">
        <f>VLOOKUP(K261,'Region Ranking'!$D$8:$X$13,21,0)</f>
        <v>Southern had multiple areas with lower ranks in Q1, which should be examined for potential areas of improvement.</v>
      </c>
    </row>
    <row r="262" spans="1:41" hidden="1" x14ac:dyDescent="0.25">
      <c r="A262" s="4">
        <v>2025</v>
      </c>
      <c r="B262" s="4" t="s">
        <v>339</v>
      </c>
      <c r="C262" s="9" t="s">
        <v>340</v>
      </c>
      <c r="D262" s="4">
        <v>10443946</v>
      </c>
      <c r="E262" s="4" t="s">
        <v>215</v>
      </c>
      <c r="F262" s="4" t="s">
        <v>216</v>
      </c>
      <c r="G262" s="4" t="s">
        <v>215</v>
      </c>
      <c r="H262" s="4" t="s">
        <v>46</v>
      </c>
      <c r="I262" s="4">
        <v>2259</v>
      </c>
      <c r="J262" s="4" t="s">
        <v>217</v>
      </c>
      <c r="K262" s="4" t="s">
        <v>136</v>
      </c>
      <c r="L262" s="4" t="s">
        <v>88</v>
      </c>
      <c r="M262" s="4" t="s">
        <v>61</v>
      </c>
      <c r="N262" s="4" t="s">
        <v>50</v>
      </c>
      <c r="O262" s="4" t="s">
        <v>51</v>
      </c>
      <c r="P262" s="4">
        <v>5</v>
      </c>
      <c r="Q262" s="4">
        <v>5</v>
      </c>
      <c r="R262" s="4">
        <v>5</v>
      </c>
      <c r="S262" s="4" t="s">
        <v>52</v>
      </c>
      <c r="T262" s="4" t="s">
        <v>53</v>
      </c>
      <c r="U262" s="4">
        <v>4</v>
      </c>
      <c r="V262" s="4" t="s">
        <v>63</v>
      </c>
      <c r="W262" s="4" t="s">
        <v>55</v>
      </c>
      <c r="X262" s="4" t="s">
        <v>55</v>
      </c>
      <c r="Y262" s="8">
        <v>0.7142857142857143</v>
      </c>
      <c r="Z262" s="8">
        <v>1</v>
      </c>
      <c r="AA262" s="8">
        <v>0.90476190476190477</v>
      </c>
      <c r="AB262" s="8">
        <v>1</v>
      </c>
      <c r="AC262" s="8">
        <v>0.93103448275862066</v>
      </c>
      <c r="AD262" s="4" t="str">
        <f>VLOOKUP(J262,'Areas Ranking'!$D$59:$Z$115,18,0)</f>
        <v>Tuggerah Lakes received an overall score of 84% which ranks them at position 5 of the 11 areas within the Northern region called in Q1.</v>
      </c>
      <c r="AE262" s="4" t="str">
        <f>VLOOKUP(J262,'Areas Ranking'!$D$59:$Z$115,19,0)</f>
        <v>Tuggerah Lakes received a 'greeting' score of 57% which ranks them at position 3 of the 11 areas within the Northern region called in Q1.</v>
      </c>
      <c r="AF262" s="4" t="str">
        <f>VLOOKUP(J262,'Areas Ranking'!$D$59:$Z$115,20,0)</f>
        <v>Tuggerah Lakes received an 'act with empathy' score of 96% which ranks them at position 5 of the 11 areas within the Northern region called in Q1.</v>
      </c>
      <c r="AG262" s="4" t="str">
        <f>VLOOKUP(J262,'Areas Ranking'!$D$59:$Z$115,21,0)</f>
        <v>Tuggerah Lakes received an 'explain expectations &amp; resolve situations' score of 84% which ranks them at position 5 of the 11 areas within the Northern region called in Q1.</v>
      </c>
      <c r="AH262" s="4" t="str">
        <f>VLOOKUP(J262,'Areas Ranking'!$D$59:$Z$115,22,0)</f>
        <v>Tuggerah Lakes received a 'communication' score of 67% which ranks them at position 4 of the 11 areas within the Northern region called in Q1.</v>
      </c>
      <c r="AI262" s="4" t="str">
        <f>VLOOKUP(J262,'Areas Ranking'!$D$59:$Z$115,23,0)</f>
        <v>Tuggerah Lakes had multiple areas with lower ranks in Q1, which should be examined for potential areas of improvement.</v>
      </c>
      <c r="AJ262" s="4" t="str">
        <f>VLOOKUP(K262,'Region Ranking'!$D$8:$X$13,16,0)</f>
        <v>Northern received an overall score of 80% which ranks them at position 4 of the 6 regions called in Q1.</v>
      </c>
      <c r="AK262" s="4" t="str">
        <f>VLOOKUP(K262,'Region Ranking'!$D$8:$X$13,17,0)</f>
        <v>Northern received a 'greeting' score of 55% which ranks them at position 5 of the 6 regions called in Q1.</v>
      </c>
      <c r="AL262" s="4" t="str">
        <f>VLOOKUP(K262,'Region Ranking'!$D$8:$X$13,18,0)</f>
        <v>Northern received an 'act with empathy' score of 90% which ranks them at position 4 of the 6 regions called in Q1.</v>
      </c>
      <c r="AM262" s="4" t="str">
        <f>VLOOKUP(K262,'Region Ranking'!$D$8:$X$13,19,0)</f>
        <v>Northern received an 'explain expectations &amp; resolve situations' score of 81% which ranks them at position 5 of the 6 regions called in Q1.</v>
      </c>
      <c r="AN262" s="4" t="str">
        <f>VLOOKUP(K262,'Region Ranking'!$D$8:$X$13,20,0)</f>
        <v>Northern received a 'communication' score of 64% which ranks them at position 4 of the 6 regions called in Q1.</v>
      </c>
      <c r="AO262" s="4" t="str">
        <f>VLOOKUP(K262,'Region Ranking'!$D$8:$X$13,21,0)</f>
        <v>Northern had multiple areas with lower ranks in Q1, which should be examined for potential areas of improvement.</v>
      </c>
    </row>
    <row r="263" spans="1:41" hidden="1" x14ac:dyDescent="0.25">
      <c r="A263" s="4">
        <v>2025</v>
      </c>
      <c r="B263" s="4" t="s">
        <v>339</v>
      </c>
      <c r="C263" s="9" t="s">
        <v>340</v>
      </c>
      <c r="D263" s="4">
        <v>10445810</v>
      </c>
      <c r="E263" s="4" t="s">
        <v>123</v>
      </c>
      <c r="F263" s="4" t="s">
        <v>124</v>
      </c>
      <c r="G263" s="4" t="s">
        <v>123</v>
      </c>
      <c r="H263" s="4" t="s">
        <v>46</v>
      </c>
      <c r="I263" s="4">
        <v>2148</v>
      </c>
      <c r="J263" s="4" t="s">
        <v>125</v>
      </c>
      <c r="K263" s="4" t="s">
        <v>104</v>
      </c>
      <c r="L263" s="4" t="s">
        <v>49</v>
      </c>
      <c r="M263" s="4" t="s">
        <v>159</v>
      </c>
      <c r="N263" s="4" t="s">
        <v>50</v>
      </c>
      <c r="O263" s="4" t="s">
        <v>51</v>
      </c>
      <c r="P263" s="4">
        <v>4</v>
      </c>
      <c r="Q263" s="4">
        <v>5</v>
      </c>
      <c r="R263" s="4">
        <v>4</v>
      </c>
      <c r="S263" s="4" t="s">
        <v>55</v>
      </c>
      <c r="T263" s="4" t="s">
        <v>53</v>
      </c>
      <c r="U263" s="4">
        <v>4</v>
      </c>
      <c r="V263" s="4" t="s">
        <v>54</v>
      </c>
      <c r="W263" s="4" t="s">
        <v>55</v>
      </c>
      <c r="X263" s="4" t="s">
        <v>55</v>
      </c>
      <c r="Y263" s="8">
        <v>0.5714285714285714</v>
      </c>
      <c r="Z263" s="8">
        <v>0.8928571428571429</v>
      </c>
      <c r="AA263" s="8">
        <v>0.92592592592592593</v>
      </c>
      <c r="AB263" s="8">
        <v>1</v>
      </c>
      <c r="AC263" s="8">
        <v>0.89898989898989901</v>
      </c>
      <c r="AD263" s="4" t="str">
        <f>VLOOKUP(J263,'Areas Ranking'!$D$59:$Z$115,18,0)</f>
        <v>Blacktown received an overall score of 91% which ranks them at position 2 of the 12 areas within the North West Metropolitan region called in Q1.</v>
      </c>
      <c r="AE263" s="4" t="str">
        <f>VLOOKUP(J263,'Areas Ranking'!$D$59:$Z$115,19,0)</f>
        <v>Blacktown received a 'greeting' score of 62% which ranks them at position 3 of the 12 areas within the North West Metropolitan region called in Q1.</v>
      </c>
      <c r="AF263" s="4" t="str">
        <f>VLOOKUP(J263,'Areas Ranking'!$D$59:$Z$115,20,0)</f>
        <v>Blacktown received an 'act with empathy' score of 96% which ranks them at position 4 of the 12 areas within the North West Metropolitan region called in Q1.</v>
      </c>
      <c r="AG263" s="4" t="str">
        <f>VLOOKUP(J263,'Areas Ranking'!$D$59:$Z$115,21,0)</f>
        <v>Blacktown received an 'explain expectations &amp; resolve situations' score of 94% which ranks them at position 2 of the 12 areas within the North West Metropolitan region called in Q1.</v>
      </c>
      <c r="AH263" s="4" t="str">
        <f>VLOOKUP(J263,'Areas Ranking'!$D$59:$Z$115,22,0)</f>
        <v>Blacktown received a 'communication' score of 83% which ranks them at position 1 of the 12 areas within the North West Metropolitan region called in Q1.</v>
      </c>
      <c r="AI263" s="4" t="str">
        <f>VLOOKUP(J263,'Areas Ranking'!$D$59:$Z$115,23,0)</f>
        <v>Blacktown's lowest rank was for 'act with empathy' in Q1, which should be examined for potential areas of improvement.</v>
      </c>
      <c r="AJ263" s="4" t="str">
        <f>VLOOKUP(K263,'Region Ranking'!$D$8:$X$13,16,0)</f>
        <v>North West Metropolitan received an overall score of 79% which ranks them at position 6 of the 6 regions called in Q1.</v>
      </c>
      <c r="AK263" s="4" t="str">
        <f>VLOOKUP(K263,'Region Ranking'!$D$8:$X$13,17,0)</f>
        <v>North West Metropolitan received a 'greeting' score of 54% which ranks them at position 6 of the 6 regions called in Q1.</v>
      </c>
      <c r="AL263" s="4" t="str">
        <f>VLOOKUP(K263,'Region Ranking'!$D$8:$X$13,18,0)</f>
        <v>North West Metropolitan received an 'act with empathy' score of 87% which ranks them at position 6 of the 6 regions called in Q1.</v>
      </c>
      <c r="AM263" s="4" t="str">
        <f>VLOOKUP(K263,'Region Ranking'!$D$8:$X$13,19,0)</f>
        <v>North West Metropolitan received an 'explain expectations &amp; resolve situations' score of 81% which ranks them at position 4 of the 6 regions called in Q1.</v>
      </c>
      <c r="AN263" s="4" t="str">
        <f>VLOOKUP(K263,'Region Ranking'!$D$8:$X$13,20,0)</f>
        <v>North West Metropolitan received a 'communication' score of 65% which ranks them at position 3 of the 6 regions called in Q1.</v>
      </c>
      <c r="AO263" s="4" t="str">
        <f>VLOOKUP(K263,'Region Ranking'!$D$8:$X$13,21,0)</f>
        <v>North West Metropolitan had multiple areas with lower ranks in Q1, which should be examined for potential areas of improvement.</v>
      </c>
    </row>
    <row r="264" spans="1:41" hidden="1" x14ac:dyDescent="0.25">
      <c r="A264" s="4">
        <v>2025</v>
      </c>
      <c r="B264" s="4" t="s">
        <v>339</v>
      </c>
      <c r="C264" s="9" t="s">
        <v>340</v>
      </c>
      <c r="D264" s="4">
        <v>10445811</v>
      </c>
      <c r="E264" s="4" t="s">
        <v>265</v>
      </c>
      <c r="F264" s="4" t="s">
        <v>266</v>
      </c>
      <c r="G264" s="4" t="s">
        <v>265</v>
      </c>
      <c r="H264" s="4" t="s">
        <v>46</v>
      </c>
      <c r="I264" s="4">
        <v>2564</v>
      </c>
      <c r="J264" s="4" t="s">
        <v>264</v>
      </c>
      <c r="K264" s="4" t="s">
        <v>186</v>
      </c>
      <c r="L264" s="4" t="s">
        <v>49</v>
      </c>
      <c r="M264" s="4" t="s">
        <v>61</v>
      </c>
      <c r="N264" s="4" t="s">
        <v>50</v>
      </c>
      <c r="O264" s="4" t="s">
        <v>51</v>
      </c>
      <c r="P264" s="4">
        <v>5</v>
      </c>
      <c r="Q264" s="4">
        <v>5</v>
      </c>
      <c r="R264" s="4">
        <v>5</v>
      </c>
      <c r="S264" s="4" t="s">
        <v>52</v>
      </c>
      <c r="T264" s="4" t="s">
        <v>62</v>
      </c>
      <c r="U264" s="4">
        <v>5</v>
      </c>
      <c r="V264" s="4" t="s">
        <v>54</v>
      </c>
      <c r="W264" s="4" t="s">
        <v>51</v>
      </c>
      <c r="X264" s="4" t="s">
        <v>55</v>
      </c>
      <c r="Y264" s="8">
        <v>0.7142857142857143</v>
      </c>
      <c r="Z264" s="8">
        <v>1</v>
      </c>
      <c r="AA264" s="8">
        <v>0.7142857142857143</v>
      </c>
      <c r="AB264" s="8">
        <v>0.5</v>
      </c>
      <c r="AC264" s="8">
        <v>0.78160919540229878</v>
      </c>
      <c r="AD264" s="4" t="str">
        <f>VLOOKUP(J264,'Areas Ranking'!$D$59:$Z$115,18,0)</f>
        <v>Campbelltown City received an overall score of 82% which ranks them at position 6 of the 9 areas within the South West Metropolitan region called in Q1.</v>
      </c>
      <c r="AE264" s="4" t="str">
        <f>VLOOKUP(J264,'Areas Ranking'!$D$59:$Z$115,19,0)</f>
        <v>Campbelltown City received a 'greeting' score of 67% which ranks them at position 1 of the 9 areas within the South West Metropolitan region called in Q1.</v>
      </c>
      <c r="AF264" s="4" t="str">
        <f>VLOOKUP(J264,'Areas Ranking'!$D$59:$Z$115,20,0)</f>
        <v>Campbelltown City received an 'act with empathy' score of 96% which ranks them at position 3 of the 9 areas within the South West Metropolitan region called in Q1.</v>
      </c>
      <c r="AG264" s="4" t="str">
        <f>VLOOKUP(J264,'Areas Ranking'!$D$59:$Z$115,21,0)</f>
        <v>Campbelltown City received an 'explain expectations &amp; resolve situations' score of 78% which ranks them at position 6 of the 9 areas within the South West Metropolitan region called in Q1.</v>
      </c>
      <c r="AH264" s="4" t="str">
        <f>VLOOKUP(J264,'Areas Ranking'!$D$59:$Z$115,22,0)</f>
        <v>Campbelltown City received a 'communication' score of 67% which ranks them at position 4 of the 9 areas within the South West Metropolitan region called in Q1.</v>
      </c>
      <c r="AI264" s="4" t="str">
        <f>VLOOKUP(J264,'Areas Ranking'!$D$59:$Z$115,23,0)</f>
        <v>Campbelltown City's lowest rank was for 'explain expectations &amp; resolve situations' in Q1, which should be examined for potential areas of improvement.</v>
      </c>
      <c r="AJ264" s="4" t="str">
        <f>VLOOKUP(K264,'Region Ranking'!$D$8:$X$13,16,0)</f>
        <v>South West Metropolitan received an overall score of 80% which ranks them at position 3 of the 6 regions called in Q1.</v>
      </c>
      <c r="AK264" s="4" t="str">
        <f>VLOOKUP(K264,'Region Ranking'!$D$8:$X$13,17,0)</f>
        <v>South West Metropolitan received a 'greeting' score of 59% which ranks them at position 3 of the 6 regions called in Q1.</v>
      </c>
      <c r="AL264" s="4" t="str">
        <f>VLOOKUP(K264,'Region Ranking'!$D$8:$X$13,18,0)</f>
        <v>South West Metropolitan received an 'act with empathy' score of 93% which ranks them at position 3 of the 6 regions called in Q1.</v>
      </c>
      <c r="AM264" s="4" t="str">
        <f>VLOOKUP(K264,'Region Ranking'!$D$8:$X$13,19,0)</f>
        <v>South West Metropolitan received an 'explain expectations &amp; resolve situations' score of 79% which ranks them at position 6 of the 6 regions called in Q1.</v>
      </c>
      <c r="AN264" s="4" t="str">
        <f>VLOOKUP(K264,'Region Ranking'!$D$8:$X$13,20,0)</f>
        <v>South West Metropolitan received a 'communication' score of 67% which ranks them at position 2 of the 6 regions called in Q1.</v>
      </c>
      <c r="AO264" s="4" t="str">
        <f>VLOOKUP(K264,'Region Ranking'!$D$8:$X$13,21,0)</f>
        <v>South West Metropolitan had multiple areas with lower ranks in Q1, which should be examined for potential areas of improvement.</v>
      </c>
    </row>
    <row r="265" spans="1:41" hidden="1" x14ac:dyDescent="0.25">
      <c r="A265" s="4">
        <v>2025</v>
      </c>
      <c r="B265" s="4" t="s">
        <v>339</v>
      </c>
      <c r="C265" s="9" t="s">
        <v>340</v>
      </c>
      <c r="D265" s="4">
        <v>10445812</v>
      </c>
      <c r="E265" s="4" t="s">
        <v>306</v>
      </c>
      <c r="F265" s="4" t="s">
        <v>307</v>
      </c>
      <c r="G265" s="4" t="s">
        <v>306</v>
      </c>
      <c r="H265" s="4" t="s">
        <v>46</v>
      </c>
      <c r="I265" s="4">
        <v>2035</v>
      </c>
      <c r="J265" s="4" t="s">
        <v>308</v>
      </c>
      <c r="K265" s="4" t="s">
        <v>48</v>
      </c>
      <c r="L265" s="4" t="s">
        <v>49</v>
      </c>
      <c r="M265" s="4" t="s">
        <v>61</v>
      </c>
      <c r="N265" s="4" t="s">
        <v>70</v>
      </c>
      <c r="O265" s="4" t="s">
        <v>51</v>
      </c>
      <c r="P265" s="4">
        <v>5</v>
      </c>
      <c r="Q265" s="4">
        <v>5</v>
      </c>
      <c r="R265" s="4">
        <v>4</v>
      </c>
      <c r="S265" s="4" t="s">
        <v>52</v>
      </c>
      <c r="T265" s="4" t="s">
        <v>76</v>
      </c>
      <c r="U265" s="4">
        <v>4</v>
      </c>
      <c r="V265" s="4" t="s">
        <v>54</v>
      </c>
      <c r="W265" s="4" t="s">
        <v>51</v>
      </c>
      <c r="X265" s="4" t="s">
        <v>55</v>
      </c>
      <c r="Y265" s="8">
        <v>0.42857142857142849</v>
      </c>
      <c r="Z265" s="8">
        <v>1</v>
      </c>
      <c r="AA265" s="8">
        <v>1</v>
      </c>
      <c r="AB265" s="8">
        <v>0.5</v>
      </c>
      <c r="AC265" s="8">
        <v>0.89655172413793094</v>
      </c>
      <c r="AD265" s="4" t="str">
        <f>VLOOKUP(J265,'Areas Ranking'!$D$59:$Z$115,18,0)</f>
        <v>Eastern Beaches received an overall score of 89% which ranks them at position 2 of the 10 areas within the Central Metropolitan region called in Q1.</v>
      </c>
      <c r="AE265" s="4" t="str">
        <f>VLOOKUP(J265,'Areas Ranking'!$D$59:$Z$115,19,0)</f>
        <v>Eastern Beaches received a 'greeting' score of 57% which ranks them at position 8 of the 10 areas within the Central Metropolitan region called in Q1.</v>
      </c>
      <c r="AF265" s="4" t="str">
        <f>VLOOKUP(J265,'Areas Ranking'!$D$59:$Z$115,20,0)</f>
        <v>Eastern Beaches received an 'act with empathy' score of 100% which ranks them at position 1 of the 10 areas within the Central Metropolitan region called in Q1.</v>
      </c>
      <c r="AG265" s="4" t="str">
        <f>VLOOKUP(J265,'Areas Ranking'!$D$59:$Z$115,21,0)</f>
        <v>Eastern Beaches received an 'explain expectations &amp; resolve situations' score of 97% which ranks them at position 1 of the 10 areas within the Central Metropolitan region called in Q1.</v>
      </c>
      <c r="AH265" s="4" t="str">
        <f>VLOOKUP(J265,'Areas Ranking'!$D$59:$Z$115,22,0)</f>
        <v>Eastern Beaches received a 'communication' score of 50% which ranks them at position 4 of the 10 areas within the Central Metropolitan region called in Q1.</v>
      </c>
      <c r="AI265" s="4" t="str">
        <f>VLOOKUP(J265,'Areas Ranking'!$D$59:$Z$115,23,0)</f>
        <v>Eastern Beaches' lowest rank was for 'greeting' in Q1, which should be examined for potential areas of improvement.</v>
      </c>
      <c r="AJ265" s="4" t="str">
        <f>VLOOKUP(K265,'Region Ranking'!$D$8:$X$13,16,0)</f>
        <v>Central Metropolitan received an overall score of 83% which ranks them at position 2 of the 6 regions called in Q1.</v>
      </c>
      <c r="AK265" s="4" t="str">
        <f>VLOOKUP(K265,'Region Ranking'!$D$8:$X$13,17,0)</f>
        <v>Central Metropolitan received a 'greeting' score of 61% which ranks them at position 2 of the 6 regions called in Q1.</v>
      </c>
      <c r="AL265" s="4" t="str">
        <f>VLOOKUP(K265,'Region Ranking'!$D$8:$X$13,18,0)</f>
        <v>Central Metropolitan received an 'act with empathy' score of 96% which ranks them at position 2 of the 6 regions called in Q1.</v>
      </c>
      <c r="AM265" s="4" t="str">
        <f>VLOOKUP(K265,'Region Ranking'!$D$8:$X$13,19,0)</f>
        <v>Central Metropolitan received an 'explain expectations &amp; resolve situations' score of 85% which ranks them at position 1 of the 6 regions called in Q1.</v>
      </c>
      <c r="AN265" s="4" t="str">
        <f>VLOOKUP(K265,'Region Ranking'!$D$8:$X$13,20,0)</f>
        <v>Central Metropolitan received a 'communication' score of 57% which ranks them at position 5 of the 6 regions called in Q1.</v>
      </c>
      <c r="AO265" s="4" t="str">
        <f>VLOOKUP(K265,'Region Ranking'!$D$8:$X$13,21,0)</f>
        <v>Central Metropolitan had multiple areas with lower ranks in Q1, which should be examined for potential areas of improvement.</v>
      </c>
    </row>
    <row r="266" spans="1:41" hidden="1" x14ac:dyDescent="0.25">
      <c r="A266" s="4">
        <v>2025</v>
      </c>
      <c r="B266" s="4" t="s">
        <v>339</v>
      </c>
      <c r="C266" s="9" t="s">
        <v>340</v>
      </c>
      <c r="D266" s="4">
        <v>10445813</v>
      </c>
      <c r="E266" s="4" t="s">
        <v>309</v>
      </c>
      <c r="F266" s="4" t="s">
        <v>310</v>
      </c>
      <c r="G266" s="4" t="s">
        <v>309</v>
      </c>
      <c r="H266" s="4" t="s">
        <v>46</v>
      </c>
      <c r="I266" s="4">
        <v>2031</v>
      </c>
      <c r="J266" s="4" t="s">
        <v>308</v>
      </c>
      <c r="K266" s="4" t="s">
        <v>48</v>
      </c>
      <c r="L266" s="4" t="s">
        <v>49</v>
      </c>
      <c r="M266" s="4"/>
      <c r="N266" s="4" t="s">
        <v>70</v>
      </c>
      <c r="O266" s="4" t="s">
        <v>51</v>
      </c>
      <c r="P266" s="4">
        <v>5</v>
      </c>
      <c r="Q266" s="4">
        <v>5</v>
      </c>
      <c r="R266" s="4">
        <v>5</v>
      </c>
      <c r="S266" s="4" t="s">
        <v>52</v>
      </c>
      <c r="T266" s="4" t="s">
        <v>53</v>
      </c>
      <c r="U266" s="4">
        <v>5</v>
      </c>
      <c r="V266" s="4" t="s">
        <v>63</v>
      </c>
      <c r="W266" s="4" t="s">
        <v>51</v>
      </c>
      <c r="X266" s="4" t="s">
        <v>55</v>
      </c>
      <c r="Y266" s="8">
        <v>0.5714285714285714</v>
      </c>
      <c r="Z266" s="8">
        <v>1</v>
      </c>
      <c r="AA266" s="8">
        <v>0.90476190476190477</v>
      </c>
      <c r="AB266" s="8">
        <v>0.5</v>
      </c>
      <c r="AC266" s="8">
        <v>0.86206896551724144</v>
      </c>
      <c r="AD266" s="4" t="str">
        <f>VLOOKUP(J266,'Areas Ranking'!$D$59:$Z$115,18,0)</f>
        <v>Eastern Beaches received an overall score of 89% which ranks them at position 2 of the 10 areas within the Central Metropolitan region called in Q1.</v>
      </c>
      <c r="AE266" s="4" t="str">
        <f>VLOOKUP(J266,'Areas Ranking'!$D$59:$Z$115,19,0)</f>
        <v>Eastern Beaches received a 'greeting' score of 57% which ranks them at position 8 of the 10 areas within the Central Metropolitan region called in Q1.</v>
      </c>
      <c r="AF266" s="4" t="str">
        <f>VLOOKUP(J266,'Areas Ranking'!$D$59:$Z$115,20,0)</f>
        <v>Eastern Beaches received an 'act with empathy' score of 100% which ranks them at position 1 of the 10 areas within the Central Metropolitan region called in Q1.</v>
      </c>
      <c r="AG266" s="4" t="str">
        <f>VLOOKUP(J266,'Areas Ranking'!$D$59:$Z$115,21,0)</f>
        <v>Eastern Beaches received an 'explain expectations &amp; resolve situations' score of 97% which ranks them at position 1 of the 10 areas within the Central Metropolitan region called in Q1.</v>
      </c>
      <c r="AH266" s="4" t="str">
        <f>VLOOKUP(J266,'Areas Ranking'!$D$59:$Z$115,22,0)</f>
        <v>Eastern Beaches received a 'communication' score of 50% which ranks them at position 4 of the 10 areas within the Central Metropolitan region called in Q1.</v>
      </c>
      <c r="AI266" s="4" t="str">
        <f>VLOOKUP(J266,'Areas Ranking'!$D$59:$Z$115,23,0)</f>
        <v>Eastern Beaches' lowest rank was for 'greeting' in Q1, which should be examined for potential areas of improvement.</v>
      </c>
      <c r="AJ266" s="4" t="str">
        <f>VLOOKUP(K266,'Region Ranking'!$D$8:$X$13,16,0)</f>
        <v>Central Metropolitan received an overall score of 83% which ranks them at position 2 of the 6 regions called in Q1.</v>
      </c>
      <c r="AK266" s="4" t="str">
        <f>VLOOKUP(K266,'Region Ranking'!$D$8:$X$13,17,0)</f>
        <v>Central Metropolitan received a 'greeting' score of 61% which ranks them at position 2 of the 6 regions called in Q1.</v>
      </c>
      <c r="AL266" s="4" t="str">
        <f>VLOOKUP(K266,'Region Ranking'!$D$8:$X$13,18,0)</f>
        <v>Central Metropolitan received an 'act with empathy' score of 96% which ranks them at position 2 of the 6 regions called in Q1.</v>
      </c>
      <c r="AM266" s="4" t="str">
        <f>VLOOKUP(K266,'Region Ranking'!$D$8:$X$13,19,0)</f>
        <v>Central Metropolitan received an 'explain expectations &amp; resolve situations' score of 85% which ranks them at position 1 of the 6 regions called in Q1.</v>
      </c>
      <c r="AN266" s="4" t="str">
        <f>VLOOKUP(K266,'Region Ranking'!$D$8:$X$13,20,0)</f>
        <v>Central Metropolitan received a 'communication' score of 57% which ranks them at position 5 of the 6 regions called in Q1.</v>
      </c>
      <c r="AO266" s="4" t="str">
        <f>VLOOKUP(K266,'Region Ranking'!$D$8:$X$13,21,0)</f>
        <v>Central Metropolitan had multiple areas with lower ranks in Q1, which should be examined for potential areas of improvement.</v>
      </c>
    </row>
    <row r="267" spans="1:41" hidden="1" x14ac:dyDescent="0.25">
      <c r="A267" s="4">
        <v>2025</v>
      </c>
      <c r="B267" s="4" t="s">
        <v>339</v>
      </c>
      <c r="C267" s="9" t="s">
        <v>340</v>
      </c>
      <c r="D267" s="4">
        <v>10449801</v>
      </c>
      <c r="E267" s="4" t="s">
        <v>303</v>
      </c>
      <c r="F267" s="4" t="s">
        <v>304</v>
      </c>
      <c r="G267" s="4" t="s">
        <v>303</v>
      </c>
      <c r="H267" s="4" t="s">
        <v>46</v>
      </c>
      <c r="I267" s="4">
        <v>2640</v>
      </c>
      <c r="J267" s="4" t="s">
        <v>305</v>
      </c>
      <c r="K267" s="4" t="s">
        <v>253</v>
      </c>
      <c r="L267" s="4" t="s">
        <v>49</v>
      </c>
      <c r="M267" s="4" t="s">
        <v>61</v>
      </c>
      <c r="N267" s="4" t="s">
        <v>70</v>
      </c>
      <c r="O267" s="4" t="s">
        <v>51</v>
      </c>
      <c r="P267" s="4">
        <v>5</v>
      </c>
      <c r="Q267" s="4">
        <v>5</v>
      </c>
      <c r="R267" s="4">
        <v>5</v>
      </c>
      <c r="S267" s="4" t="s">
        <v>52</v>
      </c>
      <c r="T267" s="4" t="s">
        <v>53</v>
      </c>
      <c r="U267" s="4">
        <v>5</v>
      </c>
      <c r="V267" s="4" t="s">
        <v>63</v>
      </c>
      <c r="W267" s="4" t="s">
        <v>51</v>
      </c>
      <c r="X267" s="4" t="s">
        <v>55</v>
      </c>
      <c r="Y267" s="8">
        <v>0.7142857142857143</v>
      </c>
      <c r="Z267" s="8">
        <v>1</v>
      </c>
      <c r="AA267" s="8">
        <v>0.90476190476190477</v>
      </c>
      <c r="AB267" s="8">
        <v>0.5</v>
      </c>
      <c r="AC267" s="8">
        <v>0.87356321839080464</v>
      </c>
      <c r="AD267" s="4" t="str">
        <f>VLOOKUP(J267,'Areas Ranking'!$D$59:$Z$115,18,0)</f>
        <v>Murray River received an overall score of 88% which ranks them at position 4 of the 8 areas within the Southern region called in Q1.</v>
      </c>
      <c r="AE267" s="4" t="str">
        <f>VLOOKUP(J267,'Areas Ranking'!$D$59:$Z$115,19,0)</f>
        <v>Murray River received a 'greeting' score of 76% which ranks them at position 1 of the 8 areas within the Southern region called in Q1.</v>
      </c>
      <c r="AF267" s="4" t="str">
        <f>VLOOKUP(J267,'Areas Ranking'!$D$59:$Z$115,20,0)</f>
        <v>Murray River received an 'act with empathy' score of 100% which ranks them at position 1 of the 8 areas within the Southern region called in Q1.</v>
      </c>
      <c r="AG267" s="4" t="str">
        <f>VLOOKUP(J267,'Areas Ranking'!$D$59:$Z$115,21,0)</f>
        <v>Murray River received an 'explain expectations &amp; resolve situations' score of 90% which ranks them at position 3 of the 8 areas within the Southern region called in Q1.</v>
      </c>
      <c r="AH267" s="4" t="str">
        <f>VLOOKUP(J267,'Areas Ranking'!$D$59:$Z$115,22,0)</f>
        <v>Murray River received a 'communication' score of 50% which ranks them at position 7 of the 8 areas within the Southern region called in Q1.</v>
      </c>
      <c r="AI267" s="4" t="str">
        <f>VLOOKUP(J267,'Areas Ranking'!$D$59:$Z$115,23,0)</f>
        <v>Murray River's lowest rank was for 'communication' in Q1, which should be examined for potential areas of improvement.</v>
      </c>
      <c r="AJ267" s="4" t="str">
        <f>VLOOKUP(K267,'Region Ranking'!$D$8:$X$13,16,0)</f>
        <v>Southern received an overall score of 85% which ranks them at position 1 of the 6 regions called in Q1.</v>
      </c>
      <c r="AK267" s="4" t="str">
        <f>VLOOKUP(K267,'Region Ranking'!$D$8:$X$13,17,0)</f>
        <v>Southern received a 'greeting' score of 64% which ranks them at position 1 of the 6 regions called in Q1.</v>
      </c>
      <c r="AL267" s="4" t="str">
        <f>VLOOKUP(K267,'Region Ranking'!$D$8:$X$13,18,0)</f>
        <v>Southern received an 'act with empathy' score of 97% which ranks them at position 1 of the 6 regions called in Q1.</v>
      </c>
      <c r="AM267" s="4" t="str">
        <f>VLOOKUP(K267,'Region Ranking'!$D$8:$X$13,19,0)</f>
        <v>Southern received an 'explain expectations &amp; resolve situations' score of 85% which ranks them at position 2 of the 6 regions called in Q1.</v>
      </c>
      <c r="AN267" s="4" t="str">
        <f>VLOOKUP(K267,'Region Ranking'!$D$8:$X$13,20,0)</f>
        <v>Southern received a 'communication' score of 69% which ranks them at position 1 of the 6 regions called in Q1.</v>
      </c>
      <c r="AO267" s="4" t="str">
        <f>VLOOKUP(K267,'Region Ranking'!$D$8:$X$13,21,0)</f>
        <v>Southern had multiple areas with lower ranks in Q1, which should be examined for potential areas of improvement.</v>
      </c>
    </row>
    <row r="268" spans="1:41" hidden="1" x14ac:dyDescent="0.25">
      <c r="A268" s="4">
        <v>2025</v>
      </c>
      <c r="B268" s="4" t="s">
        <v>339</v>
      </c>
      <c r="C268" s="9" t="s">
        <v>340</v>
      </c>
      <c r="D268" s="4">
        <v>10449802</v>
      </c>
      <c r="E268" s="4" t="s">
        <v>192</v>
      </c>
      <c r="F268" s="4" t="s">
        <v>193</v>
      </c>
      <c r="G268" s="4" t="s">
        <v>192</v>
      </c>
      <c r="H268" s="4" t="s">
        <v>46</v>
      </c>
      <c r="I268" s="4">
        <v>2144</v>
      </c>
      <c r="J268" s="4" t="s">
        <v>194</v>
      </c>
      <c r="K268" s="4" t="s">
        <v>186</v>
      </c>
      <c r="L268" s="4" t="s">
        <v>49</v>
      </c>
      <c r="M268" s="4" t="s">
        <v>61</v>
      </c>
      <c r="N268" s="4" t="s">
        <v>70</v>
      </c>
      <c r="O268" s="4" t="s">
        <v>51</v>
      </c>
      <c r="P268" s="4">
        <v>2</v>
      </c>
      <c r="Q268" s="4">
        <v>2</v>
      </c>
      <c r="R268" s="4">
        <v>2</v>
      </c>
      <c r="S268" s="4" t="s">
        <v>55</v>
      </c>
      <c r="T268" s="4" t="s">
        <v>62</v>
      </c>
      <c r="U268" s="4">
        <v>2</v>
      </c>
      <c r="V268" s="4" t="s">
        <v>51</v>
      </c>
      <c r="W268" s="4" t="s">
        <v>51</v>
      </c>
      <c r="X268" s="4" t="s">
        <v>51</v>
      </c>
      <c r="Y268" s="8">
        <v>0.42857142857142849</v>
      </c>
      <c r="Z268" s="8">
        <v>0.3214285714285714</v>
      </c>
      <c r="AA268" s="8">
        <v>0.22222222222222221</v>
      </c>
      <c r="AB268" s="8">
        <v>0</v>
      </c>
      <c r="AC268" s="8">
        <v>0.2424242424242424</v>
      </c>
      <c r="AD268" s="4" t="str">
        <f>VLOOKUP(J268,'Areas Ranking'!$D$59:$Z$115,18,0)</f>
        <v>Auburn received an overall score of 54% which ranks them at position 9 of the 9 areas within the South West Metropolitan region called in Q1.</v>
      </c>
      <c r="AE268" s="4" t="str">
        <f>VLOOKUP(J268,'Areas Ranking'!$D$59:$Z$115,19,0)</f>
        <v>Auburn received a 'greeting' score of 52% which ranks them at position 6 of the 9 areas within the South West Metropolitan region called in Q1.</v>
      </c>
      <c r="AF268" s="4" t="str">
        <f>VLOOKUP(J268,'Areas Ranking'!$D$59:$Z$115,20,0)</f>
        <v>Auburn received an 'act with empathy' score of 65% which ranks them at position 9 of the 9 areas within the South West Metropolitan region called in Q1.</v>
      </c>
      <c r="AG268" s="4" t="str">
        <f>VLOOKUP(J268,'Areas Ranking'!$D$59:$Z$115,21,0)</f>
        <v>Auburn received an 'explain expectations &amp; resolve situations' score of 52% which ranks them at position 9 of the 9 areas within the South West Metropolitan region called in Q1.</v>
      </c>
      <c r="AH268" s="4" t="str">
        <f>VLOOKUP(J268,'Areas Ranking'!$D$59:$Z$115,22,0)</f>
        <v>Auburn received a 'communication' score of 33% which ranks them at position 9 of the 9 areas within the South West Metropolitan region called in Q1.</v>
      </c>
      <c r="AI268" s="4" t="str">
        <f>VLOOKUP(J268,'Areas Ranking'!$D$59:$Z$115,23,0)</f>
        <v>Auburn had multiple areas with lower ranks in Q1, which should be examined for potential areas of improvement.</v>
      </c>
      <c r="AJ268" s="4" t="str">
        <f>VLOOKUP(K268,'Region Ranking'!$D$8:$X$13,16,0)</f>
        <v>South West Metropolitan received an overall score of 80% which ranks them at position 3 of the 6 regions called in Q1.</v>
      </c>
      <c r="AK268" s="4" t="str">
        <f>VLOOKUP(K268,'Region Ranking'!$D$8:$X$13,17,0)</f>
        <v>South West Metropolitan received a 'greeting' score of 59% which ranks them at position 3 of the 6 regions called in Q1.</v>
      </c>
      <c r="AL268" s="4" t="str">
        <f>VLOOKUP(K268,'Region Ranking'!$D$8:$X$13,18,0)</f>
        <v>South West Metropolitan received an 'act with empathy' score of 93% which ranks them at position 3 of the 6 regions called in Q1.</v>
      </c>
      <c r="AM268" s="4" t="str">
        <f>VLOOKUP(K268,'Region Ranking'!$D$8:$X$13,19,0)</f>
        <v>South West Metropolitan received an 'explain expectations &amp; resolve situations' score of 79% which ranks them at position 6 of the 6 regions called in Q1.</v>
      </c>
      <c r="AN268" s="4" t="str">
        <f>VLOOKUP(K268,'Region Ranking'!$D$8:$X$13,20,0)</f>
        <v>South West Metropolitan received a 'communication' score of 67% which ranks them at position 2 of the 6 regions called in Q1.</v>
      </c>
      <c r="AO268" s="4" t="str">
        <f>VLOOKUP(K268,'Region Ranking'!$D$8:$X$13,21,0)</f>
        <v>South West Metropolitan had multiple areas with lower ranks in Q1, which should be examined for potential areas of improvement.</v>
      </c>
    </row>
    <row r="269" spans="1:41" hidden="1" x14ac:dyDescent="0.25">
      <c r="A269" s="4">
        <v>2025</v>
      </c>
      <c r="B269" s="4" t="s">
        <v>339</v>
      </c>
      <c r="C269" s="9" t="s">
        <v>340</v>
      </c>
      <c r="D269" s="4">
        <v>10449803</v>
      </c>
      <c r="E269" s="4" t="s">
        <v>123</v>
      </c>
      <c r="F269" s="4" t="s">
        <v>124</v>
      </c>
      <c r="G269" s="4" t="s">
        <v>123</v>
      </c>
      <c r="H269" s="4" t="s">
        <v>46</v>
      </c>
      <c r="I269" s="4">
        <v>2148</v>
      </c>
      <c r="J269" s="4" t="s">
        <v>125</v>
      </c>
      <c r="K269" s="4" t="s">
        <v>104</v>
      </c>
      <c r="L269" s="4" t="s">
        <v>79</v>
      </c>
      <c r="M269" s="4" t="s">
        <v>159</v>
      </c>
      <c r="N269" s="4" t="s">
        <v>70</v>
      </c>
      <c r="O269" s="4" t="s">
        <v>51</v>
      </c>
      <c r="P269" s="4">
        <v>5</v>
      </c>
      <c r="Q269" s="4">
        <v>5</v>
      </c>
      <c r="R269" s="4">
        <v>5</v>
      </c>
      <c r="S269" s="4" t="s">
        <v>52</v>
      </c>
      <c r="T269" s="4" t="s">
        <v>76</v>
      </c>
      <c r="U269" s="4">
        <v>5</v>
      </c>
      <c r="V269" s="4" t="s">
        <v>54</v>
      </c>
      <c r="W269" s="4" t="s">
        <v>55</v>
      </c>
      <c r="X269" s="4" t="s">
        <v>55</v>
      </c>
      <c r="Y269" s="8">
        <v>0.7142857142857143</v>
      </c>
      <c r="Z269" s="8">
        <v>1</v>
      </c>
      <c r="AA269" s="8">
        <v>1</v>
      </c>
      <c r="AB269" s="8">
        <v>1</v>
      </c>
      <c r="AC269" s="8">
        <v>0.97701149425287359</v>
      </c>
      <c r="AD269" s="4" t="str">
        <f>VLOOKUP(J269,'Areas Ranking'!$D$59:$Z$115,18,0)</f>
        <v>Blacktown received an overall score of 91% which ranks them at position 2 of the 12 areas within the North West Metropolitan region called in Q1.</v>
      </c>
      <c r="AE269" s="4" t="str">
        <f>VLOOKUP(J269,'Areas Ranking'!$D$59:$Z$115,19,0)</f>
        <v>Blacktown received a 'greeting' score of 62% which ranks them at position 3 of the 12 areas within the North West Metropolitan region called in Q1.</v>
      </c>
      <c r="AF269" s="4" t="str">
        <f>VLOOKUP(J269,'Areas Ranking'!$D$59:$Z$115,20,0)</f>
        <v>Blacktown received an 'act with empathy' score of 96% which ranks them at position 4 of the 12 areas within the North West Metropolitan region called in Q1.</v>
      </c>
      <c r="AG269" s="4" t="str">
        <f>VLOOKUP(J269,'Areas Ranking'!$D$59:$Z$115,21,0)</f>
        <v>Blacktown received an 'explain expectations &amp; resolve situations' score of 94% which ranks them at position 2 of the 12 areas within the North West Metropolitan region called in Q1.</v>
      </c>
      <c r="AH269" s="4" t="str">
        <f>VLOOKUP(J269,'Areas Ranking'!$D$59:$Z$115,22,0)</f>
        <v>Blacktown received a 'communication' score of 83% which ranks them at position 1 of the 12 areas within the North West Metropolitan region called in Q1.</v>
      </c>
      <c r="AI269" s="4" t="str">
        <f>VLOOKUP(J269,'Areas Ranking'!$D$59:$Z$115,23,0)</f>
        <v>Blacktown's lowest rank was for 'act with empathy' in Q1, which should be examined for potential areas of improvement.</v>
      </c>
      <c r="AJ269" s="4" t="str">
        <f>VLOOKUP(K269,'Region Ranking'!$D$8:$X$13,16,0)</f>
        <v>North West Metropolitan received an overall score of 79% which ranks them at position 6 of the 6 regions called in Q1.</v>
      </c>
      <c r="AK269" s="4" t="str">
        <f>VLOOKUP(K269,'Region Ranking'!$D$8:$X$13,17,0)</f>
        <v>North West Metropolitan received a 'greeting' score of 54% which ranks them at position 6 of the 6 regions called in Q1.</v>
      </c>
      <c r="AL269" s="4" t="str">
        <f>VLOOKUP(K269,'Region Ranking'!$D$8:$X$13,18,0)</f>
        <v>North West Metropolitan received an 'act with empathy' score of 87% which ranks them at position 6 of the 6 regions called in Q1.</v>
      </c>
      <c r="AM269" s="4" t="str">
        <f>VLOOKUP(K269,'Region Ranking'!$D$8:$X$13,19,0)</f>
        <v>North West Metropolitan received an 'explain expectations &amp; resolve situations' score of 81% which ranks them at position 4 of the 6 regions called in Q1.</v>
      </c>
      <c r="AN269" s="4" t="str">
        <f>VLOOKUP(K269,'Region Ranking'!$D$8:$X$13,20,0)</f>
        <v>North West Metropolitan received a 'communication' score of 65% which ranks them at position 3 of the 6 regions called in Q1.</v>
      </c>
      <c r="AO269" s="4" t="str">
        <f>VLOOKUP(K269,'Region Ranking'!$D$8:$X$13,21,0)</f>
        <v>North West Metropolitan had multiple areas with lower ranks in Q1, which should be examined for potential areas of improvement.</v>
      </c>
    </row>
    <row r="270" spans="1:41" hidden="1" x14ac:dyDescent="0.25">
      <c r="A270" s="4">
        <v>2025</v>
      </c>
      <c r="B270" s="4" t="s">
        <v>339</v>
      </c>
      <c r="C270" s="9" t="s">
        <v>340</v>
      </c>
      <c r="D270" s="4">
        <v>10449804</v>
      </c>
      <c r="E270" s="4" t="s">
        <v>298</v>
      </c>
      <c r="F270" s="4" t="s">
        <v>299</v>
      </c>
      <c r="G270" s="4" t="s">
        <v>298</v>
      </c>
      <c r="H270" s="4" t="s">
        <v>46</v>
      </c>
      <c r="I270" s="4">
        <v>2880</v>
      </c>
      <c r="J270" s="4" t="s">
        <v>300</v>
      </c>
      <c r="K270" s="4" t="s">
        <v>233</v>
      </c>
      <c r="L270" s="4" t="s">
        <v>49</v>
      </c>
      <c r="M270" s="4" t="s">
        <v>61</v>
      </c>
      <c r="N270" s="4" t="s">
        <v>50</v>
      </c>
      <c r="O270" s="4" t="s">
        <v>51</v>
      </c>
      <c r="P270" s="4">
        <v>4</v>
      </c>
      <c r="Q270" s="4">
        <v>5</v>
      </c>
      <c r="R270" s="4">
        <v>4</v>
      </c>
      <c r="S270" s="4" t="s">
        <v>52</v>
      </c>
      <c r="T270" s="4" t="s">
        <v>76</v>
      </c>
      <c r="U270" s="4">
        <v>5</v>
      </c>
      <c r="V270" s="4" t="s">
        <v>54</v>
      </c>
      <c r="W270" s="4" t="s">
        <v>51</v>
      </c>
      <c r="X270" s="4" t="s">
        <v>55</v>
      </c>
      <c r="Y270" s="8">
        <v>0.7142857142857143</v>
      </c>
      <c r="Z270" s="8">
        <v>1</v>
      </c>
      <c r="AA270" s="8">
        <v>1</v>
      </c>
      <c r="AB270" s="8">
        <v>0.5</v>
      </c>
      <c r="AC270" s="8">
        <v>0.91954022988505746</v>
      </c>
      <c r="AD270" s="4" t="str">
        <f>VLOOKUP(J270,'Areas Ranking'!$D$59:$Z$115,18,0)</f>
        <v>Barrier received an overall score of 80% which ranks them at position 5 of the 7 areas within the Western region called in Q1.</v>
      </c>
      <c r="AE270" s="4" t="str">
        <f>VLOOKUP(J270,'Areas Ranking'!$D$59:$Z$115,19,0)</f>
        <v>Barrier received a 'greeting' score of 52% which ranks them at position 5 of the 7 areas within the Western region called in Q1.</v>
      </c>
      <c r="AF270" s="4" t="str">
        <f>VLOOKUP(J270,'Areas Ranking'!$D$59:$Z$115,20,0)</f>
        <v>Barrier received an 'act with empathy' score of 82% which ranks them at position 6 of the 7 areas within the Western region called in Q1.</v>
      </c>
      <c r="AG270" s="4" t="str">
        <f>VLOOKUP(J270,'Areas Ranking'!$D$59:$Z$115,21,0)</f>
        <v>Barrier received an 'explain expectations &amp; resolve situations' score of 94% which ranks them at position 1 of the 7 areas within the Western region called in Q1.</v>
      </c>
      <c r="AH270" s="4" t="str">
        <f>VLOOKUP(J270,'Areas Ranking'!$D$59:$Z$115,22,0)</f>
        <v>Barrier received a 'communication' score of 33% which ranks them at position 6 of the 7 areas within the Western region called in Q1.</v>
      </c>
      <c r="AI270" s="4" t="str">
        <f>VLOOKUP(J270,'Areas Ranking'!$D$59:$Z$115,23,0)</f>
        <v>Barrier had multiple areas with lower ranks in Q1, which should be examined for potential areas of improvement.</v>
      </c>
      <c r="AJ270" s="4" t="str">
        <f>VLOOKUP(K270,'Region Ranking'!$D$8:$X$13,16,0)</f>
        <v>Western received an overall score of 79% which ranks them at position 5 of the 6 regions called in Q1.</v>
      </c>
      <c r="AK270" s="4" t="str">
        <f>VLOOKUP(K270,'Region Ranking'!$D$8:$X$13,17,0)</f>
        <v>Western received a 'greeting' score of 55% which ranks them at position 4 of the 6 regions called in Q1.</v>
      </c>
      <c r="AL270" s="4" t="str">
        <f>VLOOKUP(K270,'Region Ranking'!$D$8:$X$13,18,0)</f>
        <v>Western received an 'act with empathy' score of 88% which ranks them at position 5 of the 6 regions called in Q1.</v>
      </c>
      <c r="AM270" s="4" t="str">
        <f>VLOOKUP(K270,'Region Ranking'!$D$8:$X$13,19,0)</f>
        <v>Western received an 'explain expectations &amp; resolve situations' score of 84% which ranks them at position 3 of the 6 regions called in Q1.</v>
      </c>
      <c r="AN270" s="4" t="str">
        <f>VLOOKUP(K270,'Region Ranking'!$D$8:$X$13,20,0)</f>
        <v>Western received a 'communication' score of 50% which ranks them at position 6 of the 6 regions called in Q1.</v>
      </c>
      <c r="AO270" s="4" t="str">
        <f>VLOOKUP(K270,'Region Ranking'!$D$8:$X$13,21,0)</f>
        <v>Western had multiple areas with lower ranks in Q1, which should be examined for potential areas of improvement.</v>
      </c>
    </row>
    <row r="271" spans="1:41" hidden="1" x14ac:dyDescent="0.25">
      <c r="A271" s="4">
        <v>2025</v>
      </c>
      <c r="B271" s="4" t="s">
        <v>339</v>
      </c>
      <c r="C271" s="9" t="s">
        <v>340</v>
      </c>
      <c r="D271" s="4">
        <v>10449805</v>
      </c>
      <c r="E271" s="4" t="s">
        <v>207</v>
      </c>
      <c r="F271" s="4" t="s">
        <v>208</v>
      </c>
      <c r="G271" s="4" t="s">
        <v>207</v>
      </c>
      <c r="H271" s="4" t="s">
        <v>46</v>
      </c>
      <c r="I271" s="4">
        <v>2194</v>
      </c>
      <c r="J271" s="4" t="s">
        <v>209</v>
      </c>
      <c r="K271" s="4" t="s">
        <v>186</v>
      </c>
      <c r="L271" s="4" t="s">
        <v>49</v>
      </c>
      <c r="M271" s="4" t="s">
        <v>61</v>
      </c>
      <c r="N271" s="4" t="s">
        <v>70</v>
      </c>
      <c r="O271" s="4" t="s">
        <v>51</v>
      </c>
      <c r="P271" s="4">
        <v>4</v>
      </c>
      <c r="Q271" s="4">
        <v>5</v>
      </c>
      <c r="R271" s="4">
        <v>5</v>
      </c>
      <c r="S271" s="4" t="s">
        <v>52</v>
      </c>
      <c r="T271" s="4" t="s">
        <v>76</v>
      </c>
      <c r="U271" s="4">
        <v>5</v>
      </c>
      <c r="V271" s="4" t="s">
        <v>54</v>
      </c>
      <c r="W271" s="4" t="s">
        <v>51</v>
      </c>
      <c r="X271" s="4" t="s">
        <v>55</v>
      </c>
      <c r="Y271" s="8">
        <v>0.42857142857142849</v>
      </c>
      <c r="Z271" s="8">
        <v>1</v>
      </c>
      <c r="AA271" s="8">
        <v>1</v>
      </c>
      <c r="AB271" s="8">
        <v>0.5</v>
      </c>
      <c r="AC271" s="8">
        <v>0.89655172413793094</v>
      </c>
      <c r="AD271" s="4" t="str">
        <f>VLOOKUP(J271,'Areas Ranking'!$D$59:$Z$115,18,0)</f>
        <v>Campsie received an overall score of 89% which ranks them at position 1 of the 9 areas within the South West Metropolitan region called in Q1.</v>
      </c>
      <c r="AE271" s="4" t="str">
        <f>VLOOKUP(J271,'Areas Ranking'!$D$59:$Z$115,19,0)</f>
        <v>Campsie received a 'greeting' score of 57% which ranks them at position 5 of the 9 areas within the South West Metropolitan region called in Q1.</v>
      </c>
      <c r="AF271" s="4" t="str">
        <f>VLOOKUP(J271,'Areas Ranking'!$D$59:$Z$115,20,0)</f>
        <v>Campsie received an 'act with empathy' score of 96% which ranks them at position 3 of the 9 areas within the South West Metropolitan region called in Q1.</v>
      </c>
      <c r="AG271" s="4" t="str">
        <f>VLOOKUP(J271,'Areas Ranking'!$D$59:$Z$115,21,0)</f>
        <v>Campsie received an 'explain expectations &amp; resolve situations' score of 94% which ranks them at position 2 of the 9 areas within the South West Metropolitan region called in Q1.</v>
      </c>
      <c r="AH271" s="4" t="str">
        <f>VLOOKUP(J271,'Areas Ranking'!$D$59:$Z$115,22,0)</f>
        <v>Campsie received a 'communication' score of 67% which ranks them at position 4 of the 9 areas within the South West Metropolitan region called in Q1.</v>
      </c>
      <c r="AI271" s="4" t="str">
        <f>VLOOKUP(J271,'Areas Ranking'!$D$59:$Z$115,23,0)</f>
        <v>Campsie's lowest rank was for 'greeting' in Q1, which should be examined for potential areas of improvement.</v>
      </c>
      <c r="AJ271" s="4" t="str">
        <f>VLOOKUP(K271,'Region Ranking'!$D$8:$X$13,16,0)</f>
        <v>South West Metropolitan received an overall score of 80% which ranks them at position 3 of the 6 regions called in Q1.</v>
      </c>
      <c r="AK271" s="4" t="str">
        <f>VLOOKUP(K271,'Region Ranking'!$D$8:$X$13,17,0)</f>
        <v>South West Metropolitan received a 'greeting' score of 59% which ranks them at position 3 of the 6 regions called in Q1.</v>
      </c>
      <c r="AL271" s="4" t="str">
        <f>VLOOKUP(K271,'Region Ranking'!$D$8:$X$13,18,0)</f>
        <v>South West Metropolitan received an 'act with empathy' score of 93% which ranks them at position 3 of the 6 regions called in Q1.</v>
      </c>
      <c r="AM271" s="4" t="str">
        <f>VLOOKUP(K271,'Region Ranking'!$D$8:$X$13,19,0)</f>
        <v>South West Metropolitan received an 'explain expectations &amp; resolve situations' score of 79% which ranks them at position 6 of the 6 regions called in Q1.</v>
      </c>
      <c r="AN271" s="4" t="str">
        <f>VLOOKUP(K271,'Region Ranking'!$D$8:$X$13,20,0)</f>
        <v>South West Metropolitan received a 'communication' score of 67% which ranks them at position 2 of the 6 regions called in Q1.</v>
      </c>
      <c r="AO271" s="4" t="str">
        <f>VLOOKUP(K271,'Region Ranking'!$D$8:$X$13,21,0)</f>
        <v>South West Metropolitan had multiple areas with lower ranks in Q1, which should be examined for potential areas of improvement.</v>
      </c>
    </row>
    <row r="272" spans="1:41" hidden="1" x14ac:dyDescent="0.25">
      <c r="A272" s="4">
        <v>2025</v>
      </c>
      <c r="B272" s="4" t="s">
        <v>339</v>
      </c>
      <c r="C272" s="9" t="s">
        <v>340</v>
      </c>
      <c r="D272" s="4">
        <v>10449806</v>
      </c>
      <c r="E272" s="4" t="s">
        <v>129</v>
      </c>
      <c r="F272" s="4" t="s">
        <v>130</v>
      </c>
      <c r="G272" s="4" t="s">
        <v>129</v>
      </c>
      <c r="H272" s="4" t="s">
        <v>46</v>
      </c>
      <c r="I272" s="4">
        <v>2154</v>
      </c>
      <c r="J272" s="4" t="s">
        <v>131</v>
      </c>
      <c r="K272" s="4" t="s">
        <v>104</v>
      </c>
      <c r="L272" s="4" t="s">
        <v>79</v>
      </c>
      <c r="M272" s="4"/>
      <c r="N272" s="4" t="s">
        <v>70</v>
      </c>
      <c r="O272" s="4" t="s">
        <v>51</v>
      </c>
      <c r="P272" s="4">
        <v>5</v>
      </c>
      <c r="Q272" s="4">
        <v>5</v>
      </c>
      <c r="R272" s="4">
        <v>5</v>
      </c>
      <c r="S272" s="4" t="s">
        <v>52</v>
      </c>
      <c r="T272" s="4" t="s">
        <v>53</v>
      </c>
      <c r="U272" s="4">
        <v>5</v>
      </c>
      <c r="V272" s="4" t="s">
        <v>63</v>
      </c>
      <c r="W272" s="4" t="s">
        <v>51</v>
      </c>
      <c r="X272" s="4" t="s">
        <v>55</v>
      </c>
      <c r="Y272" s="8">
        <v>0.5714285714285714</v>
      </c>
      <c r="Z272" s="8">
        <v>1</v>
      </c>
      <c r="AA272" s="8">
        <v>0.90476190476190477</v>
      </c>
      <c r="AB272" s="8">
        <v>0.5</v>
      </c>
      <c r="AC272" s="8">
        <v>0.86206896551724144</v>
      </c>
      <c r="AD272" s="4" t="str">
        <f>VLOOKUP(J272,'Areas Ranking'!$D$59:$Z$115,18,0)</f>
        <v>The Hills received an overall score of 89% which ranks them at position 4 of the 12 areas within the North West Metropolitan region called in Q1.</v>
      </c>
      <c r="AE272" s="4" t="str">
        <f>VLOOKUP(J272,'Areas Ranking'!$D$59:$Z$115,19,0)</f>
        <v>The Hills received a 'greeting' score of 48% which ranks them at position 8 of the 12 areas within the North West Metropolitan region called in Q1.</v>
      </c>
      <c r="AF272" s="4" t="str">
        <f>VLOOKUP(J272,'Areas Ranking'!$D$59:$Z$115,20,0)</f>
        <v>The Hills received an 'act with empathy' score of 100% which ranks them at position 1 of the 12 areas within the North West Metropolitan region called in Q1.</v>
      </c>
      <c r="AG272" s="4" t="str">
        <f>VLOOKUP(J272,'Areas Ranking'!$D$59:$Z$115,21,0)</f>
        <v>The Hills received an 'explain expectations &amp; resolve situations' score of 94% which ranks them at position 3 of the 12 areas within the North West Metropolitan region called in Q1.</v>
      </c>
      <c r="AH272" s="4" t="str">
        <f>VLOOKUP(J272,'Areas Ranking'!$D$59:$Z$115,22,0)</f>
        <v>The Hills received a 'communication' score of 67% which ranks them at position 4 of the 12 areas within the North West Metropolitan region called in Q1.</v>
      </c>
      <c r="AI272" s="4" t="str">
        <f>VLOOKUP(J272,'Areas Ranking'!$D$59:$Z$115,23,0)</f>
        <v>The Hills' lowest rank was for 'greeting' in Q1, which should be examined for potential areas of improvement.</v>
      </c>
      <c r="AJ272" s="4" t="str">
        <f>VLOOKUP(K272,'Region Ranking'!$D$8:$X$13,16,0)</f>
        <v>North West Metropolitan received an overall score of 79% which ranks them at position 6 of the 6 regions called in Q1.</v>
      </c>
      <c r="AK272" s="4" t="str">
        <f>VLOOKUP(K272,'Region Ranking'!$D$8:$X$13,17,0)</f>
        <v>North West Metropolitan received a 'greeting' score of 54% which ranks them at position 6 of the 6 regions called in Q1.</v>
      </c>
      <c r="AL272" s="4" t="str">
        <f>VLOOKUP(K272,'Region Ranking'!$D$8:$X$13,18,0)</f>
        <v>North West Metropolitan received an 'act with empathy' score of 87% which ranks them at position 6 of the 6 regions called in Q1.</v>
      </c>
      <c r="AM272" s="4" t="str">
        <f>VLOOKUP(K272,'Region Ranking'!$D$8:$X$13,19,0)</f>
        <v>North West Metropolitan received an 'explain expectations &amp; resolve situations' score of 81% which ranks them at position 4 of the 6 regions called in Q1.</v>
      </c>
      <c r="AN272" s="4" t="str">
        <f>VLOOKUP(K272,'Region Ranking'!$D$8:$X$13,20,0)</f>
        <v>North West Metropolitan received a 'communication' score of 65% which ranks them at position 3 of the 6 regions called in Q1.</v>
      </c>
      <c r="AO272" s="4" t="str">
        <f>VLOOKUP(K272,'Region Ranking'!$D$8:$X$13,21,0)</f>
        <v>North West Metropolitan had multiple areas with lower ranks in Q1, which should be examined for potential areas of improvement.</v>
      </c>
    </row>
    <row r="273" spans="1:41" hidden="1" x14ac:dyDescent="0.25">
      <c r="A273" s="4">
        <v>2025</v>
      </c>
      <c r="B273" s="4" t="s">
        <v>339</v>
      </c>
      <c r="C273" s="9" t="s">
        <v>340</v>
      </c>
      <c r="D273" s="4">
        <v>10449807</v>
      </c>
      <c r="E273" s="4" t="s">
        <v>290</v>
      </c>
      <c r="F273" s="4" t="s">
        <v>291</v>
      </c>
      <c r="G273" s="4" t="s">
        <v>290</v>
      </c>
      <c r="H273" s="4" t="s">
        <v>46</v>
      </c>
      <c r="I273" s="4">
        <v>2830</v>
      </c>
      <c r="J273" s="4" t="s">
        <v>292</v>
      </c>
      <c r="K273" s="4" t="s">
        <v>233</v>
      </c>
      <c r="L273" s="4" t="s">
        <v>49</v>
      </c>
      <c r="M273" s="4" t="s">
        <v>61</v>
      </c>
      <c r="N273" s="4" t="s">
        <v>70</v>
      </c>
      <c r="O273" s="4" t="s">
        <v>51</v>
      </c>
      <c r="P273" s="4">
        <v>2</v>
      </c>
      <c r="Q273" s="4">
        <v>5</v>
      </c>
      <c r="R273" s="4">
        <v>3</v>
      </c>
      <c r="S273" s="4" t="s">
        <v>55</v>
      </c>
      <c r="T273" s="4" t="s">
        <v>62</v>
      </c>
      <c r="U273" s="4">
        <v>5</v>
      </c>
      <c r="V273" s="4" t="s">
        <v>54</v>
      </c>
      <c r="W273" s="4" t="s">
        <v>51</v>
      </c>
      <c r="X273" s="4" t="s">
        <v>51</v>
      </c>
      <c r="Y273" s="8">
        <v>0.2857142857142857</v>
      </c>
      <c r="Z273" s="8">
        <v>0.4642857142857143</v>
      </c>
      <c r="AA273" s="8">
        <v>0.62962962962962965</v>
      </c>
      <c r="AB273" s="8">
        <v>0</v>
      </c>
      <c r="AC273" s="8">
        <v>0.49494949494949497</v>
      </c>
      <c r="AD273" s="4" t="str">
        <f>VLOOKUP(J273,'Areas Ranking'!$D$59:$Z$115,18,0)</f>
        <v>Orana Mid-Western received an overall score of 53% which ranks them at position 7 of the 7 areas within the Western region called in Q1.</v>
      </c>
      <c r="AE273" s="4" t="str">
        <f>VLOOKUP(J273,'Areas Ranking'!$D$59:$Z$115,19,0)</f>
        <v>Orana Mid-Western received a 'greeting' score of 38% which ranks them at position 7 of the 7 areas within the Western region called in Q1.</v>
      </c>
      <c r="AF273" s="4" t="str">
        <f>VLOOKUP(J273,'Areas Ranking'!$D$59:$Z$115,20,0)</f>
        <v>Orana Mid-Western received an 'act with empathy' score of 55% which ranks them at position 7 of the 7 areas within the Western region called in Q1.</v>
      </c>
      <c r="AG273" s="4" t="str">
        <f>VLOOKUP(J273,'Areas Ranking'!$D$59:$Z$115,21,0)</f>
        <v>Orana Mid-Western received an 'explain expectations &amp; resolve situations' score of 62% which ranks them at position 7 of the 7 areas within the Western region called in Q1.</v>
      </c>
      <c r="AH273" s="4" t="str">
        <f>VLOOKUP(J273,'Areas Ranking'!$D$59:$Z$115,22,0)</f>
        <v>Orana Mid-Western received a 'communication' score of 17% which ranks them at position 7 of the 7 areas within the Western region called in Q1.</v>
      </c>
      <c r="AI273" s="4" t="str">
        <f>VLOOKUP(J273,'Areas Ranking'!$D$59:$Z$115,23,0)</f>
        <v>Orana Mid-Western had multiple areas with lower ranks in Q1, which should be examined for potential areas of improvement.</v>
      </c>
      <c r="AJ273" s="4" t="str">
        <f>VLOOKUP(K273,'Region Ranking'!$D$8:$X$13,16,0)</f>
        <v>Western received an overall score of 79% which ranks them at position 5 of the 6 regions called in Q1.</v>
      </c>
      <c r="AK273" s="4" t="str">
        <f>VLOOKUP(K273,'Region Ranking'!$D$8:$X$13,17,0)</f>
        <v>Western received a 'greeting' score of 55% which ranks them at position 4 of the 6 regions called in Q1.</v>
      </c>
      <c r="AL273" s="4" t="str">
        <f>VLOOKUP(K273,'Region Ranking'!$D$8:$X$13,18,0)</f>
        <v>Western received an 'act with empathy' score of 88% which ranks them at position 5 of the 6 regions called in Q1.</v>
      </c>
      <c r="AM273" s="4" t="str">
        <f>VLOOKUP(K273,'Region Ranking'!$D$8:$X$13,19,0)</f>
        <v>Western received an 'explain expectations &amp; resolve situations' score of 84% which ranks them at position 3 of the 6 regions called in Q1.</v>
      </c>
      <c r="AN273" s="4" t="str">
        <f>VLOOKUP(K273,'Region Ranking'!$D$8:$X$13,20,0)</f>
        <v>Western received a 'communication' score of 50% which ranks them at position 6 of the 6 regions called in Q1.</v>
      </c>
      <c r="AO273" s="4" t="str">
        <f>VLOOKUP(K273,'Region Ranking'!$D$8:$X$13,21,0)</f>
        <v>Western had multiple areas with lower ranks in Q1, which should be examined for potential areas of improvement.</v>
      </c>
    </row>
    <row r="274" spans="1:41" hidden="1" x14ac:dyDescent="0.25">
      <c r="A274" s="4">
        <v>2025</v>
      </c>
      <c r="B274" s="4" t="s">
        <v>339</v>
      </c>
      <c r="C274" s="9" t="s">
        <v>340</v>
      </c>
      <c r="D274" s="4">
        <v>10449808</v>
      </c>
      <c r="E274" s="4" t="s">
        <v>279</v>
      </c>
      <c r="F274" s="4" t="s">
        <v>280</v>
      </c>
      <c r="G274" s="4" t="s">
        <v>279</v>
      </c>
      <c r="H274" s="4" t="s">
        <v>46</v>
      </c>
      <c r="I274" s="4">
        <v>2680</v>
      </c>
      <c r="J274" s="4" t="s">
        <v>281</v>
      </c>
      <c r="K274" s="4" t="s">
        <v>253</v>
      </c>
      <c r="L274" s="4" t="s">
        <v>49</v>
      </c>
      <c r="M274" s="4" t="s">
        <v>61</v>
      </c>
      <c r="N274" s="4" t="s">
        <v>50</v>
      </c>
      <c r="O274" s="4" t="s">
        <v>51</v>
      </c>
      <c r="P274" s="4">
        <v>5</v>
      </c>
      <c r="Q274" s="4">
        <v>5</v>
      </c>
      <c r="R274" s="4">
        <v>5</v>
      </c>
      <c r="S274" s="4" t="s">
        <v>52</v>
      </c>
      <c r="T274" s="4" t="s">
        <v>62</v>
      </c>
      <c r="U274" s="4">
        <v>5</v>
      </c>
      <c r="V274" s="4" t="s">
        <v>54</v>
      </c>
      <c r="W274" s="4" t="s">
        <v>55</v>
      </c>
      <c r="X274" s="4" t="s">
        <v>55</v>
      </c>
      <c r="Y274" s="8">
        <v>0.7142857142857143</v>
      </c>
      <c r="Z274" s="8">
        <v>1</v>
      </c>
      <c r="AA274" s="8">
        <v>0.7142857142857143</v>
      </c>
      <c r="AB274" s="8">
        <v>1</v>
      </c>
      <c r="AC274" s="8">
        <v>0.83908045977011492</v>
      </c>
      <c r="AD274" s="4" t="str">
        <f>VLOOKUP(J274,'Areas Ranking'!$D$59:$Z$115,18,0)</f>
        <v>Murrumbidgee received an overall score of 88% which ranks them at position 3 of the 8 areas within the Southern region called in Q1.</v>
      </c>
      <c r="AE274" s="4" t="str">
        <f>VLOOKUP(J274,'Areas Ranking'!$D$59:$Z$115,19,0)</f>
        <v>Murrumbidgee received a 'greeting' score of 71% which ranks them at position 2 of the 8 areas within the Southern region called in Q1.</v>
      </c>
      <c r="AF274" s="4" t="str">
        <f>VLOOKUP(J274,'Areas Ranking'!$D$59:$Z$115,20,0)</f>
        <v>Murrumbidgee received an 'act with empathy' score of 100% which ranks them at position 1 of the 8 areas within the Southern region called in Q1.</v>
      </c>
      <c r="AG274" s="4" t="str">
        <f>VLOOKUP(J274,'Areas Ranking'!$D$59:$Z$115,21,0)</f>
        <v>Murrumbidgee received an 'explain expectations &amp; resolve situations' score of 84% which ranks them at position 4 of the 8 areas within the Southern region called in Q1.</v>
      </c>
      <c r="AH274" s="4" t="str">
        <f>VLOOKUP(J274,'Areas Ranking'!$D$59:$Z$115,22,0)</f>
        <v>Murrumbidgee received a 'communication' score of 83% which ranks them at position 1 of the 8 areas within the Southern region called in Q1.</v>
      </c>
      <c r="AI274" s="4" t="str">
        <f>VLOOKUP(J274,'Areas Ranking'!$D$59:$Z$115,23,0)</f>
        <v>Murrumbidgee's lowest rank was for 'explain expectations &amp; resolve situations' in Q1, which should be examined for potential areas of improvement.</v>
      </c>
      <c r="AJ274" s="4" t="str">
        <f>VLOOKUP(K274,'Region Ranking'!$D$8:$X$13,16,0)</f>
        <v>Southern received an overall score of 85% which ranks them at position 1 of the 6 regions called in Q1.</v>
      </c>
      <c r="AK274" s="4" t="str">
        <f>VLOOKUP(K274,'Region Ranking'!$D$8:$X$13,17,0)</f>
        <v>Southern received a 'greeting' score of 64% which ranks them at position 1 of the 6 regions called in Q1.</v>
      </c>
      <c r="AL274" s="4" t="str">
        <f>VLOOKUP(K274,'Region Ranking'!$D$8:$X$13,18,0)</f>
        <v>Southern received an 'act with empathy' score of 97% which ranks them at position 1 of the 6 regions called in Q1.</v>
      </c>
      <c r="AM274" s="4" t="str">
        <f>VLOOKUP(K274,'Region Ranking'!$D$8:$X$13,19,0)</f>
        <v>Southern received an 'explain expectations &amp; resolve situations' score of 85% which ranks them at position 2 of the 6 regions called in Q1.</v>
      </c>
      <c r="AN274" s="4" t="str">
        <f>VLOOKUP(K274,'Region Ranking'!$D$8:$X$13,20,0)</f>
        <v>Southern received a 'communication' score of 69% which ranks them at position 1 of the 6 regions called in Q1.</v>
      </c>
      <c r="AO274" s="4" t="str">
        <f>VLOOKUP(K274,'Region Ranking'!$D$8:$X$13,21,0)</f>
        <v>Southern had multiple areas with lower ranks in Q1, which should be examined for potential areas of improvement.</v>
      </c>
    </row>
    <row r="275" spans="1:41" hidden="1" x14ac:dyDescent="0.25">
      <c r="A275" s="4">
        <v>2025</v>
      </c>
      <c r="B275" s="4" t="s">
        <v>339</v>
      </c>
      <c r="C275" s="9" t="s">
        <v>340</v>
      </c>
      <c r="D275" s="4">
        <v>10449809</v>
      </c>
      <c r="E275" s="4" t="s">
        <v>64</v>
      </c>
      <c r="F275" s="4" t="s">
        <v>65</v>
      </c>
      <c r="G275" s="4" t="s">
        <v>64</v>
      </c>
      <c r="H275" s="4" t="s">
        <v>46</v>
      </c>
      <c r="I275" s="4">
        <v>2011</v>
      </c>
      <c r="J275" s="4" t="s">
        <v>66</v>
      </c>
      <c r="K275" s="4" t="s">
        <v>48</v>
      </c>
      <c r="L275" s="4" t="s">
        <v>79</v>
      </c>
      <c r="M275" s="4"/>
      <c r="N275" s="4" t="s">
        <v>50</v>
      </c>
      <c r="O275" s="4" t="s">
        <v>51</v>
      </c>
      <c r="P275" s="4">
        <v>5</v>
      </c>
      <c r="Q275" s="4">
        <v>5</v>
      </c>
      <c r="R275" s="4">
        <v>5</v>
      </c>
      <c r="S275" s="4" t="s">
        <v>52</v>
      </c>
      <c r="T275" s="4" t="s">
        <v>62</v>
      </c>
      <c r="U275" s="4">
        <v>5</v>
      </c>
      <c r="V275" s="4" t="s">
        <v>51</v>
      </c>
      <c r="W275" s="4" t="s">
        <v>51</v>
      </c>
      <c r="X275" s="4" t="s">
        <v>55</v>
      </c>
      <c r="Y275" s="8">
        <v>0.5714285714285714</v>
      </c>
      <c r="Z275" s="8">
        <v>1</v>
      </c>
      <c r="AA275" s="8">
        <v>0.7142857142857143</v>
      </c>
      <c r="AB275" s="8">
        <v>0.5</v>
      </c>
      <c r="AC275" s="8">
        <v>0.77011494252873558</v>
      </c>
      <c r="AD275" s="4" t="str">
        <f>VLOOKUP(J275,'Areas Ranking'!$D$59:$Z$115,18,0)</f>
        <v>Kings Cross received an overall score of 80% which ranks them at position 8 of the 10 areas within the Central Metropolitan region called in Q1.</v>
      </c>
      <c r="AE275" s="4" t="str">
        <f>VLOOKUP(J275,'Areas Ranking'!$D$59:$Z$115,19,0)</f>
        <v>Kings Cross received a 'greeting' score of 62% which ranks them at position 4 of the 10 areas within the Central Metropolitan region called in Q1.</v>
      </c>
      <c r="AF275" s="4" t="str">
        <f>VLOOKUP(J275,'Areas Ranking'!$D$59:$Z$115,20,0)</f>
        <v>Kings Cross received an 'act with empathy' score of 100% which ranks them at position 1 of the 10 areas within the Central Metropolitan region called in Q1.</v>
      </c>
      <c r="AG275" s="4" t="str">
        <f>VLOOKUP(J275,'Areas Ranking'!$D$59:$Z$115,21,0)</f>
        <v>Kings Cross received an 'explain expectations &amp; resolve situations' score of 78% which ranks them at position 8 of the 10 areas within the Central Metropolitan region called in Q1.</v>
      </c>
      <c r="AH275" s="4" t="str">
        <f>VLOOKUP(J275,'Areas Ranking'!$D$59:$Z$115,22,0)</f>
        <v>Kings Cross received a 'communication' score of 50% which ranks them at position 4 of the 10 areas within the Central Metropolitan region called in Q1.</v>
      </c>
      <c r="AI275" s="4" t="str">
        <f>VLOOKUP(J275,'Areas Ranking'!$D$59:$Z$115,23,0)</f>
        <v>Kings Cross' lowest rank was for 'explain expectations &amp; resolve situations' in Q1, which should be examined for potential areas of improvement.</v>
      </c>
      <c r="AJ275" s="4" t="str">
        <f>VLOOKUP(K275,'Region Ranking'!$D$8:$X$13,16,0)</f>
        <v>Central Metropolitan received an overall score of 83% which ranks them at position 2 of the 6 regions called in Q1.</v>
      </c>
      <c r="AK275" s="4" t="str">
        <f>VLOOKUP(K275,'Region Ranking'!$D$8:$X$13,17,0)</f>
        <v>Central Metropolitan received a 'greeting' score of 61% which ranks them at position 2 of the 6 regions called in Q1.</v>
      </c>
      <c r="AL275" s="4" t="str">
        <f>VLOOKUP(K275,'Region Ranking'!$D$8:$X$13,18,0)</f>
        <v>Central Metropolitan received an 'act with empathy' score of 96% which ranks them at position 2 of the 6 regions called in Q1.</v>
      </c>
      <c r="AM275" s="4" t="str">
        <f>VLOOKUP(K275,'Region Ranking'!$D$8:$X$13,19,0)</f>
        <v>Central Metropolitan received an 'explain expectations &amp; resolve situations' score of 85% which ranks them at position 1 of the 6 regions called in Q1.</v>
      </c>
      <c r="AN275" s="4" t="str">
        <f>VLOOKUP(K275,'Region Ranking'!$D$8:$X$13,20,0)</f>
        <v>Central Metropolitan received a 'communication' score of 57% which ranks them at position 5 of the 6 regions called in Q1.</v>
      </c>
      <c r="AO275" s="4" t="str">
        <f>VLOOKUP(K275,'Region Ranking'!$D$8:$X$13,21,0)</f>
        <v>Central Metropolitan had multiple areas with lower ranks in Q1, which should be examined for potential areas of improvement.</v>
      </c>
    </row>
    <row r="276" spans="1:41" hidden="1" x14ac:dyDescent="0.25">
      <c r="A276" s="4">
        <v>2025</v>
      </c>
      <c r="B276" s="4" t="s">
        <v>339</v>
      </c>
      <c r="C276" s="9" t="s">
        <v>340</v>
      </c>
      <c r="D276" s="4">
        <v>10449810</v>
      </c>
      <c r="E276" s="4" t="s">
        <v>96</v>
      </c>
      <c r="F276" s="4" t="s">
        <v>97</v>
      </c>
      <c r="G276" s="4" t="s">
        <v>96</v>
      </c>
      <c r="H276" s="4" t="s">
        <v>46</v>
      </c>
      <c r="I276" s="4">
        <v>2228</v>
      </c>
      <c r="J276" s="4" t="s">
        <v>98</v>
      </c>
      <c r="K276" s="4" t="s">
        <v>48</v>
      </c>
      <c r="L276" s="4" t="s">
        <v>88</v>
      </c>
      <c r="M276" s="4" t="s">
        <v>61</v>
      </c>
      <c r="N276" s="4" t="s">
        <v>50</v>
      </c>
      <c r="O276" s="4" t="s">
        <v>51</v>
      </c>
      <c r="P276" s="4">
        <v>4</v>
      </c>
      <c r="Q276" s="4">
        <v>4</v>
      </c>
      <c r="R276" s="4">
        <v>4</v>
      </c>
      <c r="S276" s="4" t="s">
        <v>52</v>
      </c>
      <c r="T276" s="4" t="s">
        <v>53</v>
      </c>
      <c r="U276" s="4">
        <v>4</v>
      </c>
      <c r="V276" s="4" t="s">
        <v>51</v>
      </c>
      <c r="W276" s="4" t="s">
        <v>51</v>
      </c>
      <c r="X276" s="4" t="s">
        <v>55</v>
      </c>
      <c r="Y276" s="8">
        <v>0.14285714285714279</v>
      </c>
      <c r="Z276" s="8">
        <v>1</v>
      </c>
      <c r="AA276" s="8">
        <v>0.90476190476190477</v>
      </c>
      <c r="AB276" s="8">
        <v>0.5</v>
      </c>
      <c r="AC276" s="8">
        <v>0.82758620689655171</v>
      </c>
      <c r="AD276" s="4" t="str">
        <f>VLOOKUP(J276,'Areas Ranking'!$D$59:$Z$115,18,0)</f>
        <v>Sutherland Shire received an overall score of 87% which ranks them at position 3 of the 10 areas within the Central Metropolitan region called in Q1.</v>
      </c>
      <c r="AE276" s="4" t="str">
        <f>VLOOKUP(J276,'Areas Ranking'!$D$59:$Z$115,19,0)</f>
        <v>Sutherland Shire received a 'greeting' score of 52% which ranks them at position 9 of the 10 areas within the Central Metropolitan region called in Q1.</v>
      </c>
      <c r="AF276" s="4" t="str">
        <f>VLOOKUP(J276,'Areas Ranking'!$D$59:$Z$115,20,0)</f>
        <v>Sutherland Shire received an 'act with empathy' score of 100% which ranks them at position 1 of the 10 areas within the Central Metropolitan region called in Q1.</v>
      </c>
      <c r="AG276" s="4" t="str">
        <f>VLOOKUP(J276,'Areas Ranking'!$D$59:$Z$115,21,0)</f>
        <v>Sutherland Shire received an 'explain expectations &amp; resolve situations' score of 94% which ranks them at position 2 of the 10 areas within the Central Metropolitan region called in Q1.</v>
      </c>
      <c r="AH276" s="4" t="str">
        <f>VLOOKUP(J276,'Areas Ranking'!$D$59:$Z$115,22,0)</f>
        <v>Sutherland Shire received a 'communication' score of 50% which ranks them at position 4 of the 10 areas within the Central Metropolitan region called in Q1.</v>
      </c>
      <c r="AI276" s="4" t="str">
        <f>VLOOKUP(J276,'Areas Ranking'!$D$59:$Z$115,23,0)</f>
        <v>Sutherland Shire's lowest rank was for 'greeting' in Q1, which should be examined for potential areas of improvement.</v>
      </c>
      <c r="AJ276" s="4" t="str">
        <f>VLOOKUP(K276,'Region Ranking'!$D$8:$X$13,16,0)</f>
        <v>Central Metropolitan received an overall score of 83% which ranks them at position 2 of the 6 regions called in Q1.</v>
      </c>
      <c r="AK276" s="4" t="str">
        <f>VLOOKUP(K276,'Region Ranking'!$D$8:$X$13,17,0)</f>
        <v>Central Metropolitan received a 'greeting' score of 61% which ranks them at position 2 of the 6 regions called in Q1.</v>
      </c>
      <c r="AL276" s="4" t="str">
        <f>VLOOKUP(K276,'Region Ranking'!$D$8:$X$13,18,0)</f>
        <v>Central Metropolitan received an 'act with empathy' score of 96% which ranks them at position 2 of the 6 regions called in Q1.</v>
      </c>
      <c r="AM276" s="4" t="str">
        <f>VLOOKUP(K276,'Region Ranking'!$D$8:$X$13,19,0)</f>
        <v>Central Metropolitan received an 'explain expectations &amp; resolve situations' score of 85% which ranks them at position 1 of the 6 regions called in Q1.</v>
      </c>
      <c r="AN276" s="4" t="str">
        <f>VLOOKUP(K276,'Region Ranking'!$D$8:$X$13,20,0)</f>
        <v>Central Metropolitan received a 'communication' score of 57% which ranks them at position 5 of the 6 regions called in Q1.</v>
      </c>
      <c r="AO276" s="4" t="str">
        <f>VLOOKUP(K276,'Region Ranking'!$D$8:$X$13,21,0)</f>
        <v>Central Metropolitan had multiple areas with lower ranks in Q1, which should be examined for potential areas of improvement.</v>
      </c>
    </row>
    <row r="277" spans="1:41" hidden="1" x14ac:dyDescent="0.25">
      <c r="A277" s="4">
        <v>2025</v>
      </c>
      <c r="B277" s="4" t="s">
        <v>339</v>
      </c>
      <c r="C277" s="9" t="s">
        <v>340</v>
      </c>
      <c r="D277" s="4">
        <v>10449811</v>
      </c>
      <c r="E277" s="4" t="s">
        <v>270</v>
      </c>
      <c r="F277" s="4" t="s">
        <v>271</v>
      </c>
      <c r="G277" s="4" t="s">
        <v>270</v>
      </c>
      <c r="H277" s="4" t="s">
        <v>46</v>
      </c>
      <c r="I277" s="4">
        <v>2577</v>
      </c>
      <c r="J277" s="4" t="s">
        <v>272</v>
      </c>
      <c r="K277" s="4" t="s">
        <v>253</v>
      </c>
      <c r="L277" s="4" t="s">
        <v>49</v>
      </c>
      <c r="M277" s="4" t="s">
        <v>61</v>
      </c>
      <c r="N277" s="4" t="s">
        <v>70</v>
      </c>
      <c r="O277" s="4" t="s">
        <v>51</v>
      </c>
      <c r="P277" s="4">
        <v>4</v>
      </c>
      <c r="Q277" s="4">
        <v>5</v>
      </c>
      <c r="R277" s="4">
        <v>4</v>
      </c>
      <c r="S277" s="4" t="s">
        <v>52</v>
      </c>
      <c r="T277" s="4" t="s">
        <v>53</v>
      </c>
      <c r="U277" s="4">
        <v>4</v>
      </c>
      <c r="V277" s="4" t="s">
        <v>54</v>
      </c>
      <c r="W277" s="4" t="s">
        <v>51</v>
      </c>
      <c r="X277" s="4" t="s">
        <v>55</v>
      </c>
      <c r="Y277" s="8">
        <v>0.42857142857142849</v>
      </c>
      <c r="Z277" s="8">
        <v>0.8928571428571429</v>
      </c>
      <c r="AA277" s="8">
        <v>0.90476190476190477</v>
      </c>
      <c r="AB277" s="8">
        <v>0.5</v>
      </c>
      <c r="AC277" s="8">
        <v>0.81609195402298851</v>
      </c>
      <c r="AD277" s="4" t="str">
        <f>VLOOKUP(J277,'Areas Ranking'!$D$59:$Z$115,18,0)</f>
        <v>The Hume received an overall score of 81% which ranks them at position 7 of the 8 areas within the Southern region called in Q1.</v>
      </c>
      <c r="AE277" s="4" t="str">
        <f>VLOOKUP(J277,'Areas Ranking'!$D$59:$Z$115,19,0)</f>
        <v>The Hume received a 'greeting' score of 62% which ranks them at position 5 of the 8 areas within the Southern region called in Q1.</v>
      </c>
      <c r="AF277" s="4" t="str">
        <f>VLOOKUP(J277,'Areas Ranking'!$D$59:$Z$115,20,0)</f>
        <v>The Hume received an 'act with empathy' score of 93% which ranks them at position 6 of the 8 areas within the Southern region called in Q1.</v>
      </c>
      <c r="AG277" s="4" t="str">
        <f>VLOOKUP(J277,'Areas Ranking'!$D$59:$Z$115,21,0)</f>
        <v>The Hume received an 'explain expectations &amp; resolve situations' score of 84% which ranks them at position 4 of the 8 areas within the Southern region called in Q1.</v>
      </c>
      <c r="AH277" s="4" t="str">
        <f>VLOOKUP(J277,'Areas Ranking'!$D$59:$Z$115,22,0)</f>
        <v>The Hume received a 'communication' score of 50% which ranks them at position 7 of the 8 areas within the Southern region called in Q1.</v>
      </c>
      <c r="AI277" s="4" t="str">
        <f>VLOOKUP(J277,'Areas Ranking'!$D$59:$Z$115,23,0)</f>
        <v>The Hume's lowest rank was for 'communication' in Q1, which should be examined for potential areas of improvement.</v>
      </c>
      <c r="AJ277" s="4" t="str">
        <f>VLOOKUP(K277,'Region Ranking'!$D$8:$X$13,16,0)</f>
        <v>Southern received an overall score of 85% which ranks them at position 1 of the 6 regions called in Q1.</v>
      </c>
      <c r="AK277" s="4" t="str">
        <f>VLOOKUP(K277,'Region Ranking'!$D$8:$X$13,17,0)</f>
        <v>Southern received a 'greeting' score of 64% which ranks them at position 1 of the 6 regions called in Q1.</v>
      </c>
      <c r="AL277" s="4" t="str">
        <f>VLOOKUP(K277,'Region Ranking'!$D$8:$X$13,18,0)</f>
        <v>Southern received an 'act with empathy' score of 97% which ranks them at position 1 of the 6 regions called in Q1.</v>
      </c>
      <c r="AM277" s="4" t="str">
        <f>VLOOKUP(K277,'Region Ranking'!$D$8:$X$13,19,0)</f>
        <v>Southern received an 'explain expectations &amp; resolve situations' score of 85% which ranks them at position 2 of the 6 regions called in Q1.</v>
      </c>
      <c r="AN277" s="4" t="str">
        <f>VLOOKUP(K277,'Region Ranking'!$D$8:$X$13,20,0)</f>
        <v>Southern received a 'communication' score of 69% which ranks them at position 1 of the 6 regions called in Q1.</v>
      </c>
      <c r="AO277" s="4" t="str">
        <f>VLOOKUP(K277,'Region Ranking'!$D$8:$X$13,21,0)</f>
        <v>Southern had multiple areas with lower ranks in Q1, which should be examined for potential areas of improvement.</v>
      </c>
    </row>
    <row r="278" spans="1:41" hidden="1" x14ac:dyDescent="0.25">
      <c r="A278" s="4">
        <v>2025</v>
      </c>
      <c r="B278" s="4" t="s">
        <v>339</v>
      </c>
      <c r="C278" s="9" t="s">
        <v>340</v>
      </c>
      <c r="D278" s="4">
        <v>10449812</v>
      </c>
      <c r="E278" s="4" t="s">
        <v>175</v>
      </c>
      <c r="F278" s="4" t="s">
        <v>176</v>
      </c>
      <c r="G278" s="4" t="s">
        <v>175</v>
      </c>
      <c r="H278" s="4" t="s">
        <v>46</v>
      </c>
      <c r="I278" s="4">
        <v>2770</v>
      </c>
      <c r="J278" s="4" t="s">
        <v>177</v>
      </c>
      <c r="K278" s="4" t="s">
        <v>104</v>
      </c>
      <c r="L278" s="4" t="s">
        <v>49</v>
      </c>
      <c r="M278" s="4" t="s">
        <v>61</v>
      </c>
      <c r="N278" s="4" t="s">
        <v>50</v>
      </c>
      <c r="O278" s="4" t="s">
        <v>51</v>
      </c>
      <c r="P278" s="4">
        <v>3</v>
      </c>
      <c r="Q278" s="4">
        <v>4</v>
      </c>
      <c r="R278" s="4">
        <v>3</v>
      </c>
      <c r="S278" s="4" t="s">
        <v>52</v>
      </c>
      <c r="T278" s="4" t="s">
        <v>53</v>
      </c>
      <c r="U278" s="4">
        <v>3</v>
      </c>
      <c r="V278" s="4" t="s">
        <v>54</v>
      </c>
      <c r="W278" s="4" t="s">
        <v>51</v>
      </c>
      <c r="X278" s="4" t="s">
        <v>55</v>
      </c>
      <c r="Y278" s="8">
        <v>0.2857142857142857</v>
      </c>
      <c r="Z278" s="8">
        <v>0.5357142857142857</v>
      </c>
      <c r="AA278" s="8">
        <v>0.61904761904761907</v>
      </c>
      <c r="AB278" s="8">
        <v>0.5</v>
      </c>
      <c r="AC278" s="8">
        <v>0.55172413793103448</v>
      </c>
      <c r="AD278" s="4" t="str">
        <f>VLOOKUP(J278,'Areas Ranking'!$D$59:$Z$115,18,0)</f>
        <v>Mount Druitt received an overall score of 71% which ranks them at position 9 of the 12 areas within the North West Metropolitan region called in Q1.</v>
      </c>
      <c r="AE278" s="4" t="str">
        <f>VLOOKUP(J278,'Areas Ranking'!$D$59:$Z$115,19,0)</f>
        <v>Mount Druitt received a 'greeting' score of 43% which ranks them at position 10 of the 12 areas within the North West Metropolitan region called in Q1.</v>
      </c>
      <c r="AF278" s="4" t="str">
        <f>VLOOKUP(J278,'Areas Ranking'!$D$59:$Z$115,20,0)</f>
        <v>Mount Druitt received an 'act with empathy' score of 75% which ranks them at position 10 of the 12 areas within the North West Metropolitan region called in Q1.</v>
      </c>
      <c r="AG278" s="4" t="str">
        <f>VLOOKUP(J278,'Areas Ranking'!$D$59:$Z$115,21,0)</f>
        <v>Mount Druitt received an 'explain expectations &amp; resolve situations' score of 75% which ranks them at position 9 of the 12 areas within the North West Metropolitan region called in Q1.</v>
      </c>
      <c r="AH278" s="4" t="str">
        <f>VLOOKUP(J278,'Areas Ranking'!$D$59:$Z$115,22,0)</f>
        <v>Mount Druitt received a 'communication' score of 67% which ranks them at position 4 of the 12 areas within the North West Metropolitan region called in Q1.</v>
      </c>
      <c r="AI278" s="4" t="str">
        <f>VLOOKUP(J278,'Areas Ranking'!$D$59:$Z$115,23,0)</f>
        <v>Mount Druitt had multiple areas with lower ranks in Q1, which should be examined for potential areas of improvement.</v>
      </c>
      <c r="AJ278" s="4" t="str">
        <f>VLOOKUP(K278,'Region Ranking'!$D$8:$X$13,16,0)</f>
        <v>North West Metropolitan received an overall score of 79% which ranks them at position 6 of the 6 regions called in Q1.</v>
      </c>
      <c r="AK278" s="4" t="str">
        <f>VLOOKUP(K278,'Region Ranking'!$D$8:$X$13,17,0)</f>
        <v>North West Metropolitan received a 'greeting' score of 54% which ranks them at position 6 of the 6 regions called in Q1.</v>
      </c>
      <c r="AL278" s="4" t="str">
        <f>VLOOKUP(K278,'Region Ranking'!$D$8:$X$13,18,0)</f>
        <v>North West Metropolitan received an 'act with empathy' score of 87% which ranks them at position 6 of the 6 regions called in Q1.</v>
      </c>
      <c r="AM278" s="4" t="str">
        <f>VLOOKUP(K278,'Region Ranking'!$D$8:$X$13,19,0)</f>
        <v>North West Metropolitan received an 'explain expectations &amp; resolve situations' score of 81% which ranks them at position 4 of the 6 regions called in Q1.</v>
      </c>
      <c r="AN278" s="4" t="str">
        <f>VLOOKUP(K278,'Region Ranking'!$D$8:$X$13,20,0)</f>
        <v>North West Metropolitan received a 'communication' score of 65% which ranks them at position 3 of the 6 regions called in Q1.</v>
      </c>
      <c r="AO278" s="4" t="str">
        <f>VLOOKUP(K278,'Region Ranking'!$D$8:$X$13,21,0)</f>
        <v>North West Metropolitan had multiple areas with lower ranks in Q1, which should be examined for potential areas of improvement.</v>
      </c>
    </row>
    <row r="279" spans="1:41" hidden="1" x14ac:dyDescent="0.25">
      <c r="A279" s="4">
        <v>2025</v>
      </c>
      <c r="B279" s="4" t="s">
        <v>339</v>
      </c>
      <c r="C279" s="9" t="s">
        <v>340</v>
      </c>
      <c r="D279" s="4">
        <v>10449813</v>
      </c>
      <c r="E279" s="4" t="s">
        <v>267</v>
      </c>
      <c r="F279" s="4" t="s">
        <v>268</v>
      </c>
      <c r="G279" s="4" t="s">
        <v>267</v>
      </c>
      <c r="H279" s="4" t="s">
        <v>46</v>
      </c>
      <c r="I279" s="4">
        <v>2567</v>
      </c>
      <c r="J279" s="4" t="s">
        <v>269</v>
      </c>
      <c r="K279" s="4" t="s">
        <v>186</v>
      </c>
      <c r="L279" s="4" t="s">
        <v>49</v>
      </c>
      <c r="M279" s="4" t="s">
        <v>61</v>
      </c>
      <c r="N279" s="4" t="s">
        <v>50</v>
      </c>
      <c r="O279" s="4" t="s">
        <v>51</v>
      </c>
      <c r="P279" s="4">
        <v>5</v>
      </c>
      <c r="Q279" s="4">
        <v>5</v>
      </c>
      <c r="R279" s="4">
        <v>5</v>
      </c>
      <c r="S279" s="4" t="s">
        <v>52</v>
      </c>
      <c r="T279" s="4" t="s">
        <v>62</v>
      </c>
      <c r="U279" s="4">
        <v>5</v>
      </c>
      <c r="V279" s="4" t="s">
        <v>63</v>
      </c>
      <c r="W279" s="4" t="s">
        <v>55</v>
      </c>
      <c r="X279" s="4" t="s">
        <v>55</v>
      </c>
      <c r="Y279" s="8">
        <v>0.5714285714285714</v>
      </c>
      <c r="Z279" s="8">
        <v>1</v>
      </c>
      <c r="AA279" s="8">
        <v>0.7142857142857143</v>
      </c>
      <c r="AB279" s="8">
        <v>1</v>
      </c>
      <c r="AC279" s="8">
        <v>0.82758620689655171</v>
      </c>
      <c r="AD279" s="4" t="str">
        <f>VLOOKUP(J279,'Areas Ranking'!$D$59:$Z$115,18,0)</f>
        <v>Camden received an overall score of 87% which ranks them at position 3 of the 9 areas within the South West Metropolitan region called in Q1.</v>
      </c>
      <c r="AE279" s="4" t="str">
        <f>VLOOKUP(J279,'Areas Ranking'!$D$59:$Z$115,19,0)</f>
        <v>Camden received a 'greeting' score of 62% which ranks them at position 4 of the 9 areas within the South West Metropolitan region called in Q1.</v>
      </c>
      <c r="AF279" s="4" t="str">
        <f>VLOOKUP(J279,'Areas Ranking'!$D$59:$Z$115,20,0)</f>
        <v>Camden received an 'act with empathy' score of 100% which ranks them at position 1 of the 9 areas within the South West Metropolitan region called in Q1.</v>
      </c>
      <c r="AG279" s="4" t="str">
        <f>VLOOKUP(J279,'Areas Ranking'!$D$59:$Z$115,21,0)</f>
        <v>Camden received an 'explain expectations &amp; resolve situations' score of 84% which ranks them at position 4 of the 9 areas within the South West Metropolitan region called in Q1.</v>
      </c>
      <c r="AH279" s="4" t="str">
        <f>VLOOKUP(J279,'Areas Ranking'!$D$59:$Z$115,22,0)</f>
        <v>Camden received a 'communication' score of 83% which ranks them at position 1 of the 9 areas within the South West Metropolitan region called in Q1.</v>
      </c>
      <c r="AI279" s="4" t="str">
        <f>VLOOKUP(J279,'Areas Ranking'!$D$59:$Z$115,23,0)</f>
        <v>Camden had multiple areas with lower ranks in Q1, which should be examined for potential areas of improvement.</v>
      </c>
      <c r="AJ279" s="4" t="str">
        <f>VLOOKUP(K279,'Region Ranking'!$D$8:$X$13,16,0)</f>
        <v>South West Metropolitan received an overall score of 80% which ranks them at position 3 of the 6 regions called in Q1.</v>
      </c>
      <c r="AK279" s="4" t="str">
        <f>VLOOKUP(K279,'Region Ranking'!$D$8:$X$13,17,0)</f>
        <v>South West Metropolitan received a 'greeting' score of 59% which ranks them at position 3 of the 6 regions called in Q1.</v>
      </c>
      <c r="AL279" s="4" t="str">
        <f>VLOOKUP(K279,'Region Ranking'!$D$8:$X$13,18,0)</f>
        <v>South West Metropolitan received an 'act with empathy' score of 93% which ranks them at position 3 of the 6 regions called in Q1.</v>
      </c>
      <c r="AM279" s="4" t="str">
        <f>VLOOKUP(K279,'Region Ranking'!$D$8:$X$13,19,0)</f>
        <v>South West Metropolitan received an 'explain expectations &amp; resolve situations' score of 79% which ranks them at position 6 of the 6 regions called in Q1.</v>
      </c>
      <c r="AN279" s="4" t="str">
        <f>VLOOKUP(K279,'Region Ranking'!$D$8:$X$13,20,0)</f>
        <v>South West Metropolitan received a 'communication' score of 67% which ranks them at position 2 of the 6 regions called in Q1.</v>
      </c>
      <c r="AO279" s="4" t="str">
        <f>VLOOKUP(K279,'Region Ranking'!$D$8:$X$13,21,0)</f>
        <v>South West Metropolitan had multiple areas with lower ranks in Q1, which should be examined for potential areas of improvement.</v>
      </c>
    </row>
    <row r="280" spans="1:41" hidden="1" x14ac:dyDescent="0.25">
      <c r="A280" s="4">
        <v>2025</v>
      </c>
      <c r="B280" s="4" t="s">
        <v>339</v>
      </c>
      <c r="C280" s="9" t="s">
        <v>340</v>
      </c>
      <c r="D280" s="4">
        <v>10449814</v>
      </c>
      <c r="E280" s="4" t="s">
        <v>126</v>
      </c>
      <c r="F280" s="4" t="s">
        <v>127</v>
      </c>
      <c r="G280" s="4" t="s">
        <v>126</v>
      </c>
      <c r="H280" s="4" t="s">
        <v>46</v>
      </c>
      <c r="I280" s="4">
        <v>2150</v>
      </c>
      <c r="J280" s="4" t="s">
        <v>128</v>
      </c>
      <c r="K280" s="4" t="s">
        <v>104</v>
      </c>
      <c r="L280" s="4" t="s">
        <v>88</v>
      </c>
      <c r="M280" s="4" t="s">
        <v>61</v>
      </c>
      <c r="N280" s="4" t="s">
        <v>70</v>
      </c>
      <c r="O280" s="4" t="s">
        <v>51</v>
      </c>
      <c r="P280" s="4">
        <v>4</v>
      </c>
      <c r="Q280" s="4">
        <v>4</v>
      </c>
      <c r="R280" s="4">
        <v>4</v>
      </c>
      <c r="S280" s="4" t="s">
        <v>52</v>
      </c>
      <c r="T280" s="4" t="s">
        <v>62</v>
      </c>
      <c r="U280" s="4">
        <v>4</v>
      </c>
      <c r="V280" s="4" t="s">
        <v>63</v>
      </c>
      <c r="W280" s="4" t="s">
        <v>51</v>
      </c>
      <c r="X280" s="4" t="s">
        <v>55</v>
      </c>
      <c r="Y280" s="8">
        <v>0.42857142857142849</v>
      </c>
      <c r="Z280" s="8">
        <v>0.8928571428571429</v>
      </c>
      <c r="AA280" s="8">
        <v>0.7142857142857143</v>
      </c>
      <c r="AB280" s="8">
        <v>0.5</v>
      </c>
      <c r="AC280" s="8">
        <v>0.72413793103448265</v>
      </c>
      <c r="AD280" s="4" t="str">
        <f>VLOOKUP(J280,'Areas Ranking'!$D$59:$Z$115,18,0)</f>
        <v>Parramatta received an overall score of 56% which ranks them at position 12 of the 12 areas within the North West Metropolitan region called in Q1.</v>
      </c>
      <c r="AE280" s="4" t="str">
        <f>VLOOKUP(J280,'Areas Ranking'!$D$59:$Z$115,19,0)</f>
        <v>Parramatta received a 'greeting' score of 48% which ranks them at position 8 of the 12 areas within the North West Metropolitan region called in Q1.</v>
      </c>
      <c r="AF280" s="4" t="str">
        <f>VLOOKUP(J280,'Areas Ranking'!$D$59:$Z$115,20,0)</f>
        <v>Parramatta received an 'act with empathy' score of 60% which ranks them at position 12 of the 12 areas within the North West Metropolitan region called in Q1.</v>
      </c>
      <c r="AG280" s="4" t="str">
        <f>VLOOKUP(J280,'Areas Ranking'!$D$59:$Z$115,21,0)</f>
        <v>Parramatta received an 'explain expectations &amp; resolve situations' score of 56% which ranks them at position 12 of the 12 areas within the North West Metropolitan region called in Q1.</v>
      </c>
      <c r="AH280" s="4" t="str">
        <f>VLOOKUP(J280,'Areas Ranking'!$D$59:$Z$115,22,0)</f>
        <v>Parramatta received a 'communication' score of 50% which ranks them at position 9 of the 12 areas within the North West Metropolitan region called in Q1.</v>
      </c>
      <c r="AI280" s="4" t="str">
        <f>VLOOKUP(J280,'Areas Ranking'!$D$59:$Z$115,23,0)</f>
        <v>Parramatta had multiple areas with lower ranks in Q1, which should be examined for potential areas of improvement.</v>
      </c>
      <c r="AJ280" s="4" t="str">
        <f>VLOOKUP(K280,'Region Ranking'!$D$8:$X$13,16,0)</f>
        <v>North West Metropolitan received an overall score of 79% which ranks them at position 6 of the 6 regions called in Q1.</v>
      </c>
      <c r="AK280" s="4" t="str">
        <f>VLOOKUP(K280,'Region Ranking'!$D$8:$X$13,17,0)</f>
        <v>North West Metropolitan received a 'greeting' score of 54% which ranks them at position 6 of the 6 regions called in Q1.</v>
      </c>
      <c r="AL280" s="4" t="str">
        <f>VLOOKUP(K280,'Region Ranking'!$D$8:$X$13,18,0)</f>
        <v>North West Metropolitan received an 'act with empathy' score of 87% which ranks them at position 6 of the 6 regions called in Q1.</v>
      </c>
      <c r="AM280" s="4" t="str">
        <f>VLOOKUP(K280,'Region Ranking'!$D$8:$X$13,19,0)</f>
        <v>North West Metropolitan received an 'explain expectations &amp; resolve situations' score of 81% which ranks them at position 4 of the 6 regions called in Q1.</v>
      </c>
      <c r="AN280" s="4" t="str">
        <f>VLOOKUP(K280,'Region Ranking'!$D$8:$X$13,20,0)</f>
        <v>North West Metropolitan received a 'communication' score of 65% which ranks them at position 3 of the 6 regions called in Q1.</v>
      </c>
      <c r="AO280" s="4" t="str">
        <f>VLOOKUP(K280,'Region Ranking'!$D$8:$X$13,21,0)</f>
        <v>North West Metropolitan had multiple areas with lower ranks in Q1, which should be examined for potential areas of improvement.</v>
      </c>
    </row>
    <row r="281" spans="1:41" hidden="1" x14ac:dyDescent="0.25">
      <c r="A281" s="4">
        <v>2025</v>
      </c>
      <c r="B281" s="4" t="s">
        <v>339</v>
      </c>
      <c r="C281" s="9" t="s">
        <v>340</v>
      </c>
      <c r="D281" s="4">
        <v>10449815</v>
      </c>
      <c r="E281" s="4" t="s">
        <v>273</v>
      </c>
      <c r="F281" s="4" t="s">
        <v>274</v>
      </c>
      <c r="G281" s="4" t="s">
        <v>273</v>
      </c>
      <c r="H281" s="4" t="s">
        <v>46</v>
      </c>
      <c r="I281" s="4">
        <v>2620</v>
      </c>
      <c r="J281" s="4" t="s">
        <v>275</v>
      </c>
      <c r="K281" s="4" t="s">
        <v>253</v>
      </c>
      <c r="L281" s="4" t="s">
        <v>49</v>
      </c>
      <c r="M281" s="4" t="s">
        <v>159</v>
      </c>
      <c r="N281" s="4" t="s">
        <v>70</v>
      </c>
      <c r="O281" s="4" t="s">
        <v>51</v>
      </c>
      <c r="P281" s="4">
        <v>5</v>
      </c>
      <c r="Q281" s="4">
        <v>5</v>
      </c>
      <c r="R281" s="4">
        <v>5</v>
      </c>
      <c r="S281" s="4" t="s">
        <v>55</v>
      </c>
      <c r="T281" s="4" t="s">
        <v>62</v>
      </c>
      <c r="U281" s="4">
        <v>5</v>
      </c>
      <c r="V281" s="4" t="s">
        <v>54</v>
      </c>
      <c r="W281" s="4" t="s">
        <v>51</v>
      </c>
      <c r="X281" s="4" t="s">
        <v>55</v>
      </c>
      <c r="Y281" s="8">
        <v>0.5714285714285714</v>
      </c>
      <c r="Z281" s="8">
        <v>1</v>
      </c>
      <c r="AA281" s="8">
        <v>0.77777777777777768</v>
      </c>
      <c r="AB281" s="8">
        <v>0.5</v>
      </c>
      <c r="AC281" s="8">
        <v>0.7979797979797979</v>
      </c>
      <c r="AD281" s="4" t="str">
        <f>VLOOKUP(J281,'Areas Ranking'!$D$59:$Z$115,18,0)</f>
        <v>Monaro received an overall score of 84% which ranks them at position 5 of the 8 areas within the Southern region called in Q1.</v>
      </c>
      <c r="AE281" s="4" t="str">
        <f>VLOOKUP(J281,'Areas Ranking'!$D$59:$Z$115,19,0)</f>
        <v>Monaro received a 'greeting' score of 67% which ranks them at position 4 of the 8 areas within the Southern region called in Q1.</v>
      </c>
      <c r="AF281" s="4" t="str">
        <f>VLOOKUP(J281,'Areas Ranking'!$D$59:$Z$115,20,0)</f>
        <v>Monaro received an 'act with empathy' score of 100% which ranks them at position 1 of the 8 areas within the Southern region called in Q1.</v>
      </c>
      <c r="AG281" s="4" t="str">
        <f>VLOOKUP(J281,'Areas Ranking'!$D$59:$Z$115,21,0)</f>
        <v>Monaro received an 'explain expectations &amp; resolve situations' score of 80% which ranks them at position 7 of the 8 areas within the Southern region called in Q1.</v>
      </c>
      <c r="AH281" s="4" t="str">
        <f>VLOOKUP(J281,'Areas Ranking'!$D$59:$Z$115,22,0)</f>
        <v>Monaro received a 'communication' score of 67% which ranks them at position 4 of the 8 areas within the Southern region called in Q1.</v>
      </c>
      <c r="AI281" s="4" t="str">
        <f>VLOOKUP(J281,'Areas Ranking'!$D$59:$Z$115,23,0)</f>
        <v>Monaro's lowest rank was for 'explain expectations &amp; resolve situations' in Q1, which should be examined for potential areas of improvement.</v>
      </c>
      <c r="AJ281" s="4" t="str">
        <f>VLOOKUP(K281,'Region Ranking'!$D$8:$X$13,16,0)</f>
        <v>Southern received an overall score of 85% which ranks them at position 1 of the 6 regions called in Q1.</v>
      </c>
      <c r="AK281" s="4" t="str">
        <f>VLOOKUP(K281,'Region Ranking'!$D$8:$X$13,17,0)</f>
        <v>Southern received a 'greeting' score of 64% which ranks them at position 1 of the 6 regions called in Q1.</v>
      </c>
      <c r="AL281" s="4" t="str">
        <f>VLOOKUP(K281,'Region Ranking'!$D$8:$X$13,18,0)</f>
        <v>Southern received an 'act with empathy' score of 97% which ranks them at position 1 of the 6 regions called in Q1.</v>
      </c>
      <c r="AM281" s="4" t="str">
        <f>VLOOKUP(K281,'Region Ranking'!$D$8:$X$13,19,0)</f>
        <v>Southern received an 'explain expectations &amp; resolve situations' score of 85% which ranks them at position 2 of the 6 regions called in Q1.</v>
      </c>
      <c r="AN281" s="4" t="str">
        <f>VLOOKUP(K281,'Region Ranking'!$D$8:$X$13,20,0)</f>
        <v>Southern received a 'communication' score of 69% which ranks them at position 1 of the 6 regions called in Q1.</v>
      </c>
      <c r="AO281" s="4" t="str">
        <f>VLOOKUP(K281,'Region Ranking'!$D$8:$X$13,21,0)</f>
        <v>Southern had multiple areas with lower ranks in Q1, which should be examined for potential areas of improvement.</v>
      </c>
    </row>
    <row r="282" spans="1:41" hidden="1" x14ac:dyDescent="0.25">
      <c r="A282" s="4">
        <v>2025</v>
      </c>
      <c r="B282" s="4" t="s">
        <v>339</v>
      </c>
      <c r="C282" s="9" t="s">
        <v>340</v>
      </c>
      <c r="D282" s="4">
        <v>10449816</v>
      </c>
      <c r="E282" s="4" t="s">
        <v>172</v>
      </c>
      <c r="F282" s="4" t="s">
        <v>173</v>
      </c>
      <c r="G282" s="4" t="s">
        <v>172</v>
      </c>
      <c r="H282" s="4" t="s">
        <v>46</v>
      </c>
      <c r="I282" s="4">
        <v>2765</v>
      </c>
      <c r="J282" s="4" t="s">
        <v>174</v>
      </c>
      <c r="K282" s="4" t="s">
        <v>104</v>
      </c>
      <c r="L282" s="4" t="s">
        <v>49</v>
      </c>
      <c r="M282" s="4" t="s">
        <v>61</v>
      </c>
      <c r="N282" s="4" t="s">
        <v>70</v>
      </c>
      <c r="O282" s="4" t="s">
        <v>51</v>
      </c>
      <c r="P282" s="4">
        <v>5</v>
      </c>
      <c r="Q282" s="4">
        <v>5</v>
      </c>
      <c r="R282" s="4">
        <v>5</v>
      </c>
      <c r="S282" s="4" t="s">
        <v>52</v>
      </c>
      <c r="T282" s="4" t="s">
        <v>62</v>
      </c>
      <c r="U282" s="4">
        <v>5</v>
      </c>
      <c r="V282" s="4" t="s">
        <v>63</v>
      </c>
      <c r="W282" s="4" t="s">
        <v>55</v>
      </c>
      <c r="X282" s="4" t="s">
        <v>55</v>
      </c>
      <c r="Y282" s="8">
        <v>0.5714285714285714</v>
      </c>
      <c r="Z282" s="8">
        <v>1</v>
      </c>
      <c r="AA282" s="8">
        <v>0.7142857142857143</v>
      </c>
      <c r="AB282" s="8">
        <v>1</v>
      </c>
      <c r="AC282" s="8">
        <v>0.82758620689655171</v>
      </c>
      <c r="AD282" s="4" t="str">
        <f>VLOOKUP(J282,'Areas Ranking'!$D$59:$Z$115,18,0)</f>
        <v>Riverstone received an overall score of 87% which ranks them at position 5 of the 12 areas within the North West Metropolitan region called in Q1.</v>
      </c>
      <c r="AE282" s="4" t="str">
        <f>VLOOKUP(J282,'Areas Ranking'!$D$59:$Z$115,19,0)</f>
        <v>Riverstone received a 'greeting' score of 52% which ranks them at position 7 of the 12 areas within the North West Metropolitan region called in Q1.</v>
      </c>
      <c r="AF282" s="4" t="str">
        <f>VLOOKUP(J282,'Areas Ranking'!$D$59:$Z$115,20,0)</f>
        <v>Riverstone received an 'act with empathy' score of 92% which ranks them at position 7 of the 12 areas within the North West Metropolitan region called in Q1.</v>
      </c>
      <c r="AG282" s="4" t="str">
        <f>VLOOKUP(J282,'Areas Ranking'!$D$59:$Z$115,21,0)</f>
        <v>Riverstone received an 'explain expectations &amp; resolve situations' score of 90% which ranks them at position 5 of the 12 areas within the North West Metropolitan region called in Q1.</v>
      </c>
      <c r="AH282" s="4" t="str">
        <f>VLOOKUP(J282,'Areas Ranking'!$D$59:$Z$115,22,0)</f>
        <v>Riverstone received a 'communication' score of 83% which ranks them at position 1 of the 12 areas within the North West Metropolitan region called in Q1.</v>
      </c>
      <c r="AI282" s="4" t="str">
        <f>VLOOKUP(J282,'Areas Ranking'!$D$59:$Z$115,23,0)</f>
        <v>Riverstone had multiple areas with lower ranks in Q1, which should be examined for potential areas of improvement.</v>
      </c>
      <c r="AJ282" s="4" t="str">
        <f>VLOOKUP(K282,'Region Ranking'!$D$8:$X$13,16,0)</f>
        <v>North West Metropolitan received an overall score of 79% which ranks them at position 6 of the 6 regions called in Q1.</v>
      </c>
      <c r="AK282" s="4" t="str">
        <f>VLOOKUP(K282,'Region Ranking'!$D$8:$X$13,17,0)</f>
        <v>North West Metropolitan received a 'greeting' score of 54% which ranks them at position 6 of the 6 regions called in Q1.</v>
      </c>
      <c r="AL282" s="4" t="str">
        <f>VLOOKUP(K282,'Region Ranking'!$D$8:$X$13,18,0)</f>
        <v>North West Metropolitan received an 'act with empathy' score of 87% which ranks them at position 6 of the 6 regions called in Q1.</v>
      </c>
      <c r="AM282" s="4" t="str">
        <f>VLOOKUP(K282,'Region Ranking'!$D$8:$X$13,19,0)</f>
        <v>North West Metropolitan received an 'explain expectations &amp; resolve situations' score of 81% which ranks them at position 4 of the 6 regions called in Q1.</v>
      </c>
      <c r="AN282" s="4" t="str">
        <f>VLOOKUP(K282,'Region Ranking'!$D$8:$X$13,20,0)</f>
        <v>North West Metropolitan received a 'communication' score of 65% which ranks them at position 3 of the 6 regions called in Q1.</v>
      </c>
      <c r="AO282" s="4" t="str">
        <f>VLOOKUP(K282,'Region Ranking'!$D$8:$X$13,21,0)</f>
        <v>North West Metropolitan had multiple areas with lower ranks in Q1, which should be examined for potential areas of improvement.</v>
      </c>
    </row>
    <row r="283" spans="1:41" hidden="1" x14ac:dyDescent="0.25">
      <c r="A283" s="4">
        <v>2025</v>
      </c>
      <c r="B283" s="4" t="s">
        <v>339</v>
      </c>
      <c r="C283" s="9" t="s">
        <v>340</v>
      </c>
      <c r="D283" s="4">
        <v>10449817</v>
      </c>
      <c r="E283" s="4" t="s">
        <v>58</v>
      </c>
      <c r="F283" s="4" t="s">
        <v>59</v>
      </c>
      <c r="G283" s="4" t="s">
        <v>58</v>
      </c>
      <c r="H283" s="4" t="s">
        <v>46</v>
      </c>
      <c r="I283" s="4">
        <v>2010</v>
      </c>
      <c r="J283" s="4" t="s">
        <v>60</v>
      </c>
      <c r="K283" s="4" t="s">
        <v>48</v>
      </c>
      <c r="L283" s="4" t="s">
        <v>49</v>
      </c>
      <c r="M283" s="4" t="s">
        <v>61</v>
      </c>
      <c r="N283" s="4" t="s">
        <v>50</v>
      </c>
      <c r="O283" s="4" t="s">
        <v>51</v>
      </c>
      <c r="P283" s="4">
        <v>4</v>
      </c>
      <c r="Q283" s="4">
        <v>3</v>
      </c>
      <c r="R283" s="4">
        <v>1</v>
      </c>
      <c r="S283" s="4" t="s">
        <v>51</v>
      </c>
      <c r="T283" s="4" t="s">
        <v>76</v>
      </c>
      <c r="U283" s="4">
        <v>1</v>
      </c>
      <c r="V283" s="4" t="s">
        <v>51</v>
      </c>
      <c r="W283" s="4" t="s">
        <v>51</v>
      </c>
      <c r="X283" s="4" t="s">
        <v>55</v>
      </c>
      <c r="Y283" s="8">
        <v>0.7142857142857143</v>
      </c>
      <c r="Z283" s="8">
        <v>0.39285714285714279</v>
      </c>
      <c r="AA283" s="8">
        <v>0.22222222222222221</v>
      </c>
      <c r="AB283" s="8">
        <v>0.5</v>
      </c>
      <c r="AC283" s="8">
        <v>0.33333333333333343</v>
      </c>
      <c r="AD283" s="4" t="str">
        <f>VLOOKUP(J283,'Areas Ranking'!$D$59:$Z$115,18,0)</f>
        <v>Surry Hills received an overall score of 64% which ranks them at position 10 of the 10 areas within the Central Metropolitan region called in Q1.</v>
      </c>
      <c r="AE283" s="4" t="str">
        <f>VLOOKUP(J283,'Areas Ranking'!$D$59:$Z$115,19,0)</f>
        <v>Surry Hills received a 'greeting' score of 67% which ranks them at position 2 of the 10 areas within the Central Metropolitan region called in Q1.</v>
      </c>
      <c r="AF283" s="4" t="str">
        <f>VLOOKUP(J283,'Areas Ranking'!$D$59:$Z$115,20,0)</f>
        <v>Surry Hills received an 'act with empathy' score of 70% which ranks them at position 10 of the 10 areas within the Central Metropolitan region called in Q1.</v>
      </c>
      <c r="AG283" s="4" t="str">
        <f>VLOOKUP(J283,'Areas Ranking'!$D$59:$Z$115,21,0)</f>
        <v>Surry Hills received an 'explain expectations &amp; resolve situations' score of 65% which ranks them at position 10 of the 10 areas within the Central Metropolitan region called in Q1.</v>
      </c>
      <c r="AH283" s="4" t="str">
        <f>VLOOKUP(J283,'Areas Ranking'!$D$59:$Z$115,22,0)</f>
        <v>Surry Hills received a 'communication' score of 50% which ranks them at position 4 of the 10 areas within the Central Metropolitan region called in Q1.</v>
      </c>
      <c r="AI283" s="4" t="str">
        <f>VLOOKUP(J283,'Areas Ranking'!$D$59:$Z$115,23,0)</f>
        <v>Surry Hills had multiple areas with lower ranks in Q1, which should be examined for potential areas of improvement.</v>
      </c>
      <c r="AJ283" s="4" t="str">
        <f>VLOOKUP(K283,'Region Ranking'!$D$8:$X$13,16,0)</f>
        <v>Central Metropolitan received an overall score of 83% which ranks them at position 2 of the 6 regions called in Q1.</v>
      </c>
      <c r="AK283" s="4" t="str">
        <f>VLOOKUP(K283,'Region Ranking'!$D$8:$X$13,17,0)</f>
        <v>Central Metropolitan received a 'greeting' score of 61% which ranks them at position 2 of the 6 regions called in Q1.</v>
      </c>
      <c r="AL283" s="4" t="str">
        <f>VLOOKUP(K283,'Region Ranking'!$D$8:$X$13,18,0)</f>
        <v>Central Metropolitan received an 'act with empathy' score of 96% which ranks them at position 2 of the 6 regions called in Q1.</v>
      </c>
      <c r="AM283" s="4" t="str">
        <f>VLOOKUP(K283,'Region Ranking'!$D$8:$X$13,19,0)</f>
        <v>Central Metropolitan received an 'explain expectations &amp; resolve situations' score of 85% which ranks them at position 1 of the 6 regions called in Q1.</v>
      </c>
      <c r="AN283" s="4" t="str">
        <f>VLOOKUP(K283,'Region Ranking'!$D$8:$X$13,20,0)</f>
        <v>Central Metropolitan received a 'communication' score of 57% which ranks them at position 5 of the 6 regions called in Q1.</v>
      </c>
      <c r="AO283" s="4" t="str">
        <f>VLOOKUP(K283,'Region Ranking'!$D$8:$X$13,21,0)</f>
        <v>Central Metropolitan had multiple areas with lower ranks in Q1, which should be examined for potential areas of improvement.</v>
      </c>
    </row>
    <row r="284" spans="1:41" hidden="1" x14ac:dyDescent="0.25">
      <c r="A284" s="4">
        <v>2025</v>
      </c>
      <c r="B284" s="4" t="s">
        <v>339</v>
      </c>
      <c r="C284" s="9" t="s">
        <v>340</v>
      </c>
      <c r="D284" s="4">
        <v>10449818</v>
      </c>
      <c r="E284" s="4" t="s">
        <v>325</v>
      </c>
      <c r="F284" s="4" t="s">
        <v>326</v>
      </c>
      <c r="G284" s="4" t="s">
        <v>325</v>
      </c>
      <c r="H284" s="4" t="s">
        <v>46</v>
      </c>
      <c r="I284" s="4">
        <v>2232</v>
      </c>
      <c r="J284" s="4" t="s">
        <v>98</v>
      </c>
      <c r="K284" s="4" t="s">
        <v>48</v>
      </c>
      <c r="L284" s="4" t="s">
        <v>49</v>
      </c>
      <c r="M284" s="4"/>
      <c r="N284" s="4" t="s">
        <v>50</v>
      </c>
      <c r="O284" s="4" t="s">
        <v>55</v>
      </c>
      <c r="P284" s="4">
        <v>5</v>
      </c>
      <c r="Q284" s="4">
        <v>5</v>
      </c>
      <c r="R284" s="4">
        <v>5</v>
      </c>
      <c r="S284" s="4" t="s">
        <v>52</v>
      </c>
      <c r="T284" s="4" t="s">
        <v>76</v>
      </c>
      <c r="U284" s="4">
        <v>4</v>
      </c>
      <c r="V284" s="4" t="s">
        <v>54</v>
      </c>
      <c r="W284" s="4" t="s">
        <v>51</v>
      </c>
      <c r="X284" s="4" t="s">
        <v>55</v>
      </c>
      <c r="Y284" s="8">
        <v>0.8571428571428571</v>
      </c>
      <c r="Z284" s="8">
        <v>1</v>
      </c>
      <c r="AA284" s="8">
        <v>1</v>
      </c>
      <c r="AB284" s="8">
        <v>0.5</v>
      </c>
      <c r="AC284" s="8">
        <v>0.93103448275862066</v>
      </c>
      <c r="AD284" s="4" t="str">
        <f>VLOOKUP(J284,'Areas Ranking'!$D$59:$Z$115,18,0)</f>
        <v>Sutherland Shire received an overall score of 87% which ranks them at position 3 of the 10 areas within the Central Metropolitan region called in Q1.</v>
      </c>
      <c r="AE284" s="4" t="str">
        <f>VLOOKUP(J284,'Areas Ranking'!$D$59:$Z$115,19,0)</f>
        <v>Sutherland Shire received a 'greeting' score of 52% which ranks them at position 9 of the 10 areas within the Central Metropolitan region called in Q1.</v>
      </c>
      <c r="AF284" s="4" t="str">
        <f>VLOOKUP(J284,'Areas Ranking'!$D$59:$Z$115,20,0)</f>
        <v>Sutherland Shire received an 'act with empathy' score of 100% which ranks them at position 1 of the 10 areas within the Central Metropolitan region called in Q1.</v>
      </c>
      <c r="AG284" s="4" t="str">
        <f>VLOOKUP(J284,'Areas Ranking'!$D$59:$Z$115,21,0)</f>
        <v>Sutherland Shire received an 'explain expectations &amp; resolve situations' score of 94% which ranks them at position 2 of the 10 areas within the Central Metropolitan region called in Q1.</v>
      </c>
      <c r="AH284" s="4" t="str">
        <f>VLOOKUP(J284,'Areas Ranking'!$D$59:$Z$115,22,0)</f>
        <v>Sutherland Shire received a 'communication' score of 50% which ranks them at position 4 of the 10 areas within the Central Metropolitan region called in Q1.</v>
      </c>
      <c r="AI284" s="4" t="str">
        <f>VLOOKUP(J284,'Areas Ranking'!$D$59:$Z$115,23,0)</f>
        <v>Sutherland Shire's lowest rank was for 'greeting' in Q1, which should be examined for potential areas of improvement.</v>
      </c>
      <c r="AJ284" s="4" t="str">
        <f>VLOOKUP(K284,'Region Ranking'!$D$8:$X$13,16,0)</f>
        <v>Central Metropolitan received an overall score of 83% which ranks them at position 2 of the 6 regions called in Q1.</v>
      </c>
      <c r="AK284" s="4" t="str">
        <f>VLOOKUP(K284,'Region Ranking'!$D$8:$X$13,17,0)</f>
        <v>Central Metropolitan received a 'greeting' score of 61% which ranks them at position 2 of the 6 regions called in Q1.</v>
      </c>
      <c r="AL284" s="4" t="str">
        <f>VLOOKUP(K284,'Region Ranking'!$D$8:$X$13,18,0)</f>
        <v>Central Metropolitan received an 'act with empathy' score of 96% which ranks them at position 2 of the 6 regions called in Q1.</v>
      </c>
      <c r="AM284" s="4" t="str">
        <f>VLOOKUP(K284,'Region Ranking'!$D$8:$X$13,19,0)</f>
        <v>Central Metropolitan received an 'explain expectations &amp; resolve situations' score of 85% which ranks them at position 1 of the 6 regions called in Q1.</v>
      </c>
      <c r="AN284" s="4" t="str">
        <f>VLOOKUP(K284,'Region Ranking'!$D$8:$X$13,20,0)</f>
        <v>Central Metropolitan received a 'communication' score of 57% which ranks them at position 5 of the 6 regions called in Q1.</v>
      </c>
      <c r="AO284" s="4" t="str">
        <f>VLOOKUP(K284,'Region Ranking'!$D$8:$X$13,21,0)</f>
        <v>Central Metropolitan had multiple areas with lower ranks in Q1, which should be examined for potential areas of improvement.</v>
      </c>
    </row>
    <row r="285" spans="1:41" hidden="1" x14ac:dyDescent="0.25">
      <c r="A285" s="4">
        <v>2025</v>
      </c>
      <c r="B285" s="4" t="s">
        <v>339</v>
      </c>
      <c r="C285" s="9" t="s">
        <v>340</v>
      </c>
      <c r="D285" s="4">
        <v>10449819</v>
      </c>
      <c r="E285" s="4" t="s">
        <v>230</v>
      </c>
      <c r="F285" s="4" t="s">
        <v>231</v>
      </c>
      <c r="G285" s="4" t="s">
        <v>230</v>
      </c>
      <c r="H285" s="4" t="s">
        <v>46</v>
      </c>
      <c r="I285" s="4">
        <v>2340</v>
      </c>
      <c r="J285" s="4" t="s">
        <v>232</v>
      </c>
      <c r="K285" s="4" t="s">
        <v>233</v>
      </c>
      <c r="L285" s="4" t="s">
        <v>79</v>
      </c>
      <c r="M285" s="4" t="s">
        <v>61</v>
      </c>
      <c r="N285" s="4" t="s">
        <v>70</v>
      </c>
      <c r="O285" s="4" t="s">
        <v>51</v>
      </c>
      <c r="P285" s="4">
        <v>4</v>
      </c>
      <c r="Q285" s="4">
        <v>5</v>
      </c>
      <c r="R285" s="4">
        <v>4</v>
      </c>
      <c r="S285" s="4" t="s">
        <v>52</v>
      </c>
      <c r="T285" s="4" t="s">
        <v>53</v>
      </c>
      <c r="U285" s="4">
        <v>4</v>
      </c>
      <c r="V285" s="4" t="s">
        <v>51</v>
      </c>
      <c r="W285" s="4" t="s">
        <v>51</v>
      </c>
      <c r="X285" s="4" t="s">
        <v>55</v>
      </c>
      <c r="Y285" s="8">
        <v>0.2857142857142857</v>
      </c>
      <c r="Z285" s="8">
        <v>1</v>
      </c>
      <c r="AA285" s="8">
        <v>0.90476190476190477</v>
      </c>
      <c r="AB285" s="8">
        <v>0.5</v>
      </c>
      <c r="AC285" s="8">
        <v>0.83908045977011492</v>
      </c>
      <c r="AD285" s="4" t="str">
        <f>VLOOKUP(J285,'Areas Ranking'!$D$59:$Z$115,18,0)</f>
        <v>Oxley received an overall score of 88% which ranks them at position 1 of the 7 areas within the Western region called in Q1.</v>
      </c>
      <c r="AE285" s="4" t="str">
        <f>VLOOKUP(J285,'Areas Ranking'!$D$59:$Z$115,19,0)</f>
        <v>Oxley received a 'greeting' score of 67% which ranks them at position 1 of the 7 areas within the Western region called in Q1.</v>
      </c>
      <c r="AF285" s="4" t="str">
        <f>VLOOKUP(J285,'Areas Ranking'!$D$59:$Z$115,20,0)</f>
        <v>Oxley received an 'act with empathy' score of 96% which ranks them at position 2 of the 7 areas within the Western region called in Q1.</v>
      </c>
      <c r="AG285" s="4" t="str">
        <f>VLOOKUP(J285,'Areas Ranking'!$D$59:$Z$115,21,0)</f>
        <v>Oxley received an 'explain expectations &amp; resolve situations' score of 87% which ranks them at position 2 of the 7 areas within the Western region called in Q1.</v>
      </c>
      <c r="AH285" s="4" t="str">
        <f>VLOOKUP(J285,'Areas Ranking'!$D$59:$Z$115,22,0)</f>
        <v>Oxley received a 'communication' score of 83% which ranks them at position 1 of the 7 areas within the Western region called in Q1.</v>
      </c>
      <c r="AI285" s="4" t="str">
        <f>VLOOKUP(J285,'Areas Ranking'!$D$59:$Z$115,23,0)</f>
        <v>Oxley had multiple areas with lower ranks in Q1, which should be examined for potential areas of improvement.</v>
      </c>
      <c r="AJ285" s="4" t="str">
        <f>VLOOKUP(K285,'Region Ranking'!$D$8:$X$13,16,0)</f>
        <v>Western received an overall score of 79% which ranks them at position 5 of the 6 regions called in Q1.</v>
      </c>
      <c r="AK285" s="4" t="str">
        <f>VLOOKUP(K285,'Region Ranking'!$D$8:$X$13,17,0)</f>
        <v>Western received a 'greeting' score of 55% which ranks them at position 4 of the 6 regions called in Q1.</v>
      </c>
      <c r="AL285" s="4" t="str">
        <f>VLOOKUP(K285,'Region Ranking'!$D$8:$X$13,18,0)</f>
        <v>Western received an 'act with empathy' score of 88% which ranks them at position 5 of the 6 regions called in Q1.</v>
      </c>
      <c r="AM285" s="4" t="str">
        <f>VLOOKUP(K285,'Region Ranking'!$D$8:$X$13,19,0)</f>
        <v>Western received an 'explain expectations &amp; resolve situations' score of 84% which ranks them at position 3 of the 6 regions called in Q1.</v>
      </c>
      <c r="AN285" s="4" t="str">
        <f>VLOOKUP(K285,'Region Ranking'!$D$8:$X$13,20,0)</f>
        <v>Western received a 'communication' score of 50% which ranks them at position 6 of the 6 regions called in Q1.</v>
      </c>
      <c r="AO285" s="4" t="str">
        <f>VLOOKUP(K285,'Region Ranking'!$D$8:$X$13,21,0)</f>
        <v>Western had multiple areas with lower ranks in Q1, which should be examined for potential areas of improvement.</v>
      </c>
    </row>
    <row r="286" spans="1:41" hidden="1" x14ac:dyDescent="0.25">
      <c r="A286" s="4">
        <v>2025</v>
      </c>
      <c r="B286" s="4" t="s">
        <v>339</v>
      </c>
      <c r="C286" s="9" t="s">
        <v>340</v>
      </c>
      <c r="D286" s="4">
        <v>10449820</v>
      </c>
      <c r="E286" s="4" t="s">
        <v>276</v>
      </c>
      <c r="F286" s="4" t="s">
        <v>277</v>
      </c>
      <c r="G286" s="4" t="s">
        <v>276</v>
      </c>
      <c r="H286" s="4" t="s">
        <v>46</v>
      </c>
      <c r="I286" s="4">
        <v>2650</v>
      </c>
      <c r="J286" s="4" t="s">
        <v>278</v>
      </c>
      <c r="K286" s="4" t="s">
        <v>253</v>
      </c>
      <c r="L286" s="4" t="s">
        <v>49</v>
      </c>
      <c r="M286" s="4" t="s">
        <v>61</v>
      </c>
      <c r="N286" s="4" t="s">
        <v>70</v>
      </c>
      <c r="O286" s="4" t="s">
        <v>51</v>
      </c>
      <c r="P286" s="4">
        <v>5</v>
      </c>
      <c r="Q286" s="4">
        <v>5</v>
      </c>
      <c r="R286" s="4">
        <v>5</v>
      </c>
      <c r="S286" s="4" t="s">
        <v>52</v>
      </c>
      <c r="T286" s="4" t="s">
        <v>53</v>
      </c>
      <c r="U286" s="4">
        <v>5</v>
      </c>
      <c r="V286" s="4" t="s">
        <v>63</v>
      </c>
      <c r="W286" s="4" t="s">
        <v>51</v>
      </c>
      <c r="X286" s="4" t="s">
        <v>55</v>
      </c>
      <c r="Y286" s="8">
        <v>0.7142857142857143</v>
      </c>
      <c r="Z286" s="8">
        <v>1</v>
      </c>
      <c r="AA286" s="8">
        <v>0.90476190476190477</v>
      </c>
      <c r="AB286" s="8">
        <v>0.5</v>
      </c>
      <c r="AC286" s="8">
        <v>0.87356321839080464</v>
      </c>
      <c r="AD286" s="4" t="str">
        <f>VLOOKUP(J286,'Areas Ranking'!$D$59:$Z$115,18,0)</f>
        <v>Riverina received an overall score of 94% which ranks them at position 1 of the 8 areas within the Southern region called in Q1.</v>
      </c>
      <c r="AE286" s="4" t="str">
        <f>VLOOKUP(J286,'Areas Ranking'!$D$59:$Z$115,19,0)</f>
        <v>Riverina received a 'greeting' score of 71% which ranks them at position 2 of the 8 areas within the Southern region called in Q1.</v>
      </c>
      <c r="AF286" s="4" t="str">
        <f>VLOOKUP(J286,'Areas Ranking'!$D$59:$Z$115,20,0)</f>
        <v>Riverina received an 'act with empathy' score of 100% which ranks them at position 1 of the 8 areas within the Southern region called in Q1.</v>
      </c>
      <c r="AG286" s="4" t="str">
        <f>VLOOKUP(J286,'Areas Ranking'!$D$59:$Z$115,21,0)</f>
        <v>Riverina received an 'explain expectations &amp; resolve situations' score of 97% which ranks them at position 1 of the 8 areas within the Southern region called in Q1.</v>
      </c>
      <c r="AH286" s="4" t="str">
        <f>VLOOKUP(J286,'Areas Ranking'!$D$59:$Z$115,22,0)</f>
        <v>Riverina received a 'communication' score of 83% which ranks them at position 1 of the 8 areas within the Southern region called in Q1.</v>
      </c>
      <c r="AI286" s="4" t="str">
        <f>VLOOKUP(J286,'Areas Ranking'!$D$59:$Z$115,23,0)</f>
        <v>Riverina's lowest rank was for 'greeting' in Q1, which should be examined for potential areas of improvement.</v>
      </c>
      <c r="AJ286" s="4" t="str">
        <f>VLOOKUP(K286,'Region Ranking'!$D$8:$X$13,16,0)</f>
        <v>Southern received an overall score of 85% which ranks them at position 1 of the 6 regions called in Q1.</v>
      </c>
      <c r="AK286" s="4" t="str">
        <f>VLOOKUP(K286,'Region Ranking'!$D$8:$X$13,17,0)</f>
        <v>Southern received a 'greeting' score of 64% which ranks them at position 1 of the 6 regions called in Q1.</v>
      </c>
      <c r="AL286" s="4" t="str">
        <f>VLOOKUP(K286,'Region Ranking'!$D$8:$X$13,18,0)</f>
        <v>Southern received an 'act with empathy' score of 97% which ranks them at position 1 of the 6 regions called in Q1.</v>
      </c>
      <c r="AM286" s="4" t="str">
        <f>VLOOKUP(K286,'Region Ranking'!$D$8:$X$13,19,0)</f>
        <v>Southern received an 'explain expectations &amp; resolve situations' score of 85% which ranks them at position 2 of the 6 regions called in Q1.</v>
      </c>
      <c r="AN286" s="4" t="str">
        <f>VLOOKUP(K286,'Region Ranking'!$D$8:$X$13,20,0)</f>
        <v>Southern received a 'communication' score of 69% which ranks them at position 1 of the 6 regions called in Q1.</v>
      </c>
      <c r="AO286" s="4" t="str">
        <f>VLOOKUP(K286,'Region Ranking'!$D$8:$X$13,21,0)</f>
        <v>Southern had multiple areas with lower ranks in Q1, which should be examined for potential areas of improvement.</v>
      </c>
    </row>
    <row r="287" spans="1:41" hidden="1" x14ac:dyDescent="0.25">
      <c r="A287" s="4">
        <v>2025</v>
      </c>
      <c r="B287" s="4" t="s">
        <v>339</v>
      </c>
      <c r="C287" s="9" t="s">
        <v>340</v>
      </c>
      <c r="D287" s="4">
        <v>10449821</v>
      </c>
      <c r="E287" s="4" t="s">
        <v>293</v>
      </c>
      <c r="F287" s="4" t="s">
        <v>294</v>
      </c>
      <c r="G287" s="4" t="s">
        <v>293</v>
      </c>
      <c r="H287" s="4" t="s">
        <v>46</v>
      </c>
      <c r="I287" s="4">
        <v>2832</v>
      </c>
      <c r="J287" s="4" t="s">
        <v>295</v>
      </c>
      <c r="K287" s="4" t="s">
        <v>233</v>
      </c>
      <c r="L287" s="4" t="s">
        <v>49</v>
      </c>
      <c r="M287" s="4"/>
      <c r="N287" s="4" t="s">
        <v>50</v>
      </c>
      <c r="O287" s="4" t="s">
        <v>55</v>
      </c>
      <c r="P287" s="4">
        <v>5</v>
      </c>
      <c r="Q287" s="4">
        <v>5</v>
      </c>
      <c r="R287" s="4">
        <v>5</v>
      </c>
      <c r="S287" s="4" t="s">
        <v>55</v>
      </c>
      <c r="T287" s="4" t="s">
        <v>62</v>
      </c>
      <c r="U287" s="4">
        <v>5</v>
      </c>
      <c r="V287" s="4" t="s">
        <v>54</v>
      </c>
      <c r="W287" s="4" t="s">
        <v>51</v>
      </c>
      <c r="X287" s="4" t="s">
        <v>55</v>
      </c>
      <c r="Y287" s="8">
        <v>0.8571428571428571</v>
      </c>
      <c r="Z287" s="8">
        <v>1</v>
      </c>
      <c r="AA287" s="8">
        <v>0.77777777777777768</v>
      </c>
      <c r="AB287" s="8">
        <v>0.5</v>
      </c>
      <c r="AC287" s="8">
        <v>0.81818181818181812</v>
      </c>
      <c r="AD287" s="4" t="str">
        <f>VLOOKUP(J287,'Areas Ranking'!$D$59:$Z$115,18,0)</f>
        <v>Central North received an overall score of 79% which ranks them at position 6 of the 7 areas within the Western region called in Q1.</v>
      </c>
      <c r="AE287" s="4" t="str">
        <f>VLOOKUP(J287,'Areas Ranking'!$D$59:$Z$115,19,0)</f>
        <v>Central North received a 'greeting' score of 57% which ranks them at position 4 of the 7 areas within the Western region called in Q1.</v>
      </c>
      <c r="AF287" s="4" t="str">
        <f>VLOOKUP(J287,'Areas Ranking'!$D$59:$Z$115,20,0)</f>
        <v>Central North received an 'act with empathy' score of 93% which ranks them at position 5 of the 7 areas within the Western region called in Q1.</v>
      </c>
      <c r="AG287" s="4" t="str">
        <f>VLOOKUP(J287,'Areas Ranking'!$D$59:$Z$115,21,0)</f>
        <v>Central North received an 'explain expectations &amp; resolve situations' score of 80% which ranks them at position 6 of the 7 areas within the Western region called in Q1.</v>
      </c>
      <c r="AH287" s="4" t="str">
        <f>VLOOKUP(J287,'Areas Ranking'!$D$59:$Z$115,22,0)</f>
        <v>Central North received a 'communication' score of 50% which ranks them at position 3 of the 7 areas within the Western region called in Q1.</v>
      </c>
      <c r="AI287" s="4" t="str">
        <f>VLOOKUP(J287,'Areas Ranking'!$D$59:$Z$115,23,0)</f>
        <v>Central North's lowest rank was for 'explain expectations &amp; resolve situations' in Q1, which should be examined for potential areas of improvement.</v>
      </c>
      <c r="AJ287" s="4" t="str">
        <f>VLOOKUP(K287,'Region Ranking'!$D$8:$X$13,16,0)</f>
        <v>Western received an overall score of 79% which ranks them at position 5 of the 6 regions called in Q1.</v>
      </c>
      <c r="AK287" s="4" t="str">
        <f>VLOOKUP(K287,'Region Ranking'!$D$8:$X$13,17,0)</f>
        <v>Western received a 'greeting' score of 55% which ranks them at position 4 of the 6 regions called in Q1.</v>
      </c>
      <c r="AL287" s="4" t="str">
        <f>VLOOKUP(K287,'Region Ranking'!$D$8:$X$13,18,0)</f>
        <v>Western received an 'act with empathy' score of 88% which ranks them at position 5 of the 6 regions called in Q1.</v>
      </c>
      <c r="AM287" s="4" t="str">
        <f>VLOOKUP(K287,'Region Ranking'!$D$8:$X$13,19,0)</f>
        <v>Western received an 'explain expectations &amp; resolve situations' score of 84% which ranks them at position 3 of the 6 regions called in Q1.</v>
      </c>
      <c r="AN287" s="4" t="str">
        <f>VLOOKUP(K287,'Region Ranking'!$D$8:$X$13,20,0)</f>
        <v>Western received a 'communication' score of 50% which ranks them at position 6 of the 6 regions called in Q1.</v>
      </c>
      <c r="AO287" s="4" t="str">
        <f>VLOOKUP(K287,'Region Ranking'!$D$8:$X$13,21,0)</f>
        <v>Western had multiple areas with lower ranks in Q1, which should be examined for potential areas of improvement.</v>
      </c>
    </row>
    <row r="288" spans="1:41" hidden="1" x14ac:dyDescent="0.25">
      <c r="A288" s="4">
        <v>2025</v>
      </c>
      <c r="B288" s="4" t="s">
        <v>339</v>
      </c>
      <c r="C288" s="9" t="s">
        <v>340</v>
      </c>
      <c r="D288" s="4">
        <v>10449822</v>
      </c>
      <c r="E288" s="4" t="s">
        <v>167</v>
      </c>
      <c r="F288" s="4" t="s">
        <v>168</v>
      </c>
      <c r="G288" s="4" t="s">
        <v>167</v>
      </c>
      <c r="H288" s="4" t="s">
        <v>46</v>
      </c>
      <c r="I288" s="4">
        <v>2756</v>
      </c>
      <c r="J288" s="4" t="s">
        <v>169</v>
      </c>
      <c r="K288" s="4" t="s">
        <v>104</v>
      </c>
      <c r="L288" s="4" t="s">
        <v>49</v>
      </c>
      <c r="M288" s="4" t="s">
        <v>61</v>
      </c>
      <c r="N288" s="4" t="s">
        <v>70</v>
      </c>
      <c r="O288" s="4" t="s">
        <v>51</v>
      </c>
      <c r="P288" s="4">
        <v>4</v>
      </c>
      <c r="Q288" s="4">
        <v>3</v>
      </c>
      <c r="R288" s="4">
        <v>4</v>
      </c>
      <c r="S288" s="4" t="s">
        <v>55</v>
      </c>
      <c r="T288" s="4" t="s">
        <v>53</v>
      </c>
      <c r="U288" s="4">
        <v>3</v>
      </c>
      <c r="V288" s="4" t="s">
        <v>54</v>
      </c>
      <c r="W288" s="4" t="s">
        <v>51</v>
      </c>
      <c r="X288" s="4" t="s">
        <v>55</v>
      </c>
      <c r="Y288" s="8">
        <v>0.42857142857142849</v>
      </c>
      <c r="Z288" s="8">
        <v>0.7142857142857143</v>
      </c>
      <c r="AA288" s="8">
        <v>0.85185185185185186</v>
      </c>
      <c r="AB288" s="8">
        <v>0.5</v>
      </c>
      <c r="AC288" s="8">
        <v>0.7474747474747474</v>
      </c>
      <c r="AD288" s="4" t="str">
        <f>VLOOKUP(J288,'Areas Ranking'!$D$59:$Z$115,18,0)</f>
        <v>Hawkesbury received an overall score of 80% which ranks them at position 7 of the 12 areas within the North West Metropolitan region called in Q1.</v>
      </c>
      <c r="AE288" s="4" t="str">
        <f>VLOOKUP(J288,'Areas Ranking'!$D$59:$Z$115,19,0)</f>
        <v>Hawkesbury received a 'greeting' score of 57% which ranks them at position 5 of the 12 areas within the North West Metropolitan region called in Q1.</v>
      </c>
      <c r="AF288" s="4" t="str">
        <f>VLOOKUP(J288,'Areas Ranking'!$D$59:$Z$115,20,0)</f>
        <v>Hawkesbury received an 'act with empathy' score of 87% which ranks them at position 8 of the 12 areas within the North West Metropolitan region called in Q1.</v>
      </c>
      <c r="AG288" s="4" t="str">
        <f>VLOOKUP(J288,'Areas Ranking'!$D$59:$Z$115,21,0)</f>
        <v>Hawkesbury received an 'explain expectations &amp; resolve situations' score of 86% which ranks them at position 6 of the 12 areas within the North West Metropolitan region called in Q1.</v>
      </c>
      <c r="AH288" s="4" t="str">
        <f>VLOOKUP(J288,'Areas Ranking'!$D$59:$Z$115,22,0)</f>
        <v>Hawkesbury received a 'communication' score of 50% which ranks them at position 9 of the 12 areas within the North West Metropolitan region called in Q1.</v>
      </c>
      <c r="AI288" s="4" t="str">
        <f>VLOOKUP(J288,'Areas Ranking'!$D$59:$Z$115,23,0)</f>
        <v>Hawkesbury's lowest rank was for 'communication' in Q1, which should be examined for potential areas of improvement.</v>
      </c>
      <c r="AJ288" s="4" t="str">
        <f>VLOOKUP(K288,'Region Ranking'!$D$8:$X$13,16,0)</f>
        <v>North West Metropolitan received an overall score of 79% which ranks them at position 6 of the 6 regions called in Q1.</v>
      </c>
      <c r="AK288" s="4" t="str">
        <f>VLOOKUP(K288,'Region Ranking'!$D$8:$X$13,17,0)</f>
        <v>North West Metropolitan received a 'greeting' score of 54% which ranks them at position 6 of the 6 regions called in Q1.</v>
      </c>
      <c r="AL288" s="4" t="str">
        <f>VLOOKUP(K288,'Region Ranking'!$D$8:$X$13,18,0)</f>
        <v>North West Metropolitan received an 'act with empathy' score of 87% which ranks them at position 6 of the 6 regions called in Q1.</v>
      </c>
      <c r="AM288" s="4" t="str">
        <f>VLOOKUP(K288,'Region Ranking'!$D$8:$X$13,19,0)</f>
        <v>North West Metropolitan received an 'explain expectations &amp; resolve situations' score of 81% which ranks them at position 4 of the 6 regions called in Q1.</v>
      </c>
      <c r="AN288" s="4" t="str">
        <f>VLOOKUP(K288,'Region Ranking'!$D$8:$X$13,20,0)</f>
        <v>North West Metropolitan received a 'communication' score of 65% which ranks them at position 3 of the 6 regions called in Q1.</v>
      </c>
      <c r="AO288" s="4" t="str">
        <f>VLOOKUP(K288,'Region Ranking'!$D$8:$X$13,21,0)</f>
        <v>North West Metropolitan had multiple areas with lower ranks in Q1, which should be examined for potential areas of improvement.</v>
      </c>
    </row>
    <row r="289" spans="1:41" hidden="1" x14ac:dyDescent="0.25">
      <c r="A289" s="4">
        <v>2025</v>
      </c>
      <c r="B289" s="4" t="s">
        <v>339</v>
      </c>
      <c r="C289" s="9" t="s">
        <v>340</v>
      </c>
      <c r="D289" s="4">
        <v>10449823</v>
      </c>
      <c r="E289" s="4" t="s">
        <v>250</v>
      </c>
      <c r="F289" s="4" t="s">
        <v>251</v>
      </c>
      <c r="G289" s="4" t="s">
        <v>250</v>
      </c>
      <c r="H289" s="4" t="s">
        <v>46</v>
      </c>
      <c r="I289" s="4">
        <v>2500</v>
      </c>
      <c r="J289" s="4" t="s">
        <v>252</v>
      </c>
      <c r="K289" s="4" t="s">
        <v>253</v>
      </c>
      <c r="L289" s="4" t="s">
        <v>49</v>
      </c>
      <c r="M289" s="4" t="s">
        <v>61</v>
      </c>
      <c r="N289" s="4" t="s">
        <v>132</v>
      </c>
      <c r="O289" s="4" t="s">
        <v>51</v>
      </c>
      <c r="P289" s="4">
        <v>5</v>
      </c>
      <c r="Q289" s="4">
        <v>5</v>
      </c>
      <c r="R289" s="4">
        <v>5</v>
      </c>
      <c r="S289" s="4" t="s">
        <v>52</v>
      </c>
      <c r="T289" s="4" t="s">
        <v>53</v>
      </c>
      <c r="U289" s="4">
        <v>5</v>
      </c>
      <c r="V289" s="4" t="s">
        <v>51</v>
      </c>
      <c r="W289" s="4" t="s">
        <v>51</v>
      </c>
      <c r="X289" s="4" t="s">
        <v>55</v>
      </c>
      <c r="Y289" s="8">
        <v>0.42857142857142849</v>
      </c>
      <c r="Z289" s="8">
        <v>0.8928571428571429</v>
      </c>
      <c r="AA289" s="8">
        <v>0.90476190476190477</v>
      </c>
      <c r="AB289" s="8">
        <v>0.5</v>
      </c>
      <c r="AC289" s="8">
        <v>0.81609195402298851</v>
      </c>
      <c r="AD289" s="4" t="str">
        <f>VLOOKUP(J289,'Areas Ranking'!$D$59:$Z$115,18,0)</f>
        <v>Wollongong received an overall score of 83% which ranks them at position 6 of the 8 areas within the Southern region called in Q1.</v>
      </c>
      <c r="AE289" s="4" t="str">
        <f>VLOOKUP(J289,'Areas Ranking'!$D$59:$Z$115,19,0)</f>
        <v>Wollongong received a 'greeting' score of 62% which ranks them at position 5 of the 8 areas within the Southern region called in Q1.</v>
      </c>
      <c r="AF289" s="4" t="str">
        <f>VLOOKUP(J289,'Areas Ranking'!$D$59:$Z$115,20,0)</f>
        <v>Wollongong received an 'act with empathy' score of 93% which ranks them at position 6 of the 8 areas within the Southern region called in Q1.</v>
      </c>
      <c r="AG289" s="4" t="str">
        <f>VLOOKUP(J289,'Areas Ranking'!$D$59:$Z$115,21,0)</f>
        <v>Wollongong received an 'explain expectations &amp; resolve situations' score of 84% which ranks them at position 4 of the 8 areas within the Southern region called in Q1.</v>
      </c>
      <c r="AH289" s="4" t="str">
        <f>VLOOKUP(J289,'Areas Ranking'!$D$59:$Z$115,22,0)</f>
        <v>Wollongong received a 'communication' score of 67% which ranks them at position 4 of the 8 areas within the Southern region called in Q1.</v>
      </c>
      <c r="AI289" s="4" t="str">
        <f>VLOOKUP(J289,'Areas Ranking'!$D$59:$Z$115,23,0)</f>
        <v>Wollongong's lowest rank was for 'act with empathy' in Q1, which should be examined for potential areas of improvement.</v>
      </c>
      <c r="AJ289" s="4" t="str">
        <f>VLOOKUP(K289,'Region Ranking'!$D$8:$X$13,16,0)</f>
        <v>Southern received an overall score of 85% which ranks them at position 1 of the 6 regions called in Q1.</v>
      </c>
      <c r="AK289" s="4" t="str">
        <f>VLOOKUP(K289,'Region Ranking'!$D$8:$X$13,17,0)</f>
        <v>Southern received a 'greeting' score of 64% which ranks them at position 1 of the 6 regions called in Q1.</v>
      </c>
      <c r="AL289" s="4" t="str">
        <f>VLOOKUP(K289,'Region Ranking'!$D$8:$X$13,18,0)</f>
        <v>Southern received an 'act with empathy' score of 97% which ranks them at position 1 of the 6 regions called in Q1.</v>
      </c>
      <c r="AM289" s="4" t="str">
        <f>VLOOKUP(K289,'Region Ranking'!$D$8:$X$13,19,0)</f>
        <v>Southern received an 'explain expectations &amp; resolve situations' score of 85% which ranks them at position 2 of the 6 regions called in Q1.</v>
      </c>
      <c r="AN289" s="4" t="str">
        <f>VLOOKUP(K289,'Region Ranking'!$D$8:$X$13,20,0)</f>
        <v>Southern received a 'communication' score of 69% which ranks them at position 1 of the 6 regions called in Q1.</v>
      </c>
      <c r="AO289" s="4" t="str">
        <f>VLOOKUP(K289,'Region Ranking'!$D$8:$X$13,21,0)</f>
        <v>Southern had multiple areas with lower ranks in Q1, which should be examined for potential areas of improvement.</v>
      </c>
    </row>
    <row r="290" spans="1:41" hidden="1" x14ac:dyDescent="0.25">
      <c r="A290" s="4">
        <v>2025</v>
      </c>
      <c r="B290" s="4" t="s">
        <v>339</v>
      </c>
      <c r="C290" s="9" t="s">
        <v>340</v>
      </c>
      <c r="D290" s="4">
        <v>10453631</v>
      </c>
      <c r="E290" s="4" t="s">
        <v>303</v>
      </c>
      <c r="F290" s="4" t="s">
        <v>304</v>
      </c>
      <c r="G290" s="4" t="s">
        <v>303</v>
      </c>
      <c r="H290" s="4" t="s">
        <v>46</v>
      </c>
      <c r="I290" s="4">
        <v>2640</v>
      </c>
      <c r="J290" s="4" t="s">
        <v>305</v>
      </c>
      <c r="K290" s="4" t="s">
        <v>253</v>
      </c>
      <c r="L290" s="4" t="s">
        <v>79</v>
      </c>
      <c r="M290" s="4" t="s">
        <v>234</v>
      </c>
      <c r="N290" s="4" t="s">
        <v>50</v>
      </c>
      <c r="O290" s="4" t="s">
        <v>55</v>
      </c>
      <c r="P290" s="4">
        <v>5</v>
      </c>
      <c r="Q290" s="4">
        <v>5</v>
      </c>
      <c r="R290" s="4">
        <v>5</v>
      </c>
      <c r="S290" s="4" t="s">
        <v>52</v>
      </c>
      <c r="T290" s="4" t="s">
        <v>53</v>
      </c>
      <c r="U290" s="4">
        <v>5</v>
      </c>
      <c r="V290" s="4" t="s">
        <v>54</v>
      </c>
      <c r="W290" s="4" t="s">
        <v>51</v>
      </c>
      <c r="X290" s="4" t="s">
        <v>55</v>
      </c>
      <c r="Y290" s="8">
        <v>1</v>
      </c>
      <c r="Z290" s="8">
        <v>1</v>
      </c>
      <c r="AA290" s="8">
        <v>0.90476190476190477</v>
      </c>
      <c r="AB290" s="8">
        <v>0.5</v>
      </c>
      <c r="AC290" s="8">
        <v>0.89655172413793094</v>
      </c>
      <c r="AD290" s="4" t="str">
        <f>VLOOKUP(J290,'Areas Ranking'!$D$59:$Z$115,18,0)</f>
        <v>Murray River received an overall score of 88% which ranks them at position 4 of the 8 areas within the Southern region called in Q1.</v>
      </c>
      <c r="AE290" s="4" t="str">
        <f>VLOOKUP(J290,'Areas Ranking'!$D$59:$Z$115,19,0)</f>
        <v>Murray River received a 'greeting' score of 76% which ranks them at position 1 of the 8 areas within the Southern region called in Q1.</v>
      </c>
      <c r="AF290" s="4" t="str">
        <f>VLOOKUP(J290,'Areas Ranking'!$D$59:$Z$115,20,0)</f>
        <v>Murray River received an 'act with empathy' score of 100% which ranks them at position 1 of the 8 areas within the Southern region called in Q1.</v>
      </c>
      <c r="AG290" s="4" t="str">
        <f>VLOOKUP(J290,'Areas Ranking'!$D$59:$Z$115,21,0)</f>
        <v>Murray River received an 'explain expectations &amp; resolve situations' score of 90% which ranks them at position 3 of the 8 areas within the Southern region called in Q1.</v>
      </c>
      <c r="AH290" s="4" t="str">
        <f>VLOOKUP(J290,'Areas Ranking'!$D$59:$Z$115,22,0)</f>
        <v>Murray River received a 'communication' score of 50% which ranks them at position 7 of the 8 areas within the Southern region called in Q1.</v>
      </c>
      <c r="AI290" s="4" t="str">
        <f>VLOOKUP(J290,'Areas Ranking'!$D$59:$Z$115,23,0)</f>
        <v>Murray River's lowest rank was for 'communication' in Q1, which should be examined for potential areas of improvement.</v>
      </c>
      <c r="AJ290" s="4" t="str">
        <f>VLOOKUP(K290,'Region Ranking'!$D$8:$X$13,16,0)</f>
        <v>Southern received an overall score of 85% which ranks them at position 1 of the 6 regions called in Q1.</v>
      </c>
      <c r="AK290" s="4" t="str">
        <f>VLOOKUP(K290,'Region Ranking'!$D$8:$X$13,17,0)</f>
        <v>Southern received a 'greeting' score of 64% which ranks them at position 1 of the 6 regions called in Q1.</v>
      </c>
      <c r="AL290" s="4" t="str">
        <f>VLOOKUP(K290,'Region Ranking'!$D$8:$X$13,18,0)</f>
        <v>Southern received an 'act with empathy' score of 97% which ranks them at position 1 of the 6 regions called in Q1.</v>
      </c>
      <c r="AM290" s="4" t="str">
        <f>VLOOKUP(K290,'Region Ranking'!$D$8:$X$13,19,0)</f>
        <v>Southern received an 'explain expectations &amp; resolve situations' score of 85% which ranks them at position 2 of the 6 regions called in Q1.</v>
      </c>
      <c r="AN290" s="4" t="str">
        <f>VLOOKUP(K290,'Region Ranking'!$D$8:$X$13,20,0)</f>
        <v>Southern received a 'communication' score of 69% which ranks them at position 1 of the 6 regions called in Q1.</v>
      </c>
      <c r="AO290" s="4" t="str">
        <f>VLOOKUP(K290,'Region Ranking'!$D$8:$X$13,21,0)</f>
        <v>Southern had multiple areas with lower ranks in Q1, which should be examined for potential areas of improvement.</v>
      </c>
    </row>
    <row r="291" spans="1:41" hidden="1" x14ac:dyDescent="0.25">
      <c r="A291" s="4">
        <v>2025</v>
      </c>
      <c r="B291" s="4" t="s">
        <v>339</v>
      </c>
      <c r="C291" s="9" t="s">
        <v>340</v>
      </c>
      <c r="D291" s="4">
        <v>10453632</v>
      </c>
      <c r="E291" s="4" t="s">
        <v>235</v>
      </c>
      <c r="F291" s="4" t="s">
        <v>236</v>
      </c>
      <c r="G291" s="4" t="s">
        <v>235</v>
      </c>
      <c r="H291" s="4" t="s">
        <v>46</v>
      </c>
      <c r="I291" s="4">
        <v>2350</v>
      </c>
      <c r="J291" s="4" t="s">
        <v>237</v>
      </c>
      <c r="K291" s="4" t="s">
        <v>233</v>
      </c>
      <c r="L291" s="4" t="s">
        <v>49</v>
      </c>
      <c r="M291" s="4" t="s">
        <v>61</v>
      </c>
      <c r="N291" s="4" t="s">
        <v>132</v>
      </c>
      <c r="O291" s="4" t="s">
        <v>51</v>
      </c>
      <c r="P291" s="4">
        <v>5</v>
      </c>
      <c r="Q291" s="4">
        <v>5</v>
      </c>
      <c r="R291" s="4">
        <v>5</v>
      </c>
      <c r="S291" s="4" t="s">
        <v>52</v>
      </c>
      <c r="T291" s="4" t="s">
        <v>76</v>
      </c>
      <c r="U291" s="4">
        <v>5</v>
      </c>
      <c r="V291" s="4" t="s">
        <v>54</v>
      </c>
      <c r="W291" s="4" t="s">
        <v>55</v>
      </c>
      <c r="X291" s="4" t="s">
        <v>55</v>
      </c>
      <c r="Y291" s="8">
        <v>0.7142857142857143</v>
      </c>
      <c r="Z291" s="8">
        <v>1</v>
      </c>
      <c r="AA291" s="8">
        <v>1</v>
      </c>
      <c r="AB291" s="8">
        <v>1</v>
      </c>
      <c r="AC291" s="8">
        <v>0.97701149425287359</v>
      </c>
      <c r="AD291" s="4" t="str">
        <f>VLOOKUP(J291,'Areas Ranking'!$D$59:$Z$115,18,0)</f>
        <v>New England received an overall score of 87% which ranks them at position 2 of the 7 areas within the Western region called in Q1.</v>
      </c>
      <c r="AE291" s="4" t="str">
        <f>VLOOKUP(J291,'Areas Ranking'!$D$59:$Z$115,19,0)</f>
        <v>New England received a 'greeting' score of 67% which ranks them at position 1 of the 7 areas within the Western region called in Q1.</v>
      </c>
      <c r="AF291" s="4" t="str">
        <f>VLOOKUP(J291,'Areas Ranking'!$D$59:$Z$115,20,0)</f>
        <v>New England received an 'act with empathy' score of 100% which ranks them at position 1 of the 7 areas within the Western region called in Q1.</v>
      </c>
      <c r="AG291" s="4" t="str">
        <f>VLOOKUP(J291,'Areas Ranking'!$D$59:$Z$115,21,0)</f>
        <v>New England received an 'explain expectations &amp; resolve situations' score of 87% which ranks them at position 2 of the 7 areas within the Western region called in Q1.</v>
      </c>
      <c r="AH291" s="4" t="str">
        <f>VLOOKUP(J291,'Areas Ranking'!$D$59:$Z$115,22,0)</f>
        <v>New England received a 'communication' score of 67% which ranks them at position 2 of the 7 areas within the Western region called in Q1.</v>
      </c>
      <c r="AI291" s="4" t="str">
        <f>VLOOKUP(J291,'Areas Ranking'!$D$59:$Z$115,23,0)</f>
        <v>New England had multiple areas with lower ranks in Q1, which should be examined for potential areas of improvement.</v>
      </c>
      <c r="AJ291" s="4" t="str">
        <f>VLOOKUP(K291,'Region Ranking'!$D$8:$X$13,16,0)</f>
        <v>Western received an overall score of 79% which ranks them at position 5 of the 6 regions called in Q1.</v>
      </c>
      <c r="AK291" s="4" t="str">
        <f>VLOOKUP(K291,'Region Ranking'!$D$8:$X$13,17,0)</f>
        <v>Western received a 'greeting' score of 55% which ranks them at position 4 of the 6 regions called in Q1.</v>
      </c>
      <c r="AL291" s="4" t="str">
        <f>VLOOKUP(K291,'Region Ranking'!$D$8:$X$13,18,0)</f>
        <v>Western received an 'act with empathy' score of 88% which ranks them at position 5 of the 6 regions called in Q1.</v>
      </c>
      <c r="AM291" s="4" t="str">
        <f>VLOOKUP(K291,'Region Ranking'!$D$8:$X$13,19,0)</f>
        <v>Western received an 'explain expectations &amp; resolve situations' score of 84% which ranks them at position 3 of the 6 regions called in Q1.</v>
      </c>
      <c r="AN291" s="4" t="str">
        <f>VLOOKUP(K291,'Region Ranking'!$D$8:$X$13,20,0)</f>
        <v>Western received a 'communication' score of 50% which ranks them at position 6 of the 6 regions called in Q1.</v>
      </c>
      <c r="AO291" s="4" t="str">
        <f>VLOOKUP(K291,'Region Ranking'!$D$8:$X$13,21,0)</f>
        <v>Western had multiple areas with lower ranks in Q1, which should be examined for potential areas of improvement.</v>
      </c>
    </row>
    <row r="292" spans="1:41" hidden="1" x14ac:dyDescent="0.25">
      <c r="A292" s="4">
        <v>2025</v>
      </c>
      <c r="B292" s="4" t="s">
        <v>339</v>
      </c>
      <c r="C292" s="9" t="s">
        <v>340</v>
      </c>
      <c r="D292" s="4">
        <v>10453633</v>
      </c>
      <c r="E292" s="4" t="s">
        <v>192</v>
      </c>
      <c r="F292" s="4" t="s">
        <v>193</v>
      </c>
      <c r="G292" s="4" t="s">
        <v>192</v>
      </c>
      <c r="H292" s="4" t="s">
        <v>46</v>
      </c>
      <c r="I292" s="4">
        <v>2144</v>
      </c>
      <c r="J292" s="4" t="s">
        <v>194</v>
      </c>
      <c r="K292" s="4" t="s">
        <v>186</v>
      </c>
      <c r="L292" s="4" t="s">
        <v>49</v>
      </c>
      <c r="M292" s="4"/>
      <c r="N292" s="4" t="s">
        <v>50</v>
      </c>
      <c r="O292" s="4" t="s">
        <v>51</v>
      </c>
      <c r="P292" s="4">
        <v>5</v>
      </c>
      <c r="Q292" s="4">
        <v>1</v>
      </c>
      <c r="R292" s="4">
        <v>4</v>
      </c>
      <c r="S292" s="4" t="s">
        <v>52</v>
      </c>
      <c r="T292" s="4" t="s">
        <v>76</v>
      </c>
      <c r="U292" s="4">
        <v>4</v>
      </c>
      <c r="V292" s="4" t="s">
        <v>54</v>
      </c>
      <c r="W292" s="4" t="s">
        <v>51</v>
      </c>
      <c r="X292" s="4" t="s">
        <v>55</v>
      </c>
      <c r="Y292" s="8">
        <v>0.5714285714285714</v>
      </c>
      <c r="Z292" s="8">
        <v>0.75</v>
      </c>
      <c r="AA292" s="8">
        <v>1</v>
      </c>
      <c r="AB292" s="8">
        <v>0.5</v>
      </c>
      <c r="AC292" s="8">
        <v>0.82758620689655171</v>
      </c>
      <c r="AD292" s="4" t="str">
        <f>VLOOKUP(J292,'Areas Ranking'!$D$59:$Z$115,18,0)</f>
        <v>Auburn received an overall score of 54% which ranks them at position 9 of the 9 areas within the South West Metropolitan region called in Q1.</v>
      </c>
      <c r="AE292" s="4" t="str">
        <f>VLOOKUP(J292,'Areas Ranking'!$D$59:$Z$115,19,0)</f>
        <v>Auburn received a 'greeting' score of 52% which ranks them at position 6 of the 9 areas within the South West Metropolitan region called in Q1.</v>
      </c>
      <c r="AF292" s="4" t="str">
        <f>VLOOKUP(J292,'Areas Ranking'!$D$59:$Z$115,20,0)</f>
        <v>Auburn received an 'act with empathy' score of 65% which ranks them at position 9 of the 9 areas within the South West Metropolitan region called in Q1.</v>
      </c>
      <c r="AG292" s="4" t="str">
        <f>VLOOKUP(J292,'Areas Ranking'!$D$59:$Z$115,21,0)</f>
        <v>Auburn received an 'explain expectations &amp; resolve situations' score of 52% which ranks them at position 9 of the 9 areas within the South West Metropolitan region called in Q1.</v>
      </c>
      <c r="AH292" s="4" t="str">
        <f>VLOOKUP(J292,'Areas Ranking'!$D$59:$Z$115,22,0)</f>
        <v>Auburn received a 'communication' score of 33% which ranks them at position 9 of the 9 areas within the South West Metropolitan region called in Q1.</v>
      </c>
      <c r="AI292" s="4" t="str">
        <f>VLOOKUP(J292,'Areas Ranking'!$D$59:$Z$115,23,0)</f>
        <v>Auburn had multiple areas with lower ranks in Q1, which should be examined for potential areas of improvement.</v>
      </c>
      <c r="AJ292" s="4" t="str">
        <f>VLOOKUP(K292,'Region Ranking'!$D$8:$X$13,16,0)</f>
        <v>South West Metropolitan received an overall score of 80% which ranks them at position 3 of the 6 regions called in Q1.</v>
      </c>
      <c r="AK292" s="4" t="str">
        <f>VLOOKUP(K292,'Region Ranking'!$D$8:$X$13,17,0)</f>
        <v>South West Metropolitan received a 'greeting' score of 59% which ranks them at position 3 of the 6 regions called in Q1.</v>
      </c>
      <c r="AL292" s="4" t="str">
        <f>VLOOKUP(K292,'Region Ranking'!$D$8:$X$13,18,0)</f>
        <v>South West Metropolitan received an 'act with empathy' score of 93% which ranks them at position 3 of the 6 regions called in Q1.</v>
      </c>
      <c r="AM292" s="4" t="str">
        <f>VLOOKUP(K292,'Region Ranking'!$D$8:$X$13,19,0)</f>
        <v>South West Metropolitan received an 'explain expectations &amp; resolve situations' score of 79% which ranks them at position 6 of the 6 regions called in Q1.</v>
      </c>
      <c r="AN292" s="4" t="str">
        <f>VLOOKUP(K292,'Region Ranking'!$D$8:$X$13,20,0)</f>
        <v>South West Metropolitan received a 'communication' score of 67% which ranks them at position 2 of the 6 regions called in Q1.</v>
      </c>
      <c r="AO292" s="4" t="str">
        <f>VLOOKUP(K292,'Region Ranking'!$D$8:$X$13,21,0)</f>
        <v>South West Metropolitan had multiple areas with lower ranks in Q1, which should be examined for potential areas of improvement.</v>
      </c>
    </row>
    <row r="293" spans="1:41" hidden="1" x14ac:dyDescent="0.25">
      <c r="A293" s="4">
        <v>2025</v>
      </c>
      <c r="B293" s="4" t="s">
        <v>339</v>
      </c>
      <c r="C293" s="9" t="s">
        <v>340</v>
      </c>
      <c r="D293" s="4">
        <v>10453634</v>
      </c>
      <c r="E293" s="4" t="s">
        <v>210</v>
      </c>
      <c r="F293" s="4" t="s">
        <v>211</v>
      </c>
      <c r="G293" s="4" t="s">
        <v>210</v>
      </c>
      <c r="H293" s="4" t="s">
        <v>46</v>
      </c>
      <c r="I293" s="4">
        <v>2200</v>
      </c>
      <c r="J293" s="4" t="s">
        <v>212</v>
      </c>
      <c r="K293" s="4" t="s">
        <v>186</v>
      </c>
      <c r="L293" s="4" t="s">
        <v>49</v>
      </c>
      <c r="M293" s="4" t="s">
        <v>61</v>
      </c>
      <c r="N293" s="4" t="s">
        <v>132</v>
      </c>
      <c r="O293" s="4" t="s">
        <v>51</v>
      </c>
      <c r="P293" s="4">
        <v>4</v>
      </c>
      <c r="Q293" s="4">
        <v>5</v>
      </c>
      <c r="R293" s="4">
        <v>5</v>
      </c>
      <c r="S293" s="4" t="s">
        <v>52</v>
      </c>
      <c r="T293" s="4" t="s">
        <v>62</v>
      </c>
      <c r="U293" s="4">
        <v>4</v>
      </c>
      <c r="V293" s="4" t="s">
        <v>51</v>
      </c>
      <c r="W293" s="4" t="s">
        <v>51</v>
      </c>
      <c r="X293" s="4" t="s">
        <v>51</v>
      </c>
      <c r="Y293" s="8">
        <v>0.2857142857142857</v>
      </c>
      <c r="Z293" s="8">
        <v>0.8928571428571429</v>
      </c>
      <c r="AA293" s="8">
        <v>0.7142857142857143</v>
      </c>
      <c r="AB293" s="8">
        <v>0</v>
      </c>
      <c r="AC293" s="8">
        <v>0.65517241379310354</v>
      </c>
      <c r="AD293" s="4" t="str">
        <f>VLOOKUP(J293,'Areas Ranking'!$D$59:$Z$115,18,0)</f>
        <v>Bankstown received an overall score of 76% which ranks them at position 7 of the 9 areas within the South West Metropolitan region called in Q1.</v>
      </c>
      <c r="AE293" s="4" t="str">
        <f>VLOOKUP(J293,'Areas Ranking'!$D$59:$Z$115,19,0)</f>
        <v>Bankstown received a 'greeting' score of 52% which ranks them at position 6 of the 9 areas within the South West Metropolitan region called in Q1.</v>
      </c>
      <c r="AF293" s="4" t="str">
        <f>VLOOKUP(J293,'Areas Ranking'!$D$59:$Z$115,20,0)</f>
        <v>Bankstown received an 'act with empathy' score of 93% which ranks them at position 7 of the 9 areas within the South West Metropolitan region called in Q1.</v>
      </c>
      <c r="AG293" s="4" t="str">
        <f>VLOOKUP(J293,'Areas Ranking'!$D$59:$Z$115,21,0)</f>
        <v>Bankstown received an 'explain expectations &amp; resolve situations' score of 75% which ranks them at position 7 of the 9 areas within the South West Metropolitan region called in Q1.</v>
      </c>
      <c r="AH293" s="4" t="str">
        <f>VLOOKUP(J293,'Areas Ranking'!$D$59:$Z$115,22,0)</f>
        <v>Bankstown received a 'communication' score of 50% which ranks them at position 8 of the 9 areas within the South West Metropolitan region called in Q1.</v>
      </c>
      <c r="AI293" s="4" t="str">
        <f>VLOOKUP(J293,'Areas Ranking'!$D$59:$Z$115,23,0)</f>
        <v>Bankstown's lowest rank was for 'communication' in Q1, which should be examined for potential areas of improvement.</v>
      </c>
      <c r="AJ293" s="4" t="str">
        <f>VLOOKUP(K293,'Region Ranking'!$D$8:$X$13,16,0)</f>
        <v>South West Metropolitan received an overall score of 80% which ranks them at position 3 of the 6 regions called in Q1.</v>
      </c>
      <c r="AK293" s="4" t="str">
        <f>VLOOKUP(K293,'Region Ranking'!$D$8:$X$13,17,0)</f>
        <v>South West Metropolitan received a 'greeting' score of 59% which ranks them at position 3 of the 6 regions called in Q1.</v>
      </c>
      <c r="AL293" s="4" t="str">
        <f>VLOOKUP(K293,'Region Ranking'!$D$8:$X$13,18,0)</f>
        <v>South West Metropolitan received an 'act with empathy' score of 93% which ranks them at position 3 of the 6 regions called in Q1.</v>
      </c>
      <c r="AM293" s="4" t="str">
        <f>VLOOKUP(K293,'Region Ranking'!$D$8:$X$13,19,0)</f>
        <v>South West Metropolitan received an 'explain expectations &amp; resolve situations' score of 79% which ranks them at position 6 of the 6 regions called in Q1.</v>
      </c>
      <c r="AN293" s="4" t="str">
        <f>VLOOKUP(K293,'Region Ranking'!$D$8:$X$13,20,0)</f>
        <v>South West Metropolitan received a 'communication' score of 67% which ranks them at position 2 of the 6 regions called in Q1.</v>
      </c>
      <c r="AO293" s="4" t="str">
        <f>VLOOKUP(K293,'Region Ranking'!$D$8:$X$13,21,0)</f>
        <v>South West Metropolitan had multiple areas with lower ranks in Q1, which should be examined for potential areas of improvement.</v>
      </c>
    </row>
    <row r="294" spans="1:41" hidden="1" x14ac:dyDescent="0.25">
      <c r="A294" s="4">
        <v>2025</v>
      </c>
      <c r="B294" s="4" t="s">
        <v>339</v>
      </c>
      <c r="C294" s="9" t="s">
        <v>340</v>
      </c>
      <c r="D294" s="4">
        <v>10453635</v>
      </c>
      <c r="E294" s="4" t="s">
        <v>345</v>
      </c>
      <c r="F294" s="4" t="s">
        <v>346</v>
      </c>
      <c r="G294" s="4" t="s">
        <v>345</v>
      </c>
      <c r="H294" s="4" t="s">
        <v>46</v>
      </c>
      <c r="I294" s="4">
        <v>2536</v>
      </c>
      <c r="J294" s="4" t="s">
        <v>259</v>
      </c>
      <c r="K294" s="4" t="s">
        <v>253</v>
      </c>
      <c r="L294" s="4" t="s">
        <v>49</v>
      </c>
      <c r="M294" s="4" t="s">
        <v>61</v>
      </c>
      <c r="N294" s="4" t="s">
        <v>132</v>
      </c>
      <c r="O294" s="4" t="s">
        <v>55</v>
      </c>
      <c r="P294" s="4">
        <v>5</v>
      </c>
      <c r="Q294" s="4">
        <v>4</v>
      </c>
      <c r="R294" s="4">
        <v>4</v>
      </c>
      <c r="S294" s="4" t="s">
        <v>55</v>
      </c>
      <c r="T294" s="4" t="s">
        <v>62</v>
      </c>
      <c r="U294" s="4">
        <v>5</v>
      </c>
      <c r="V294" s="4" t="s">
        <v>54</v>
      </c>
      <c r="W294" s="4" t="s">
        <v>55</v>
      </c>
      <c r="X294" s="4" t="s">
        <v>55</v>
      </c>
      <c r="Y294" s="8">
        <v>0.7142857142857143</v>
      </c>
      <c r="Z294" s="8">
        <v>0.8928571428571429</v>
      </c>
      <c r="AA294" s="8">
        <v>0.77777777777777768</v>
      </c>
      <c r="AB294" s="8">
        <v>1</v>
      </c>
      <c r="AC294" s="8">
        <v>0.82828282828282829</v>
      </c>
      <c r="AD294" s="4" t="str">
        <f>VLOOKUP(J294,'Areas Ranking'!$D$59:$Z$115,18,0)</f>
        <v>South Coast received an overall score of 73% which ranks them at position 8 of the 8 areas within the Southern region called in Q1.</v>
      </c>
      <c r="AE294" s="4" t="str">
        <f>VLOOKUP(J294,'Areas Ranking'!$D$59:$Z$115,19,0)</f>
        <v>South Coast received a 'greeting' score of 43% which ranks them at position 8 of the 8 areas within the Southern region called in Q1.</v>
      </c>
      <c r="AF294" s="4" t="str">
        <f>VLOOKUP(J294,'Areas Ranking'!$D$59:$Z$115,20,0)</f>
        <v>South Coast received an 'act with empathy' score of 93% which ranks them at position 6 of the 8 areas within the Southern region called in Q1.</v>
      </c>
      <c r="AG294" s="4" t="str">
        <f>VLOOKUP(J294,'Areas Ranking'!$D$59:$Z$115,21,0)</f>
        <v>South Coast received an 'explain expectations &amp; resolve situations' score of 67% which ranks them at position 8 of the 8 areas within the Southern region called in Q1.</v>
      </c>
      <c r="AH294" s="4" t="str">
        <f>VLOOKUP(J294,'Areas Ranking'!$D$59:$Z$115,22,0)</f>
        <v>South Coast received a 'communication' score of 67% which ranks them at position 4 of the 8 areas within the Southern region called in Q1.</v>
      </c>
      <c r="AI294" s="4" t="str">
        <f>VLOOKUP(J294,'Areas Ranking'!$D$59:$Z$115,23,0)</f>
        <v>South Coast had multiple areas with lower ranks in Q1, which should be examined for potential areas of improvement.</v>
      </c>
      <c r="AJ294" s="4" t="str">
        <f>VLOOKUP(K294,'Region Ranking'!$D$8:$X$13,16,0)</f>
        <v>Southern received an overall score of 85% which ranks them at position 1 of the 6 regions called in Q1.</v>
      </c>
      <c r="AK294" s="4" t="str">
        <f>VLOOKUP(K294,'Region Ranking'!$D$8:$X$13,17,0)</f>
        <v>Southern received a 'greeting' score of 64% which ranks them at position 1 of the 6 regions called in Q1.</v>
      </c>
      <c r="AL294" s="4" t="str">
        <f>VLOOKUP(K294,'Region Ranking'!$D$8:$X$13,18,0)</f>
        <v>Southern received an 'act with empathy' score of 97% which ranks them at position 1 of the 6 regions called in Q1.</v>
      </c>
      <c r="AM294" s="4" t="str">
        <f>VLOOKUP(K294,'Region Ranking'!$D$8:$X$13,19,0)</f>
        <v>Southern received an 'explain expectations &amp; resolve situations' score of 85% which ranks them at position 2 of the 6 regions called in Q1.</v>
      </c>
      <c r="AN294" s="4" t="str">
        <f>VLOOKUP(K294,'Region Ranking'!$D$8:$X$13,20,0)</f>
        <v>Southern received a 'communication' score of 69% which ranks them at position 1 of the 6 regions called in Q1.</v>
      </c>
      <c r="AO294" s="4" t="str">
        <f>VLOOKUP(K294,'Region Ranking'!$D$8:$X$13,21,0)</f>
        <v>Southern had multiple areas with lower ranks in Q1, which should be examined for potential areas of improvement.</v>
      </c>
    </row>
    <row r="295" spans="1:41" hidden="1" x14ac:dyDescent="0.25">
      <c r="A295" s="4">
        <v>2025</v>
      </c>
      <c r="B295" s="4" t="s">
        <v>339</v>
      </c>
      <c r="C295" s="9" t="s">
        <v>340</v>
      </c>
      <c r="D295" s="4">
        <v>10453636</v>
      </c>
      <c r="E295" s="4" t="s">
        <v>123</v>
      </c>
      <c r="F295" s="4" t="s">
        <v>124</v>
      </c>
      <c r="G295" s="4" t="s">
        <v>123</v>
      </c>
      <c r="H295" s="4" t="s">
        <v>46</v>
      </c>
      <c r="I295" s="4">
        <v>2148</v>
      </c>
      <c r="J295" s="4" t="s">
        <v>125</v>
      </c>
      <c r="K295" s="4" t="s">
        <v>104</v>
      </c>
      <c r="L295" s="4" t="s">
        <v>49</v>
      </c>
      <c r="M295" s="4" t="s">
        <v>61</v>
      </c>
      <c r="N295" s="4" t="s">
        <v>70</v>
      </c>
      <c r="O295" s="4" t="s">
        <v>51</v>
      </c>
      <c r="P295" s="4">
        <v>4</v>
      </c>
      <c r="Q295" s="4">
        <v>5</v>
      </c>
      <c r="R295" s="4">
        <v>4</v>
      </c>
      <c r="S295" s="4" t="s">
        <v>52</v>
      </c>
      <c r="T295" s="4" t="s">
        <v>53</v>
      </c>
      <c r="U295" s="4">
        <v>4</v>
      </c>
      <c r="V295" s="4" t="s">
        <v>63</v>
      </c>
      <c r="W295" s="4" t="s">
        <v>51</v>
      </c>
      <c r="X295" s="4" t="s">
        <v>55</v>
      </c>
      <c r="Y295" s="8">
        <v>0.5714285714285714</v>
      </c>
      <c r="Z295" s="8">
        <v>1</v>
      </c>
      <c r="AA295" s="8">
        <v>0.90476190476190477</v>
      </c>
      <c r="AB295" s="8">
        <v>0.5</v>
      </c>
      <c r="AC295" s="8">
        <v>0.86206896551724144</v>
      </c>
      <c r="AD295" s="4" t="str">
        <f>VLOOKUP(J295,'Areas Ranking'!$D$59:$Z$115,18,0)</f>
        <v>Blacktown received an overall score of 91% which ranks them at position 2 of the 12 areas within the North West Metropolitan region called in Q1.</v>
      </c>
      <c r="AE295" s="4" t="str">
        <f>VLOOKUP(J295,'Areas Ranking'!$D$59:$Z$115,19,0)</f>
        <v>Blacktown received a 'greeting' score of 62% which ranks them at position 3 of the 12 areas within the North West Metropolitan region called in Q1.</v>
      </c>
      <c r="AF295" s="4" t="str">
        <f>VLOOKUP(J295,'Areas Ranking'!$D$59:$Z$115,20,0)</f>
        <v>Blacktown received an 'act with empathy' score of 96% which ranks them at position 4 of the 12 areas within the North West Metropolitan region called in Q1.</v>
      </c>
      <c r="AG295" s="4" t="str">
        <f>VLOOKUP(J295,'Areas Ranking'!$D$59:$Z$115,21,0)</f>
        <v>Blacktown received an 'explain expectations &amp; resolve situations' score of 94% which ranks them at position 2 of the 12 areas within the North West Metropolitan region called in Q1.</v>
      </c>
      <c r="AH295" s="4" t="str">
        <f>VLOOKUP(J295,'Areas Ranking'!$D$59:$Z$115,22,0)</f>
        <v>Blacktown received a 'communication' score of 83% which ranks them at position 1 of the 12 areas within the North West Metropolitan region called in Q1.</v>
      </c>
      <c r="AI295" s="4" t="str">
        <f>VLOOKUP(J295,'Areas Ranking'!$D$59:$Z$115,23,0)</f>
        <v>Blacktown's lowest rank was for 'act with empathy' in Q1, which should be examined for potential areas of improvement.</v>
      </c>
      <c r="AJ295" s="4" t="str">
        <f>VLOOKUP(K295,'Region Ranking'!$D$8:$X$13,16,0)</f>
        <v>North West Metropolitan received an overall score of 79% which ranks them at position 6 of the 6 regions called in Q1.</v>
      </c>
      <c r="AK295" s="4" t="str">
        <f>VLOOKUP(K295,'Region Ranking'!$D$8:$X$13,17,0)</f>
        <v>North West Metropolitan received a 'greeting' score of 54% which ranks them at position 6 of the 6 regions called in Q1.</v>
      </c>
      <c r="AL295" s="4" t="str">
        <f>VLOOKUP(K295,'Region Ranking'!$D$8:$X$13,18,0)</f>
        <v>North West Metropolitan received an 'act with empathy' score of 87% which ranks them at position 6 of the 6 regions called in Q1.</v>
      </c>
      <c r="AM295" s="4" t="str">
        <f>VLOOKUP(K295,'Region Ranking'!$D$8:$X$13,19,0)</f>
        <v>North West Metropolitan received an 'explain expectations &amp; resolve situations' score of 81% which ranks them at position 4 of the 6 regions called in Q1.</v>
      </c>
      <c r="AN295" s="4" t="str">
        <f>VLOOKUP(K295,'Region Ranking'!$D$8:$X$13,20,0)</f>
        <v>North West Metropolitan received a 'communication' score of 65% which ranks them at position 3 of the 6 regions called in Q1.</v>
      </c>
      <c r="AO295" s="4" t="str">
        <f>VLOOKUP(K295,'Region Ranking'!$D$8:$X$13,21,0)</f>
        <v>North West Metropolitan had multiple areas with lower ranks in Q1, which should be examined for potential areas of improvement.</v>
      </c>
    </row>
    <row r="296" spans="1:41" hidden="1" x14ac:dyDescent="0.25">
      <c r="A296" s="4">
        <v>2025</v>
      </c>
      <c r="B296" s="4" t="s">
        <v>339</v>
      </c>
      <c r="C296" s="9" t="s">
        <v>340</v>
      </c>
      <c r="D296" s="4">
        <v>10453637</v>
      </c>
      <c r="E296" s="4" t="s">
        <v>337</v>
      </c>
      <c r="F296" s="4" t="s">
        <v>338</v>
      </c>
      <c r="G296" s="4" t="s">
        <v>337</v>
      </c>
      <c r="H296" s="4" t="s">
        <v>46</v>
      </c>
      <c r="I296" s="4">
        <v>2840</v>
      </c>
      <c r="J296" s="4" t="s">
        <v>295</v>
      </c>
      <c r="K296" s="4" t="s">
        <v>233</v>
      </c>
      <c r="L296" s="4" t="s">
        <v>49</v>
      </c>
      <c r="M296" s="4"/>
      <c r="N296" s="4" t="s">
        <v>50</v>
      </c>
      <c r="O296" s="4" t="s">
        <v>51</v>
      </c>
      <c r="P296" s="4">
        <v>5</v>
      </c>
      <c r="Q296" s="4">
        <v>5</v>
      </c>
      <c r="R296" s="4">
        <v>5</v>
      </c>
      <c r="S296" s="4" t="s">
        <v>52</v>
      </c>
      <c r="T296" s="4" t="s">
        <v>53</v>
      </c>
      <c r="U296" s="4">
        <v>5</v>
      </c>
      <c r="V296" s="4" t="s">
        <v>51</v>
      </c>
      <c r="W296" s="4" t="s">
        <v>51</v>
      </c>
      <c r="X296" s="4" t="s">
        <v>55</v>
      </c>
      <c r="Y296" s="8">
        <v>0.42857142857142849</v>
      </c>
      <c r="Z296" s="8">
        <v>0.8928571428571429</v>
      </c>
      <c r="AA296" s="8">
        <v>0.90476190476190477</v>
      </c>
      <c r="AB296" s="8">
        <v>0.5</v>
      </c>
      <c r="AC296" s="8">
        <v>0.81609195402298851</v>
      </c>
      <c r="AD296" s="4" t="str">
        <f>VLOOKUP(J296,'Areas Ranking'!$D$59:$Z$115,18,0)</f>
        <v>Central North received an overall score of 79% which ranks them at position 6 of the 7 areas within the Western region called in Q1.</v>
      </c>
      <c r="AE296" s="4" t="str">
        <f>VLOOKUP(J296,'Areas Ranking'!$D$59:$Z$115,19,0)</f>
        <v>Central North received a 'greeting' score of 57% which ranks them at position 4 of the 7 areas within the Western region called in Q1.</v>
      </c>
      <c r="AF296" s="4" t="str">
        <f>VLOOKUP(J296,'Areas Ranking'!$D$59:$Z$115,20,0)</f>
        <v>Central North received an 'act with empathy' score of 93% which ranks them at position 5 of the 7 areas within the Western region called in Q1.</v>
      </c>
      <c r="AG296" s="4" t="str">
        <f>VLOOKUP(J296,'Areas Ranking'!$D$59:$Z$115,21,0)</f>
        <v>Central North received an 'explain expectations &amp; resolve situations' score of 80% which ranks them at position 6 of the 7 areas within the Western region called in Q1.</v>
      </c>
      <c r="AH296" s="4" t="str">
        <f>VLOOKUP(J296,'Areas Ranking'!$D$59:$Z$115,22,0)</f>
        <v>Central North received a 'communication' score of 50% which ranks them at position 3 of the 7 areas within the Western region called in Q1.</v>
      </c>
      <c r="AI296" s="4" t="str">
        <f>VLOOKUP(J296,'Areas Ranking'!$D$59:$Z$115,23,0)</f>
        <v>Central North's lowest rank was for 'explain expectations &amp; resolve situations' in Q1, which should be examined for potential areas of improvement.</v>
      </c>
      <c r="AJ296" s="4" t="str">
        <f>VLOOKUP(K296,'Region Ranking'!$D$8:$X$13,16,0)</f>
        <v>Western received an overall score of 79% which ranks them at position 5 of the 6 regions called in Q1.</v>
      </c>
      <c r="AK296" s="4" t="str">
        <f>VLOOKUP(K296,'Region Ranking'!$D$8:$X$13,17,0)</f>
        <v>Western received a 'greeting' score of 55% which ranks them at position 4 of the 6 regions called in Q1.</v>
      </c>
      <c r="AL296" s="4" t="str">
        <f>VLOOKUP(K296,'Region Ranking'!$D$8:$X$13,18,0)</f>
        <v>Western received an 'act with empathy' score of 88% which ranks them at position 5 of the 6 regions called in Q1.</v>
      </c>
      <c r="AM296" s="4" t="str">
        <f>VLOOKUP(K296,'Region Ranking'!$D$8:$X$13,19,0)</f>
        <v>Western received an 'explain expectations &amp; resolve situations' score of 84% which ranks them at position 3 of the 6 regions called in Q1.</v>
      </c>
      <c r="AN296" s="4" t="str">
        <f>VLOOKUP(K296,'Region Ranking'!$D$8:$X$13,20,0)</f>
        <v>Western received a 'communication' score of 50% which ranks them at position 6 of the 6 regions called in Q1.</v>
      </c>
      <c r="AO296" s="4" t="str">
        <f>VLOOKUP(K296,'Region Ranking'!$D$8:$X$13,21,0)</f>
        <v>Western had multiple areas with lower ranks in Q1, which should be examined for potential areas of improvement.</v>
      </c>
    </row>
    <row r="297" spans="1:41" hidden="1" x14ac:dyDescent="0.25">
      <c r="A297" s="4">
        <v>2025</v>
      </c>
      <c r="B297" s="4" t="s">
        <v>339</v>
      </c>
      <c r="C297" s="9" t="s">
        <v>340</v>
      </c>
      <c r="D297" s="4">
        <v>10453638</v>
      </c>
      <c r="E297" s="4" t="s">
        <v>298</v>
      </c>
      <c r="F297" s="4" t="s">
        <v>299</v>
      </c>
      <c r="G297" s="4" t="s">
        <v>298</v>
      </c>
      <c r="H297" s="4" t="s">
        <v>46</v>
      </c>
      <c r="I297" s="4">
        <v>2880</v>
      </c>
      <c r="J297" s="4" t="s">
        <v>300</v>
      </c>
      <c r="K297" s="4" t="s">
        <v>233</v>
      </c>
      <c r="L297" s="4" t="s">
        <v>49</v>
      </c>
      <c r="M297" s="4" t="s">
        <v>61</v>
      </c>
      <c r="N297" s="4" t="s">
        <v>50</v>
      </c>
      <c r="O297" s="4" t="s">
        <v>51</v>
      </c>
      <c r="P297" s="4">
        <v>3</v>
      </c>
      <c r="Q297" s="4">
        <v>3</v>
      </c>
      <c r="R297" s="4">
        <v>4</v>
      </c>
      <c r="S297" s="4" t="s">
        <v>52</v>
      </c>
      <c r="T297" s="4" t="s">
        <v>53</v>
      </c>
      <c r="U297" s="4">
        <v>4</v>
      </c>
      <c r="V297" s="4" t="s">
        <v>51</v>
      </c>
      <c r="W297" s="4" t="s">
        <v>51</v>
      </c>
      <c r="X297" s="4" t="s">
        <v>51</v>
      </c>
      <c r="Y297" s="8">
        <v>0.5714285714285714</v>
      </c>
      <c r="Z297" s="8">
        <v>0.4642857142857143</v>
      </c>
      <c r="AA297" s="8">
        <v>0.90476190476190477</v>
      </c>
      <c r="AB297" s="8">
        <v>0</v>
      </c>
      <c r="AC297" s="8">
        <v>0.63218390804597702</v>
      </c>
      <c r="AD297" s="4" t="str">
        <f>VLOOKUP(J297,'Areas Ranking'!$D$59:$Z$115,18,0)</f>
        <v>Barrier received an overall score of 80% which ranks them at position 5 of the 7 areas within the Western region called in Q1.</v>
      </c>
      <c r="AE297" s="4" t="str">
        <f>VLOOKUP(J297,'Areas Ranking'!$D$59:$Z$115,19,0)</f>
        <v>Barrier received a 'greeting' score of 52% which ranks them at position 5 of the 7 areas within the Western region called in Q1.</v>
      </c>
      <c r="AF297" s="4" t="str">
        <f>VLOOKUP(J297,'Areas Ranking'!$D$59:$Z$115,20,0)</f>
        <v>Barrier received an 'act with empathy' score of 82% which ranks them at position 6 of the 7 areas within the Western region called in Q1.</v>
      </c>
      <c r="AG297" s="4" t="str">
        <f>VLOOKUP(J297,'Areas Ranking'!$D$59:$Z$115,21,0)</f>
        <v>Barrier received an 'explain expectations &amp; resolve situations' score of 94% which ranks them at position 1 of the 7 areas within the Western region called in Q1.</v>
      </c>
      <c r="AH297" s="4" t="str">
        <f>VLOOKUP(J297,'Areas Ranking'!$D$59:$Z$115,22,0)</f>
        <v>Barrier received a 'communication' score of 33% which ranks them at position 6 of the 7 areas within the Western region called in Q1.</v>
      </c>
      <c r="AI297" s="4" t="str">
        <f>VLOOKUP(J297,'Areas Ranking'!$D$59:$Z$115,23,0)</f>
        <v>Barrier had multiple areas with lower ranks in Q1, which should be examined for potential areas of improvement.</v>
      </c>
      <c r="AJ297" s="4" t="str">
        <f>VLOOKUP(K297,'Region Ranking'!$D$8:$X$13,16,0)</f>
        <v>Western received an overall score of 79% which ranks them at position 5 of the 6 regions called in Q1.</v>
      </c>
      <c r="AK297" s="4" t="str">
        <f>VLOOKUP(K297,'Region Ranking'!$D$8:$X$13,17,0)</f>
        <v>Western received a 'greeting' score of 55% which ranks them at position 4 of the 6 regions called in Q1.</v>
      </c>
      <c r="AL297" s="4" t="str">
        <f>VLOOKUP(K297,'Region Ranking'!$D$8:$X$13,18,0)</f>
        <v>Western received an 'act with empathy' score of 88% which ranks them at position 5 of the 6 regions called in Q1.</v>
      </c>
      <c r="AM297" s="4" t="str">
        <f>VLOOKUP(K297,'Region Ranking'!$D$8:$X$13,19,0)</f>
        <v>Western received an 'explain expectations &amp; resolve situations' score of 84% which ranks them at position 3 of the 6 regions called in Q1.</v>
      </c>
      <c r="AN297" s="4" t="str">
        <f>VLOOKUP(K297,'Region Ranking'!$D$8:$X$13,20,0)</f>
        <v>Western received a 'communication' score of 50% which ranks them at position 6 of the 6 regions called in Q1.</v>
      </c>
      <c r="AO297" s="4" t="str">
        <f>VLOOKUP(K297,'Region Ranking'!$D$8:$X$13,21,0)</f>
        <v>Western had multiple areas with lower ranks in Q1, which should be examined for potential areas of improvement.</v>
      </c>
    </row>
    <row r="298" spans="1:41" hidden="1" x14ac:dyDescent="0.25">
      <c r="A298" s="4">
        <v>2025</v>
      </c>
      <c r="B298" s="4" t="s">
        <v>339</v>
      </c>
      <c r="C298" s="9" t="s">
        <v>340</v>
      </c>
      <c r="D298" s="4">
        <v>10453639</v>
      </c>
      <c r="E298" s="4" t="s">
        <v>187</v>
      </c>
      <c r="F298" s="4" t="s">
        <v>188</v>
      </c>
      <c r="G298" s="4" t="s">
        <v>187</v>
      </c>
      <c r="H298" s="4" t="s">
        <v>46</v>
      </c>
      <c r="I298" s="4">
        <v>2134</v>
      </c>
      <c r="J298" s="4" t="s">
        <v>185</v>
      </c>
      <c r="K298" s="4" t="s">
        <v>186</v>
      </c>
      <c r="L298" s="4" t="s">
        <v>88</v>
      </c>
      <c r="M298" s="4" t="s">
        <v>61</v>
      </c>
      <c r="N298" s="4" t="s">
        <v>70</v>
      </c>
      <c r="O298" s="4" t="s">
        <v>55</v>
      </c>
      <c r="P298" s="4">
        <v>5</v>
      </c>
      <c r="Q298" s="4">
        <v>5</v>
      </c>
      <c r="R298" s="4">
        <v>5</v>
      </c>
      <c r="S298" s="4" t="s">
        <v>52</v>
      </c>
      <c r="T298" s="4" t="s">
        <v>76</v>
      </c>
      <c r="U298" s="4">
        <v>5</v>
      </c>
      <c r="V298" s="4" t="s">
        <v>54</v>
      </c>
      <c r="W298" s="4" t="s">
        <v>55</v>
      </c>
      <c r="X298" s="4" t="s">
        <v>55</v>
      </c>
      <c r="Y298" s="8">
        <v>1</v>
      </c>
      <c r="Z298" s="8">
        <v>1</v>
      </c>
      <c r="AA298" s="8">
        <v>1</v>
      </c>
      <c r="AB298" s="8">
        <v>1</v>
      </c>
      <c r="AC298" s="8">
        <v>1</v>
      </c>
      <c r="AD298" s="4" t="str">
        <f>VLOOKUP(J298,'Areas Ranking'!$D$59:$Z$115,18,0)</f>
        <v>Burwood received an overall score of 87% which ranks them at position 4 of the 9 areas within the South West Metropolitan region called in Q1.</v>
      </c>
      <c r="AE298" s="4" t="str">
        <f>VLOOKUP(J298,'Areas Ranking'!$D$59:$Z$115,19,0)</f>
        <v>Burwood received a 'greeting' score of 52% which ranks them at position 6 of the 9 areas within the South West Metropolitan region called in Q1.</v>
      </c>
      <c r="AF298" s="4" t="str">
        <f>VLOOKUP(J298,'Areas Ranking'!$D$59:$Z$115,20,0)</f>
        <v>Burwood received an 'act with empathy' score of 90% which ranks them at position 8 of the 9 areas within the South West Metropolitan region called in Q1.</v>
      </c>
      <c r="AG298" s="4" t="str">
        <f>VLOOKUP(J298,'Areas Ranking'!$D$59:$Z$115,21,0)</f>
        <v>Burwood received an 'explain expectations &amp; resolve situations' score of 94% which ranks them at position 1 of the 9 areas within the South West Metropolitan region called in Q1.</v>
      </c>
      <c r="AH298" s="4" t="str">
        <f>VLOOKUP(J298,'Areas Ranking'!$D$59:$Z$115,22,0)</f>
        <v>Burwood received a 'communication' score of 67% which ranks them at position 4 of the 9 areas within the South West Metropolitan region called in Q1.</v>
      </c>
      <c r="AI298" s="4" t="str">
        <f>VLOOKUP(J298,'Areas Ranking'!$D$59:$Z$115,23,0)</f>
        <v>Burwood's lowest rank was for 'act with empathy' in Q1, which should be examined for potential areas of improvement.</v>
      </c>
      <c r="AJ298" s="4" t="str">
        <f>VLOOKUP(K298,'Region Ranking'!$D$8:$X$13,16,0)</f>
        <v>South West Metropolitan received an overall score of 80% which ranks them at position 3 of the 6 regions called in Q1.</v>
      </c>
      <c r="AK298" s="4" t="str">
        <f>VLOOKUP(K298,'Region Ranking'!$D$8:$X$13,17,0)</f>
        <v>South West Metropolitan received a 'greeting' score of 59% which ranks them at position 3 of the 6 regions called in Q1.</v>
      </c>
      <c r="AL298" s="4" t="str">
        <f>VLOOKUP(K298,'Region Ranking'!$D$8:$X$13,18,0)</f>
        <v>South West Metropolitan received an 'act with empathy' score of 93% which ranks them at position 3 of the 6 regions called in Q1.</v>
      </c>
      <c r="AM298" s="4" t="str">
        <f>VLOOKUP(K298,'Region Ranking'!$D$8:$X$13,19,0)</f>
        <v>South West Metropolitan received an 'explain expectations &amp; resolve situations' score of 79% which ranks them at position 6 of the 6 regions called in Q1.</v>
      </c>
      <c r="AN298" s="4" t="str">
        <f>VLOOKUP(K298,'Region Ranking'!$D$8:$X$13,20,0)</f>
        <v>South West Metropolitan received a 'communication' score of 67% which ranks them at position 2 of the 6 regions called in Q1.</v>
      </c>
      <c r="AO298" s="4" t="str">
        <f>VLOOKUP(K298,'Region Ranking'!$D$8:$X$13,21,0)</f>
        <v>South West Metropolitan had multiple areas with lower ranks in Q1, which should be examined for potential areas of improvement.</v>
      </c>
    </row>
    <row r="299" spans="1:41" hidden="1" x14ac:dyDescent="0.25">
      <c r="A299" s="4">
        <v>2025</v>
      </c>
      <c r="B299" s="4" t="s">
        <v>339</v>
      </c>
      <c r="C299" s="9" t="s">
        <v>340</v>
      </c>
      <c r="D299" s="4">
        <v>10453640</v>
      </c>
      <c r="E299" s="4" t="s">
        <v>207</v>
      </c>
      <c r="F299" s="4" t="s">
        <v>208</v>
      </c>
      <c r="G299" s="4" t="s">
        <v>207</v>
      </c>
      <c r="H299" s="4" t="s">
        <v>46</v>
      </c>
      <c r="I299" s="4">
        <v>2194</v>
      </c>
      <c r="J299" s="4" t="s">
        <v>209</v>
      </c>
      <c r="K299" s="4" t="s">
        <v>186</v>
      </c>
      <c r="L299" s="4" t="s">
        <v>88</v>
      </c>
      <c r="M299" s="4" t="s">
        <v>61</v>
      </c>
      <c r="N299" s="4" t="s">
        <v>70</v>
      </c>
      <c r="O299" s="4" t="s">
        <v>51</v>
      </c>
      <c r="P299" s="4">
        <v>5</v>
      </c>
      <c r="Q299" s="4">
        <v>5</v>
      </c>
      <c r="R299" s="4">
        <v>5</v>
      </c>
      <c r="S299" s="4" t="s">
        <v>52</v>
      </c>
      <c r="T299" s="4" t="s">
        <v>53</v>
      </c>
      <c r="U299" s="4">
        <v>5</v>
      </c>
      <c r="V299" s="4" t="s">
        <v>63</v>
      </c>
      <c r="W299" s="4" t="s">
        <v>55</v>
      </c>
      <c r="X299" s="4" t="s">
        <v>55</v>
      </c>
      <c r="Y299" s="8">
        <v>0.7142857142857143</v>
      </c>
      <c r="Z299" s="8">
        <v>0.8928571428571429</v>
      </c>
      <c r="AA299" s="8">
        <v>0.90476190476190477</v>
      </c>
      <c r="AB299" s="8">
        <v>1</v>
      </c>
      <c r="AC299" s="8">
        <v>0.89655172413793094</v>
      </c>
      <c r="AD299" s="4" t="str">
        <f>VLOOKUP(J299,'Areas Ranking'!$D$59:$Z$115,18,0)</f>
        <v>Campsie received an overall score of 89% which ranks them at position 1 of the 9 areas within the South West Metropolitan region called in Q1.</v>
      </c>
      <c r="AE299" s="4" t="str">
        <f>VLOOKUP(J299,'Areas Ranking'!$D$59:$Z$115,19,0)</f>
        <v>Campsie received a 'greeting' score of 57% which ranks them at position 5 of the 9 areas within the South West Metropolitan region called in Q1.</v>
      </c>
      <c r="AF299" s="4" t="str">
        <f>VLOOKUP(J299,'Areas Ranking'!$D$59:$Z$115,20,0)</f>
        <v>Campsie received an 'act with empathy' score of 96% which ranks them at position 3 of the 9 areas within the South West Metropolitan region called in Q1.</v>
      </c>
      <c r="AG299" s="4" t="str">
        <f>VLOOKUP(J299,'Areas Ranking'!$D$59:$Z$115,21,0)</f>
        <v>Campsie received an 'explain expectations &amp; resolve situations' score of 94% which ranks them at position 2 of the 9 areas within the South West Metropolitan region called in Q1.</v>
      </c>
      <c r="AH299" s="4" t="str">
        <f>VLOOKUP(J299,'Areas Ranking'!$D$59:$Z$115,22,0)</f>
        <v>Campsie received a 'communication' score of 67% which ranks them at position 4 of the 9 areas within the South West Metropolitan region called in Q1.</v>
      </c>
      <c r="AI299" s="4" t="str">
        <f>VLOOKUP(J299,'Areas Ranking'!$D$59:$Z$115,23,0)</f>
        <v>Campsie's lowest rank was for 'greeting' in Q1, which should be examined for potential areas of improvement.</v>
      </c>
      <c r="AJ299" s="4" t="str">
        <f>VLOOKUP(K299,'Region Ranking'!$D$8:$X$13,16,0)</f>
        <v>South West Metropolitan received an overall score of 80% which ranks them at position 3 of the 6 regions called in Q1.</v>
      </c>
      <c r="AK299" s="4" t="str">
        <f>VLOOKUP(K299,'Region Ranking'!$D$8:$X$13,17,0)</f>
        <v>South West Metropolitan received a 'greeting' score of 59% which ranks them at position 3 of the 6 regions called in Q1.</v>
      </c>
      <c r="AL299" s="4" t="str">
        <f>VLOOKUP(K299,'Region Ranking'!$D$8:$X$13,18,0)</f>
        <v>South West Metropolitan received an 'act with empathy' score of 93% which ranks them at position 3 of the 6 regions called in Q1.</v>
      </c>
      <c r="AM299" s="4" t="str">
        <f>VLOOKUP(K299,'Region Ranking'!$D$8:$X$13,19,0)</f>
        <v>South West Metropolitan received an 'explain expectations &amp; resolve situations' score of 79% which ranks them at position 6 of the 6 regions called in Q1.</v>
      </c>
      <c r="AN299" s="4" t="str">
        <f>VLOOKUP(K299,'Region Ranking'!$D$8:$X$13,20,0)</f>
        <v>South West Metropolitan received a 'communication' score of 67% which ranks them at position 2 of the 6 regions called in Q1.</v>
      </c>
      <c r="AO299" s="4" t="str">
        <f>VLOOKUP(K299,'Region Ranking'!$D$8:$X$13,21,0)</f>
        <v>South West Metropolitan had multiple areas with lower ranks in Q1, which should be examined for potential areas of improvement.</v>
      </c>
    </row>
    <row r="300" spans="1:41" hidden="1" x14ac:dyDescent="0.25">
      <c r="A300" s="4">
        <v>2025</v>
      </c>
      <c r="B300" s="4" t="s">
        <v>339</v>
      </c>
      <c r="C300" s="9" t="s">
        <v>340</v>
      </c>
      <c r="D300" s="4">
        <v>10453641</v>
      </c>
      <c r="E300" s="4" t="s">
        <v>129</v>
      </c>
      <c r="F300" s="4" t="s">
        <v>130</v>
      </c>
      <c r="G300" s="4" t="s">
        <v>129</v>
      </c>
      <c r="H300" s="4" t="s">
        <v>46</v>
      </c>
      <c r="I300" s="4">
        <v>2154</v>
      </c>
      <c r="J300" s="4" t="s">
        <v>131</v>
      </c>
      <c r="K300" s="4" t="s">
        <v>104</v>
      </c>
      <c r="L300" s="4" t="s">
        <v>88</v>
      </c>
      <c r="M300" s="4" t="s">
        <v>61</v>
      </c>
      <c r="N300" s="4" t="s">
        <v>70</v>
      </c>
      <c r="O300" s="4" t="s">
        <v>51</v>
      </c>
      <c r="P300" s="4">
        <v>5</v>
      </c>
      <c r="Q300" s="4">
        <v>5</v>
      </c>
      <c r="R300" s="4">
        <v>5</v>
      </c>
      <c r="S300" s="4" t="s">
        <v>52</v>
      </c>
      <c r="T300" s="4" t="s">
        <v>76</v>
      </c>
      <c r="U300" s="4">
        <v>5</v>
      </c>
      <c r="V300" s="4" t="s">
        <v>63</v>
      </c>
      <c r="W300" s="4" t="s">
        <v>55</v>
      </c>
      <c r="X300" s="4" t="s">
        <v>55</v>
      </c>
      <c r="Y300" s="8">
        <v>0.5714285714285714</v>
      </c>
      <c r="Z300" s="8">
        <v>1</v>
      </c>
      <c r="AA300" s="8">
        <v>1</v>
      </c>
      <c r="AB300" s="8">
        <v>1</v>
      </c>
      <c r="AC300" s="8">
        <v>0.96551724137931028</v>
      </c>
      <c r="AD300" s="4" t="str">
        <f>VLOOKUP(J300,'Areas Ranking'!$D$59:$Z$115,18,0)</f>
        <v>The Hills received an overall score of 89% which ranks them at position 4 of the 12 areas within the North West Metropolitan region called in Q1.</v>
      </c>
      <c r="AE300" s="4" t="str">
        <f>VLOOKUP(J300,'Areas Ranking'!$D$59:$Z$115,19,0)</f>
        <v>The Hills received a 'greeting' score of 48% which ranks them at position 8 of the 12 areas within the North West Metropolitan region called in Q1.</v>
      </c>
      <c r="AF300" s="4" t="str">
        <f>VLOOKUP(J300,'Areas Ranking'!$D$59:$Z$115,20,0)</f>
        <v>The Hills received an 'act with empathy' score of 100% which ranks them at position 1 of the 12 areas within the North West Metropolitan region called in Q1.</v>
      </c>
      <c r="AG300" s="4" t="str">
        <f>VLOOKUP(J300,'Areas Ranking'!$D$59:$Z$115,21,0)</f>
        <v>The Hills received an 'explain expectations &amp; resolve situations' score of 94% which ranks them at position 3 of the 12 areas within the North West Metropolitan region called in Q1.</v>
      </c>
      <c r="AH300" s="4" t="str">
        <f>VLOOKUP(J300,'Areas Ranking'!$D$59:$Z$115,22,0)</f>
        <v>The Hills received a 'communication' score of 67% which ranks them at position 4 of the 12 areas within the North West Metropolitan region called in Q1.</v>
      </c>
      <c r="AI300" s="4" t="str">
        <f>VLOOKUP(J300,'Areas Ranking'!$D$59:$Z$115,23,0)</f>
        <v>The Hills' lowest rank was for 'greeting' in Q1, which should be examined for potential areas of improvement.</v>
      </c>
      <c r="AJ300" s="4" t="str">
        <f>VLOOKUP(K300,'Region Ranking'!$D$8:$X$13,16,0)</f>
        <v>North West Metropolitan received an overall score of 79% which ranks them at position 6 of the 6 regions called in Q1.</v>
      </c>
      <c r="AK300" s="4" t="str">
        <f>VLOOKUP(K300,'Region Ranking'!$D$8:$X$13,17,0)</f>
        <v>North West Metropolitan received a 'greeting' score of 54% which ranks them at position 6 of the 6 regions called in Q1.</v>
      </c>
      <c r="AL300" s="4" t="str">
        <f>VLOOKUP(K300,'Region Ranking'!$D$8:$X$13,18,0)</f>
        <v>North West Metropolitan received an 'act with empathy' score of 87% which ranks them at position 6 of the 6 regions called in Q1.</v>
      </c>
      <c r="AM300" s="4" t="str">
        <f>VLOOKUP(K300,'Region Ranking'!$D$8:$X$13,19,0)</f>
        <v>North West Metropolitan received an 'explain expectations &amp; resolve situations' score of 81% which ranks them at position 4 of the 6 regions called in Q1.</v>
      </c>
      <c r="AN300" s="4" t="str">
        <f>VLOOKUP(K300,'Region Ranking'!$D$8:$X$13,20,0)</f>
        <v>North West Metropolitan received a 'communication' score of 65% which ranks them at position 3 of the 6 regions called in Q1.</v>
      </c>
      <c r="AO300" s="4" t="str">
        <f>VLOOKUP(K300,'Region Ranking'!$D$8:$X$13,21,0)</f>
        <v>North West Metropolitan had multiple areas with lower ranks in Q1, which should be examined for potential areas of improvement.</v>
      </c>
    </row>
    <row r="301" spans="1:41" hidden="1" x14ac:dyDescent="0.25">
      <c r="A301" s="4">
        <v>2025</v>
      </c>
      <c r="B301" s="4" t="s">
        <v>339</v>
      </c>
      <c r="C301" s="9" t="s">
        <v>340</v>
      </c>
      <c r="D301" s="4">
        <v>10453642</v>
      </c>
      <c r="E301" s="4" t="s">
        <v>290</v>
      </c>
      <c r="F301" s="4" t="s">
        <v>291</v>
      </c>
      <c r="G301" s="4" t="s">
        <v>290</v>
      </c>
      <c r="H301" s="4" t="s">
        <v>46</v>
      </c>
      <c r="I301" s="4">
        <v>2830</v>
      </c>
      <c r="J301" s="4" t="s">
        <v>292</v>
      </c>
      <c r="K301" s="4" t="s">
        <v>233</v>
      </c>
      <c r="L301" s="4" t="s">
        <v>49</v>
      </c>
      <c r="M301" s="4" t="s">
        <v>61</v>
      </c>
      <c r="N301" s="4" t="s">
        <v>160</v>
      </c>
      <c r="O301" s="4" t="s">
        <v>51</v>
      </c>
      <c r="P301" s="4">
        <v>3</v>
      </c>
      <c r="Q301" s="4">
        <v>5</v>
      </c>
      <c r="R301" s="4">
        <v>5</v>
      </c>
      <c r="S301" s="4" t="s">
        <v>52</v>
      </c>
      <c r="T301" s="4" t="s">
        <v>53</v>
      </c>
      <c r="U301" s="4">
        <v>5</v>
      </c>
      <c r="V301" s="4" t="s">
        <v>54</v>
      </c>
      <c r="W301" s="4" t="s">
        <v>51</v>
      </c>
      <c r="X301" s="4" t="s">
        <v>55</v>
      </c>
      <c r="Y301" s="8">
        <v>0.2857142857142857</v>
      </c>
      <c r="Z301" s="8">
        <v>0.8214285714285714</v>
      </c>
      <c r="AA301" s="8">
        <v>0.90476190476190477</v>
      </c>
      <c r="AB301" s="8">
        <v>0.5</v>
      </c>
      <c r="AC301" s="8">
        <v>0.78160919540229878</v>
      </c>
      <c r="AD301" s="4" t="str">
        <f>VLOOKUP(J301,'Areas Ranking'!$D$59:$Z$115,18,0)</f>
        <v>Orana Mid-Western received an overall score of 53% which ranks them at position 7 of the 7 areas within the Western region called in Q1.</v>
      </c>
      <c r="AE301" s="4" t="str">
        <f>VLOOKUP(J301,'Areas Ranking'!$D$59:$Z$115,19,0)</f>
        <v>Orana Mid-Western received a 'greeting' score of 38% which ranks them at position 7 of the 7 areas within the Western region called in Q1.</v>
      </c>
      <c r="AF301" s="4" t="str">
        <f>VLOOKUP(J301,'Areas Ranking'!$D$59:$Z$115,20,0)</f>
        <v>Orana Mid-Western received an 'act with empathy' score of 55% which ranks them at position 7 of the 7 areas within the Western region called in Q1.</v>
      </c>
      <c r="AG301" s="4" t="str">
        <f>VLOOKUP(J301,'Areas Ranking'!$D$59:$Z$115,21,0)</f>
        <v>Orana Mid-Western received an 'explain expectations &amp; resolve situations' score of 62% which ranks them at position 7 of the 7 areas within the Western region called in Q1.</v>
      </c>
      <c r="AH301" s="4" t="str">
        <f>VLOOKUP(J301,'Areas Ranking'!$D$59:$Z$115,22,0)</f>
        <v>Orana Mid-Western received a 'communication' score of 17% which ranks them at position 7 of the 7 areas within the Western region called in Q1.</v>
      </c>
      <c r="AI301" s="4" t="str">
        <f>VLOOKUP(J301,'Areas Ranking'!$D$59:$Z$115,23,0)</f>
        <v>Orana Mid-Western had multiple areas with lower ranks in Q1, which should be examined for potential areas of improvement.</v>
      </c>
      <c r="AJ301" s="4" t="str">
        <f>VLOOKUP(K301,'Region Ranking'!$D$8:$X$13,16,0)</f>
        <v>Western received an overall score of 79% which ranks them at position 5 of the 6 regions called in Q1.</v>
      </c>
      <c r="AK301" s="4" t="str">
        <f>VLOOKUP(K301,'Region Ranking'!$D$8:$X$13,17,0)</f>
        <v>Western received a 'greeting' score of 55% which ranks them at position 4 of the 6 regions called in Q1.</v>
      </c>
      <c r="AL301" s="4" t="str">
        <f>VLOOKUP(K301,'Region Ranking'!$D$8:$X$13,18,0)</f>
        <v>Western received an 'act with empathy' score of 88% which ranks them at position 5 of the 6 regions called in Q1.</v>
      </c>
      <c r="AM301" s="4" t="str">
        <f>VLOOKUP(K301,'Region Ranking'!$D$8:$X$13,19,0)</f>
        <v>Western received an 'explain expectations &amp; resolve situations' score of 84% which ranks them at position 3 of the 6 regions called in Q1.</v>
      </c>
      <c r="AN301" s="4" t="str">
        <f>VLOOKUP(K301,'Region Ranking'!$D$8:$X$13,20,0)</f>
        <v>Western received a 'communication' score of 50% which ranks them at position 6 of the 6 regions called in Q1.</v>
      </c>
      <c r="AO301" s="4" t="str">
        <f>VLOOKUP(K301,'Region Ranking'!$D$8:$X$13,21,0)</f>
        <v>Western had multiple areas with lower ranks in Q1, which should be examined for potential areas of improvement.</v>
      </c>
    </row>
    <row r="302" spans="1:41" hidden="1" x14ac:dyDescent="0.25">
      <c r="A302" s="4">
        <v>2025</v>
      </c>
      <c r="B302" s="4" t="s">
        <v>339</v>
      </c>
      <c r="C302" s="9" t="s">
        <v>340</v>
      </c>
      <c r="D302" s="4">
        <v>10453643</v>
      </c>
      <c r="E302" s="4" t="s">
        <v>149</v>
      </c>
      <c r="F302" s="4" t="s">
        <v>150</v>
      </c>
      <c r="G302" s="4" t="s">
        <v>149</v>
      </c>
      <c r="H302" s="4" t="s">
        <v>46</v>
      </c>
      <c r="I302" s="4">
        <v>2428</v>
      </c>
      <c r="J302" s="4" t="s">
        <v>151</v>
      </c>
      <c r="K302" s="4" t="s">
        <v>136</v>
      </c>
      <c r="L302" s="4" t="s">
        <v>49</v>
      </c>
      <c r="M302" s="4" t="s">
        <v>159</v>
      </c>
      <c r="N302" s="4" t="s">
        <v>70</v>
      </c>
      <c r="O302" s="4" t="s">
        <v>51</v>
      </c>
      <c r="P302" s="4">
        <v>5</v>
      </c>
      <c r="Q302" s="4">
        <v>5</v>
      </c>
      <c r="R302" s="4">
        <v>5</v>
      </c>
      <c r="S302" s="4" t="s">
        <v>52</v>
      </c>
      <c r="T302" s="4" t="s">
        <v>76</v>
      </c>
      <c r="U302" s="4">
        <v>5</v>
      </c>
      <c r="V302" s="4" t="s">
        <v>63</v>
      </c>
      <c r="W302" s="4" t="s">
        <v>55</v>
      </c>
      <c r="X302" s="4" t="s">
        <v>55</v>
      </c>
      <c r="Y302" s="8">
        <v>0.7142857142857143</v>
      </c>
      <c r="Z302" s="8">
        <v>1</v>
      </c>
      <c r="AA302" s="8">
        <v>1</v>
      </c>
      <c r="AB302" s="8">
        <v>1</v>
      </c>
      <c r="AC302" s="8">
        <v>0.97701149425287359</v>
      </c>
      <c r="AD302" s="4" t="str">
        <f>VLOOKUP(J302,'Areas Ranking'!$D$59:$Z$115,18,0)</f>
        <v>Manning Great Lakes received an overall score of 95% which ranks them at position 2 of the 11 areas within the Northern region called in Q1.</v>
      </c>
      <c r="AE302" s="4" t="str">
        <f>VLOOKUP(J302,'Areas Ranking'!$D$59:$Z$115,19,0)</f>
        <v>Manning Great Lakes received a 'greeting' score of 76% which ranks them at position 1 of the 11 areas within the Northern region called in Q1.</v>
      </c>
      <c r="AF302" s="4" t="str">
        <f>VLOOKUP(J302,'Areas Ranking'!$D$59:$Z$115,20,0)</f>
        <v>Manning Great Lakes received an 'act with empathy' score of 100% which ranks them at position 1 of the 11 areas within the Northern region called in Q1.</v>
      </c>
      <c r="AG302" s="4" t="str">
        <f>VLOOKUP(J302,'Areas Ranking'!$D$59:$Z$115,21,0)</f>
        <v>Manning Great Lakes received an 'explain expectations &amp; resolve situations' score of 97% which ranks them at position 2 of the 11 areas within the Northern region called in Q1.</v>
      </c>
      <c r="AH302" s="4" t="str">
        <f>VLOOKUP(J302,'Areas Ranking'!$D$59:$Z$115,22,0)</f>
        <v>Manning Great Lakes received a 'communication' score of 83% which ranks them at position 2 of the 11 areas within the Northern region called in Q1.</v>
      </c>
      <c r="AI302" s="4" t="str">
        <f>VLOOKUP(J302,'Areas Ranking'!$D$59:$Z$115,23,0)</f>
        <v>Manning Great Lakes had multiple areas with lower ranks in Q1, which should be examined for potential areas of improvement.</v>
      </c>
      <c r="AJ302" s="4" t="str">
        <f>VLOOKUP(K302,'Region Ranking'!$D$8:$X$13,16,0)</f>
        <v>Northern received an overall score of 80% which ranks them at position 4 of the 6 regions called in Q1.</v>
      </c>
      <c r="AK302" s="4" t="str">
        <f>VLOOKUP(K302,'Region Ranking'!$D$8:$X$13,17,0)</f>
        <v>Northern received a 'greeting' score of 55% which ranks them at position 5 of the 6 regions called in Q1.</v>
      </c>
      <c r="AL302" s="4" t="str">
        <f>VLOOKUP(K302,'Region Ranking'!$D$8:$X$13,18,0)</f>
        <v>Northern received an 'act with empathy' score of 90% which ranks them at position 4 of the 6 regions called in Q1.</v>
      </c>
      <c r="AM302" s="4" t="str">
        <f>VLOOKUP(K302,'Region Ranking'!$D$8:$X$13,19,0)</f>
        <v>Northern received an 'explain expectations &amp; resolve situations' score of 81% which ranks them at position 5 of the 6 regions called in Q1.</v>
      </c>
      <c r="AN302" s="4" t="str">
        <f>VLOOKUP(K302,'Region Ranking'!$D$8:$X$13,20,0)</f>
        <v>Northern received a 'communication' score of 64% which ranks them at position 4 of the 6 regions called in Q1.</v>
      </c>
      <c r="AO302" s="4" t="str">
        <f>VLOOKUP(K302,'Region Ranking'!$D$8:$X$13,21,0)</f>
        <v>Northern had multiple areas with lower ranks in Q1, which should be examined for potential areas of improvement.</v>
      </c>
    </row>
    <row r="303" spans="1:41" hidden="1" x14ac:dyDescent="0.25">
      <c r="A303" s="4">
        <v>2025</v>
      </c>
      <c r="B303" s="4" t="s">
        <v>339</v>
      </c>
      <c r="C303" s="9" t="s">
        <v>340</v>
      </c>
      <c r="D303" s="4">
        <v>10453644</v>
      </c>
      <c r="E303" s="4" t="s">
        <v>118</v>
      </c>
      <c r="F303" s="4" t="s">
        <v>119</v>
      </c>
      <c r="G303" s="4" t="s">
        <v>118</v>
      </c>
      <c r="H303" s="4" t="s">
        <v>46</v>
      </c>
      <c r="I303" s="4">
        <v>2111</v>
      </c>
      <c r="J303" s="4" t="s">
        <v>120</v>
      </c>
      <c r="K303" s="4" t="s">
        <v>104</v>
      </c>
      <c r="L303" s="4" t="s">
        <v>49</v>
      </c>
      <c r="M303" s="4" t="s">
        <v>61</v>
      </c>
      <c r="N303" s="4" t="s">
        <v>70</v>
      </c>
      <c r="O303" s="4" t="s">
        <v>51</v>
      </c>
      <c r="P303" s="4">
        <v>5</v>
      </c>
      <c r="Q303" s="4">
        <v>5</v>
      </c>
      <c r="R303" s="4">
        <v>5</v>
      </c>
      <c r="S303" s="4" t="s">
        <v>52</v>
      </c>
      <c r="T303" s="4" t="s">
        <v>53</v>
      </c>
      <c r="U303" s="4">
        <v>4</v>
      </c>
      <c r="V303" s="4" t="s">
        <v>51</v>
      </c>
      <c r="W303" s="4" t="s">
        <v>51</v>
      </c>
      <c r="X303" s="4" t="s">
        <v>55</v>
      </c>
      <c r="Y303" s="8">
        <v>0.5714285714285714</v>
      </c>
      <c r="Z303" s="8">
        <v>1</v>
      </c>
      <c r="AA303" s="8">
        <v>0.90476190476190477</v>
      </c>
      <c r="AB303" s="8">
        <v>0.5</v>
      </c>
      <c r="AC303" s="8">
        <v>0.86206896551724144</v>
      </c>
      <c r="AD303" s="4" t="str">
        <f>VLOOKUP(J303,'Areas Ranking'!$D$59:$Z$115,18,0)</f>
        <v>Ryde received an overall score of 90% which ranks them at position 3 of the 12 areas within the North West Metropolitan region called in Q1.</v>
      </c>
      <c r="AE303" s="4" t="str">
        <f>VLOOKUP(J303,'Areas Ranking'!$D$59:$Z$115,19,0)</f>
        <v>Ryde received a 'greeting' score of 57% which ranks them at position 5 of the 12 areas within the North West Metropolitan region called in Q1.</v>
      </c>
      <c r="AF303" s="4" t="str">
        <f>VLOOKUP(J303,'Areas Ranking'!$D$59:$Z$115,20,0)</f>
        <v>Ryde received an 'act with empathy' score of 100% which ranks them at position 1 of the 12 areas within the North West Metropolitan region called in Q1.</v>
      </c>
      <c r="AG303" s="4" t="str">
        <f>VLOOKUP(J303,'Areas Ranking'!$D$59:$Z$115,21,0)</f>
        <v>Ryde received an 'explain expectations &amp; resolve situations' score of 94% which ranks them at position 3 of the 12 areas within the North West Metropolitan region called in Q1.</v>
      </c>
      <c r="AH303" s="4" t="str">
        <f>VLOOKUP(J303,'Areas Ranking'!$D$59:$Z$115,22,0)</f>
        <v>Ryde received a 'communication' score of 67% which ranks them at position 4 of the 12 areas within the North West Metropolitan region called in Q1.</v>
      </c>
      <c r="AI303" s="4" t="str">
        <f>VLOOKUP(J303,'Areas Ranking'!$D$59:$Z$115,23,0)</f>
        <v>Ryde's lowest rank was for 'greeting' in Q1, which should be examined for potential areas of improvement.</v>
      </c>
      <c r="AJ303" s="4" t="str">
        <f>VLOOKUP(K303,'Region Ranking'!$D$8:$X$13,16,0)</f>
        <v>North West Metropolitan received an overall score of 79% which ranks them at position 6 of the 6 regions called in Q1.</v>
      </c>
      <c r="AK303" s="4" t="str">
        <f>VLOOKUP(K303,'Region Ranking'!$D$8:$X$13,17,0)</f>
        <v>North West Metropolitan received a 'greeting' score of 54% which ranks them at position 6 of the 6 regions called in Q1.</v>
      </c>
      <c r="AL303" s="4" t="str">
        <f>VLOOKUP(K303,'Region Ranking'!$D$8:$X$13,18,0)</f>
        <v>North West Metropolitan received an 'act with empathy' score of 87% which ranks them at position 6 of the 6 regions called in Q1.</v>
      </c>
      <c r="AM303" s="4" t="str">
        <f>VLOOKUP(K303,'Region Ranking'!$D$8:$X$13,19,0)</f>
        <v>North West Metropolitan received an 'explain expectations &amp; resolve situations' score of 81% which ranks them at position 4 of the 6 regions called in Q1.</v>
      </c>
      <c r="AN303" s="4" t="str">
        <f>VLOOKUP(K303,'Region Ranking'!$D$8:$X$13,20,0)</f>
        <v>North West Metropolitan received a 'communication' score of 65% which ranks them at position 3 of the 6 regions called in Q1.</v>
      </c>
      <c r="AO303" s="4" t="str">
        <f>VLOOKUP(K303,'Region Ranking'!$D$8:$X$13,21,0)</f>
        <v>North West Metropolitan had multiple areas with lower ranks in Q1, which should be examined for potential areas of improvement.</v>
      </c>
    </row>
    <row r="304" spans="1:41" hidden="1" x14ac:dyDescent="0.25">
      <c r="A304" s="4">
        <v>2025</v>
      </c>
      <c r="B304" s="4" t="s">
        <v>339</v>
      </c>
      <c r="C304" s="9" t="s">
        <v>340</v>
      </c>
      <c r="D304" s="4">
        <v>10453645</v>
      </c>
      <c r="E304" s="4" t="s">
        <v>80</v>
      </c>
      <c r="F304" s="4" t="s">
        <v>81</v>
      </c>
      <c r="G304" s="4" t="s">
        <v>80</v>
      </c>
      <c r="H304" s="4" t="s">
        <v>46</v>
      </c>
      <c r="I304" s="4">
        <v>2037</v>
      </c>
      <c r="J304" s="4" t="s">
        <v>82</v>
      </c>
      <c r="K304" s="4" t="s">
        <v>48</v>
      </c>
      <c r="L304" s="4" t="s">
        <v>49</v>
      </c>
      <c r="M304" s="4"/>
      <c r="N304" s="4" t="s">
        <v>50</v>
      </c>
      <c r="O304" s="4" t="s">
        <v>51</v>
      </c>
      <c r="P304" s="4">
        <v>5</v>
      </c>
      <c r="Q304" s="4">
        <v>5</v>
      </c>
      <c r="R304" s="4">
        <v>5</v>
      </c>
      <c r="S304" s="4" t="s">
        <v>52</v>
      </c>
      <c r="T304" s="4" t="s">
        <v>53</v>
      </c>
      <c r="U304" s="4">
        <v>5</v>
      </c>
      <c r="V304" s="4" t="s">
        <v>54</v>
      </c>
      <c r="W304" s="4" t="s">
        <v>55</v>
      </c>
      <c r="X304" s="4" t="s">
        <v>55</v>
      </c>
      <c r="Y304" s="8">
        <v>0.7142857142857143</v>
      </c>
      <c r="Z304" s="8">
        <v>1</v>
      </c>
      <c r="AA304" s="8">
        <v>0.90476190476190477</v>
      </c>
      <c r="AB304" s="8">
        <v>1</v>
      </c>
      <c r="AC304" s="8">
        <v>0.93103448275862066</v>
      </c>
      <c r="AD304" s="4" t="str">
        <f>VLOOKUP(J304,'Areas Ranking'!$D$59:$Z$115,18,0)</f>
        <v>Leichhardt received an overall score of 80% which ranks them at position 8 of the 10 areas within the Central Metropolitan region called in Q1.</v>
      </c>
      <c r="AE304" s="4" t="str">
        <f>VLOOKUP(J304,'Areas Ranking'!$D$59:$Z$115,19,0)</f>
        <v>Leichhardt received a 'greeting' score of 57% which ranks them at position 7 of the 10 areas within the Central Metropolitan region called in Q1.</v>
      </c>
      <c r="AF304" s="4" t="str">
        <f>VLOOKUP(J304,'Areas Ranking'!$D$59:$Z$115,20,0)</f>
        <v>Leichhardt received an 'act with empathy' score of 96% which ranks them at position 6 of the 10 areas within the Central Metropolitan region called in Q1.</v>
      </c>
      <c r="AG304" s="4" t="str">
        <f>VLOOKUP(J304,'Areas Ranking'!$D$59:$Z$115,21,0)</f>
        <v>Leichhardt received an 'explain expectations &amp; resolve situations' score of 73% which ranks them at position 9 of the 10 areas within the Central Metropolitan region called in Q1.</v>
      </c>
      <c r="AH304" s="4" t="str">
        <f>VLOOKUP(J304,'Areas Ranking'!$D$59:$Z$115,22,0)</f>
        <v>Leichhardt received a 'communication' score of 83% which ranks them at position 1 of the 10 areas within the Central Metropolitan region called in Q1.</v>
      </c>
      <c r="AI304" s="4" t="str">
        <f>VLOOKUP(J304,'Areas Ranking'!$D$59:$Z$115,23,0)</f>
        <v>Leichhardt's lowest rank was for 'explain expectations &amp; resolve situations' in Q1, which should be examined for potential areas of improvement.</v>
      </c>
      <c r="AJ304" s="4" t="str">
        <f>VLOOKUP(K304,'Region Ranking'!$D$8:$X$13,16,0)</f>
        <v>Central Metropolitan received an overall score of 83% which ranks them at position 2 of the 6 regions called in Q1.</v>
      </c>
      <c r="AK304" s="4" t="str">
        <f>VLOOKUP(K304,'Region Ranking'!$D$8:$X$13,17,0)</f>
        <v>Central Metropolitan received a 'greeting' score of 61% which ranks them at position 2 of the 6 regions called in Q1.</v>
      </c>
      <c r="AL304" s="4" t="str">
        <f>VLOOKUP(K304,'Region Ranking'!$D$8:$X$13,18,0)</f>
        <v>Central Metropolitan received an 'act with empathy' score of 96% which ranks them at position 2 of the 6 regions called in Q1.</v>
      </c>
      <c r="AM304" s="4" t="str">
        <f>VLOOKUP(K304,'Region Ranking'!$D$8:$X$13,19,0)</f>
        <v>Central Metropolitan received an 'explain expectations &amp; resolve situations' score of 85% which ranks them at position 1 of the 6 regions called in Q1.</v>
      </c>
      <c r="AN304" s="4" t="str">
        <f>VLOOKUP(K304,'Region Ranking'!$D$8:$X$13,20,0)</f>
        <v>Central Metropolitan received a 'communication' score of 57% which ranks them at position 5 of the 6 regions called in Q1.</v>
      </c>
      <c r="AO304" s="4" t="str">
        <f>VLOOKUP(K304,'Region Ranking'!$D$8:$X$13,21,0)</f>
        <v>Central Metropolitan had multiple areas with lower ranks in Q1, which should be examined for potential areas of improvement.</v>
      </c>
    </row>
    <row r="305" spans="1:41" hidden="1" x14ac:dyDescent="0.25">
      <c r="A305" s="4">
        <v>2025</v>
      </c>
      <c r="B305" s="4" t="s">
        <v>339</v>
      </c>
      <c r="C305" s="9" t="s">
        <v>340</v>
      </c>
      <c r="D305" s="4">
        <v>10453646</v>
      </c>
      <c r="E305" s="4" t="s">
        <v>107</v>
      </c>
      <c r="F305" s="4" t="s">
        <v>108</v>
      </c>
      <c r="G305" s="4" t="s">
        <v>107</v>
      </c>
      <c r="H305" s="4" t="s">
        <v>46</v>
      </c>
      <c r="I305" s="4">
        <v>2072</v>
      </c>
      <c r="J305" s="4" t="s">
        <v>109</v>
      </c>
      <c r="K305" s="4" t="s">
        <v>104</v>
      </c>
      <c r="L305" s="4" t="s">
        <v>88</v>
      </c>
      <c r="M305" s="4"/>
      <c r="N305" s="4" t="s">
        <v>50</v>
      </c>
      <c r="O305" s="4" t="s">
        <v>51</v>
      </c>
      <c r="P305" s="4">
        <v>5</v>
      </c>
      <c r="Q305" s="4">
        <v>5</v>
      </c>
      <c r="R305" s="4">
        <v>5</v>
      </c>
      <c r="S305" s="4" t="s">
        <v>52</v>
      </c>
      <c r="T305" s="4" t="s">
        <v>53</v>
      </c>
      <c r="U305" s="4">
        <v>5</v>
      </c>
      <c r="V305" s="4" t="s">
        <v>63</v>
      </c>
      <c r="W305" s="4" t="s">
        <v>55</v>
      </c>
      <c r="X305" s="4" t="s">
        <v>55</v>
      </c>
      <c r="Y305" s="8">
        <v>0.7142857142857143</v>
      </c>
      <c r="Z305" s="8">
        <v>1</v>
      </c>
      <c r="AA305" s="8">
        <v>0.90476190476190477</v>
      </c>
      <c r="AB305" s="8">
        <v>1</v>
      </c>
      <c r="AC305" s="8">
        <v>0.93103448275862066</v>
      </c>
      <c r="AD305" s="4" t="str">
        <f>VLOOKUP(J305,'Areas Ranking'!$D$59:$Z$115,18,0)</f>
        <v>Kuring-gai received an overall score of 92% which ranks them at position 1 of the 12 areas within the North West Metropolitan region called in Q1.</v>
      </c>
      <c r="AE305" s="4" t="str">
        <f>VLOOKUP(J305,'Areas Ranking'!$D$59:$Z$115,19,0)</f>
        <v>Kuring-gai received a 'greeting' score of 62% which ranks them at position 3 of the 12 areas within the North West Metropolitan region called in Q1.</v>
      </c>
      <c r="AF305" s="4" t="str">
        <f>VLOOKUP(J305,'Areas Ranking'!$D$59:$Z$115,20,0)</f>
        <v>Kuring-gai received an 'act with empathy' score of 100% which ranks them at position 1 of the 12 areas within the North West Metropolitan region called in Q1.</v>
      </c>
      <c r="AG305" s="4" t="str">
        <f>VLOOKUP(J305,'Areas Ranking'!$D$59:$Z$115,21,0)</f>
        <v>Kuring-gai received an 'explain expectations &amp; resolve situations' score of 97% which ranks them at position 1 of the 12 areas within the North West Metropolitan region called in Q1.</v>
      </c>
      <c r="AH305" s="4" t="str">
        <f>VLOOKUP(J305,'Areas Ranking'!$D$59:$Z$115,22,0)</f>
        <v>Kuring-gai received a 'communication' score of 67% which ranks them at position 4 of the 12 areas within the North West Metropolitan region called in Q1.</v>
      </c>
      <c r="AI305" s="4" t="str">
        <f>VLOOKUP(J305,'Areas Ranking'!$D$59:$Z$115,23,0)</f>
        <v>Kuring-gai's lowest rank was for 'communication' in Q1, which should be examined for potential areas of improvement.</v>
      </c>
      <c r="AJ305" s="4" t="str">
        <f>VLOOKUP(K305,'Region Ranking'!$D$8:$X$13,16,0)</f>
        <v>North West Metropolitan received an overall score of 79% which ranks them at position 6 of the 6 regions called in Q1.</v>
      </c>
      <c r="AK305" s="4" t="str">
        <f>VLOOKUP(K305,'Region Ranking'!$D$8:$X$13,17,0)</f>
        <v>North West Metropolitan received a 'greeting' score of 54% which ranks them at position 6 of the 6 regions called in Q1.</v>
      </c>
      <c r="AL305" s="4" t="str">
        <f>VLOOKUP(K305,'Region Ranking'!$D$8:$X$13,18,0)</f>
        <v>North West Metropolitan received an 'act with empathy' score of 87% which ranks them at position 6 of the 6 regions called in Q1.</v>
      </c>
      <c r="AM305" s="4" t="str">
        <f>VLOOKUP(K305,'Region Ranking'!$D$8:$X$13,19,0)</f>
        <v>North West Metropolitan received an 'explain expectations &amp; resolve situations' score of 81% which ranks them at position 4 of the 6 regions called in Q1.</v>
      </c>
      <c r="AN305" s="4" t="str">
        <f>VLOOKUP(K305,'Region Ranking'!$D$8:$X$13,20,0)</f>
        <v>North West Metropolitan received a 'communication' score of 65% which ranks them at position 3 of the 6 regions called in Q1.</v>
      </c>
      <c r="AO305" s="4" t="str">
        <f>VLOOKUP(K305,'Region Ranking'!$D$8:$X$13,21,0)</f>
        <v>North West Metropolitan had multiple areas with lower ranks in Q1, which should be examined for potential areas of improvement.</v>
      </c>
    </row>
    <row r="306" spans="1:41" hidden="1" x14ac:dyDescent="0.25">
      <c r="A306" s="4">
        <v>2025</v>
      </c>
      <c r="B306" s="4" t="s">
        <v>339</v>
      </c>
      <c r="C306" s="9" t="s">
        <v>340</v>
      </c>
      <c r="D306" s="4">
        <v>10453647</v>
      </c>
      <c r="E306" s="4" t="s">
        <v>301</v>
      </c>
      <c r="F306" s="4" t="s">
        <v>302</v>
      </c>
      <c r="G306" s="4" t="s">
        <v>301</v>
      </c>
      <c r="H306" s="4" t="s">
        <v>46</v>
      </c>
      <c r="I306" s="4">
        <v>2460</v>
      </c>
      <c r="J306" s="4" t="s">
        <v>163</v>
      </c>
      <c r="K306" s="4" t="s">
        <v>136</v>
      </c>
      <c r="L306" s="4" t="s">
        <v>79</v>
      </c>
      <c r="M306" s="4" t="s">
        <v>61</v>
      </c>
      <c r="N306" s="4" t="s">
        <v>70</v>
      </c>
      <c r="O306" s="4" t="s">
        <v>51</v>
      </c>
      <c r="P306" s="4">
        <v>5</v>
      </c>
      <c r="Q306" s="4">
        <v>5</v>
      </c>
      <c r="R306" s="4">
        <v>5</v>
      </c>
      <c r="S306" s="4" t="s">
        <v>52</v>
      </c>
      <c r="T306" s="4" t="s">
        <v>76</v>
      </c>
      <c r="U306" s="4">
        <v>5</v>
      </c>
      <c r="V306" s="4" t="s">
        <v>54</v>
      </c>
      <c r="W306" s="4" t="s">
        <v>55</v>
      </c>
      <c r="X306" s="4" t="s">
        <v>55</v>
      </c>
      <c r="Y306" s="8">
        <v>0.5714285714285714</v>
      </c>
      <c r="Z306" s="8">
        <v>1</v>
      </c>
      <c r="AA306" s="8">
        <v>1</v>
      </c>
      <c r="AB306" s="8">
        <v>1</v>
      </c>
      <c r="AC306" s="8">
        <v>0.96551724137931028</v>
      </c>
      <c r="AD306" s="4" t="str">
        <f>VLOOKUP(J306,'Areas Ranking'!$D$59:$Z$115,18,0)</f>
        <v>Coffs/Clarence received an overall score of 95% which ranks them at position 1 of the 11 areas within the Northern region called in Q1.</v>
      </c>
      <c r="AE306" s="4" t="str">
        <f>VLOOKUP(J306,'Areas Ranking'!$D$59:$Z$115,19,0)</f>
        <v>Coffs/Clarence received a 'greeting' score of 62% which ranks them at position 2 of the 11 areas within the Northern region called in Q1.</v>
      </c>
      <c r="AF306" s="4" t="str">
        <f>VLOOKUP(J306,'Areas Ranking'!$D$59:$Z$115,20,0)</f>
        <v>Coffs/Clarence received an 'act with empathy' score of 100% which ranks them at position 1 of the 11 areas within the Northern region called in Q1.</v>
      </c>
      <c r="AG306" s="4" t="str">
        <f>VLOOKUP(J306,'Areas Ranking'!$D$59:$Z$115,21,0)</f>
        <v>Coffs/Clarence received an 'explain expectations &amp; resolve situations' score of 100% which ranks them at position 1 of the 11 areas within the Northern region called in Q1.</v>
      </c>
      <c r="AH306" s="4" t="str">
        <f>VLOOKUP(J306,'Areas Ranking'!$D$59:$Z$115,22,0)</f>
        <v>Coffs/Clarence received a 'communication' score of 83% which ranks them at position 2 of the 11 areas within the Northern region called in Q1.</v>
      </c>
      <c r="AI306" s="4" t="str">
        <f>VLOOKUP(J306,'Areas Ranking'!$D$59:$Z$115,23,0)</f>
        <v>Coffs/Clarence had multiple areas with lower ranks in Q1, which should be examined for potential areas of improvement.</v>
      </c>
      <c r="AJ306" s="4" t="str">
        <f>VLOOKUP(K306,'Region Ranking'!$D$8:$X$13,16,0)</f>
        <v>Northern received an overall score of 80% which ranks them at position 4 of the 6 regions called in Q1.</v>
      </c>
      <c r="AK306" s="4" t="str">
        <f>VLOOKUP(K306,'Region Ranking'!$D$8:$X$13,17,0)</f>
        <v>Northern received a 'greeting' score of 55% which ranks them at position 5 of the 6 regions called in Q1.</v>
      </c>
      <c r="AL306" s="4" t="str">
        <f>VLOOKUP(K306,'Region Ranking'!$D$8:$X$13,18,0)</f>
        <v>Northern received an 'act with empathy' score of 90% which ranks them at position 4 of the 6 regions called in Q1.</v>
      </c>
      <c r="AM306" s="4" t="str">
        <f>VLOOKUP(K306,'Region Ranking'!$D$8:$X$13,19,0)</f>
        <v>Northern received an 'explain expectations &amp; resolve situations' score of 81% which ranks them at position 5 of the 6 regions called in Q1.</v>
      </c>
      <c r="AN306" s="4" t="str">
        <f>VLOOKUP(K306,'Region Ranking'!$D$8:$X$13,20,0)</f>
        <v>Northern received a 'communication' score of 64% which ranks them at position 4 of the 6 regions called in Q1.</v>
      </c>
      <c r="AO306" s="4" t="str">
        <f>VLOOKUP(K306,'Region Ranking'!$D$8:$X$13,21,0)</f>
        <v>Northern had multiple areas with lower ranks in Q1, which should be examined for potential areas of improvement.</v>
      </c>
    </row>
    <row r="307" spans="1:41" hidden="1" x14ac:dyDescent="0.25">
      <c r="A307" s="4">
        <v>2025</v>
      </c>
      <c r="B307" s="4" t="s">
        <v>339</v>
      </c>
      <c r="C307" s="9" t="s">
        <v>340</v>
      </c>
      <c r="D307" s="4">
        <v>10453648</v>
      </c>
      <c r="E307" s="4" t="s">
        <v>202</v>
      </c>
      <c r="F307" s="4" t="s">
        <v>203</v>
      </c>
      <c r="G307" s="4" t="s">
        <v>202</v>
      </c>
      <c r="H307" s="4" t="s">
        <v>46</v>
      </c>
      <c r="I307" s="4">
        <v>2168</v>
      </c>
      <c r="J307" s="4" t="s">
        <v>204</v>
      </c>
      <c r="K307" s="4" t="s">
        <v>186</v>
      </c>
      <c r="L307" s="4" t="s">
        <v>49</v>
      </c>
      <c r="M307" s="4" t="s">
        <v>61</v>
      </c>
      <c r="N307" s="4" t="s">
        <v>70</v>
      </c>
      <c r="O307" s="4" t="s">
        <v>51</v>
      </c>
      <c r="P307" s="4">
        <v>5</v>
      </c>
      <c r="Q307" s="4">
        <v>5</v>
      </c>
      <c r="R307" s="4">
        <v>5</v>
      </c>
      <c r="S307" s="4" t="s">
        <v>52</v>
      </c>
      <c r="T307" s="4" t="s">
        <v>53</v>
      </c>
      <c r="U307" s="4">
        <v>5</v>
      </c>
      <c r="V307" s="4" t="s">
        <v>63</v>
      </c>
      <c r="W307" s="4" t="s">
        <v>55</v>
      </c>
      <c r="X307" s="4" t="s">
        <v>55</v>
      </c>
      <c r="Y307" s="8">
        <v>0.5714285714285714</v>
      </c>
      <c r="Z307" s="8">
        <v>1</v>
      </c>
      <c r="AA307" s="8">
        <v>0.90476190476190477</v>
      </c>
      <c r="AB307" s="8">
        <v>1</v>
      </c>
      <c r="AC307" s="8">
        <v>0.91954022988505746</v>
      </c>
      <c r="AD307" s="4" t="str">
        <f>VLOOKUP(J307,'Areas Ranking'!$D$59:$Z$115,18,0)</f>
        <v>Liverpool City received an overall score of 89% which ranks them at position 1 of the 9 areas within the South West Metropolitan region called in Q1.</v>
      </c>
      <c r="AE307" s="4" t="str">
        <f>VLOOKUP(J307,'Areas Ranking'!$D$59:$Z$115,19,0)</f>
        <v>Liverpool City received a 'greeting' score of 52% which ranks them at position 6 of the 9 areas within the South West Metropolitan region called in Q1.</v>
      </c>
      <c r="AF307" s="4" t="str">
        <f>VLOOKUP(J307,'Areas Ranking'!$D$59:$Z$115,20,0)</f>
        <v>Liverpool City received an 'act with empathy' score of 96% which ranks them at position 3 of the 9 areas within the South West Metropolitan region called in Q1.</v>
      </c>
      <c r="AG307" s="4" t="str">
        <f>VLOOKUP(J307,'Areas Ranking'!$D$59:$Z$115,21,0)</f>
        <v>Liverpool City received an 'explain expectations &amp; resolve situations' score of 90% which ranks them at position 3 of the 9 areas within the South West Metropolitan region called in Q1.</v>
      </c>
      <c r="AH307" s="4" t="str">
        <f>VLOOKUP(J307,'Areas Ranking'!$D$59:$Z$115,22,0)</f>
        <v>Liverpool City received a 'communication' score of 83% which ranks them at position 1 of the 9 areas within the South West Metropolitan region called in Q1.</v>
      </c>
      <c r="AI307" s="4" t="str">
        <f>VLOOKUP(J307,'Areas Ranking'!$D$59:$Z$115,23,0)</f>
        <v>Liverpool City's lowest rank was for 'greeting' in Q1, which should be examined for potential areas of improvement.</v>
      </c>
      <c r="AJ307" s="4" t="str">
        <f>VLOOKUP(K307,'Region Ranking'!$D$8:$X$13,16,0)</f>
        <v>South West Metropolitan received an overall score of 80% which ranks them at position 3 of the 6 regions called in Q1.</v>
      </c>
      <c r="AK307" s="4" t="str">
        <f>VLOOKUP(K307,'Region Ranking'!$D$8:$X$13,17,0)</f>
        <v>South West Metropolitan received a 'greeting' score of 59% which ranks them at position 3 of the 6 regions called in Q1.</v>
      </c>
      <c r="AL307" s="4" t="str">
        <f>VLOOKUP(K307,'Region Ranking'!$D$8:$X$13,18,0)</f>
        <v>South West Metropolitan received an 'act with empathy' score of 93% which ranks them at position 3 of the 6 regions called in Q1.</v>
      </c>
      <c r="AM307" s="4" t="str">
        <f>VLOOKUP(K307,'Region Ranking'!$D$8:$X$13,19,0)</f>
        <v>South West Metropolitan received an 'explain expectations &amp; resolve situations' score of 79% which ranks them at position 6 of the 6 regions called in Q1.</v>
      </c>
      <c r="AN307" s="4" t="str">
        <f>VLOOKUP(K307,'Region Ranking'!$D$8:$X$13,20,0)</f>
        <v>South West Metropolitan received a 'communication' score of 67% which ranks them at position 2 of the 6 regions called in Q1.</v>
      </c>
      <c r="AO307" s="4" t="str">
        <f>VLOOKUP(K307,'Region Ranking'!$D$8:$X$13,21,0)</f>
        <v>South West Metropolitan had multiple areas with lower ranks in Q1, which should be examined for potential areas of improvement.</v>
      </c>
    </row>
    <row r="308" spans="1:41" hidden="1" x14ac:dyDescent="0.25">
      <c r="A308" s="4">
        <v>2025</v>
      </c>
      <c r="B308" s="4" t="s">
        <v>339</v>
      </c>
      <c r="C308" s="9" t="s">
        <v>340</v>
      </c>
      <c r="D308" s="4">
        <v>10453649</v>
      </c>
      <c r="E308" s="4" t="s">
        <v>279</v>
      </c>
      <c r="F308" s="4" t="s">
        <v>280</v>
      </c>
      <c r="G308" s="4" t="s">
        <v>279</v>
      </c>
      <c r="H308" s="4" t="s">
        <v>46</v>
      </c>
      <c r="I308" s="4">
        <v>2680</v>
      </c>
      <c r="J308" s="4" t="s">
        <v>281</v>
      </c>
      <c r="K308" s="4" t="s">
        <v>253</v>
      </c>
      <c r="L308" s="4" t="s">
        <v>49</v>
      </c>
      <c r="M308" s="4" t="s">
        <v>61</v>
      </c>
      <c r="N308" s="4" t="s">
        <v>70</v>
      </c>
      <c r="O308" s="4" t="s">
        <v>55</v>
      </c>
      <c r="P308" s="4">
        <v>5</v>
      </c>
      <c r="Q308" s="4">
        <v>5</v>
      </c>
      <c r="R308" s="4">
        <v>5</v>
      </c>
      <c r="S308" s="4" t="s">
        <v>52</v>
      </c>
      <c r="T308" s="4" t="s">
        <v>53</v>
      </c>
      <c r="U308" s="4">
        <v>5</v>
      </c>
      <c r="V308" s="4" t="s">
        <v>54</v>
      </c>
      <c r="W308" s="4" t="s">
        <v>55</v>
      </c>
      <c r="X308" s="4" t="s">
        <v>55</v>
      </c>
      <c r="Y308" s="8">
        <v>1</v>
      </c>
      <c r="Z308" s="8">
        <v>1</v>
      </c>
      <c r="AA308" s="8">
        <v>0.90476190476190477</v>
      </c>
      <c r="AB308" s="8">
        <v>1</v>
      </c>
      <c r="AC308" s="8">
        <v>0.95402298850574707</v>
      </c>
      <c r="AD308" s="4" t="str">
        <f>VLOOKUP(J308,'Areas Ranking'!$D$59:$Z$115,18,0)</f>
        <v>Murrumbidgee received an overall score of 88% which ranks them at position 3 of the 8 areas within the Southern region called in Q1.</v>
      </c>
      <c r="AE308" s="4" t="str">
        <f>VLOOKUP(J308,'Areas Ranking'!$D$59:$Z$115,19,0)</f>
        <v>Murrumbidgee received a 'greeting' score of 71% which ranks them at position 2 of the 8 areas within the Southern region called in Q1.</v>
      </c>
      <c r="AF308" s="4" t="str">
        <f>VLOOKUP(J308,'Areas Ranking'!$D$59:$Z$115,20,0)</f>
        <v>Murrumbidgee received an 'act with empathy' score of 100% which ranks them at position 1 of the 8 areas within the Southern region called in Q1.</v>
      </c>
      <c r="AG308" s="4" t="str">
        <f>VLOOKUP(J308,'Areas Ranking'!$D$59:$Z$115,21,0)</f>
        <v>Murrumbidgee received an 'explain expectations &amp; resolve situations' score of 84% which ranks them at position 4 of the 8 areas within the Southern region called in Q1.</v>
      </c>
      <c r="AH308" s="4" t="str">
        <f>VLOOKUP(J308,'Areas Ranking'!$D$59:$Z$115,22,0)</f>
        <v>Murrumbidgee received a 'communication' score of 83% which ranks them at position 1 of the 8 areas within the Southern region called in Q1.</v>
      </c>
      <c r="AI308" s="4" t="str">
        <f>VLOOKUP(J308,'Areas Ranking'!$D$59:$Z$115,23,0)</f>
        <v>Murrumbidgee's lowest rank was for 'explain expectations &amp; resolve situations' in Q1, which should be examined for potential areas of improvement.</v>
      </c>
      <c r="AJ308" s="4" t="str">
        <f>VLOOKUP(K308,'Region Ranking'!$D$8:$X$13,16,0)</f>
        <v>Southern received an overall score of 85% which ranks them at position 1 of the 6 regions called in Q1.</v>
      </c>
      <c r="AK308" s="4" t="str">
        <f>VLOOKUP(K308,'Region Ranking'!$D$8:$X$13,17,0)</f>
        <v>Southern received a 'greeting' score of 64% which ranks them at position 1 of the 6 regions called in Q1.</v>
      </c>
      <c r="AL308" s="4" t="str">
        <f>VLOOKUP(K308,'Region Ranking'!$D$8:$X$13,18,0)</f>
        <v>Southern received an 'act with empathy' score of 97% which ranks them at position 1 of the 6 regions called in Q1.</v>
      </c>
      <c r="AM308" s="4" t="str">
        <f>VLOOKUP(K308,'Region Ranking'!$D$8:$X$13,19,0)</f>
        <v>Southern received an 'explain expectations &amp; resolve situations' score of 85% which ranks them at position 2 of the 6 regions called in Q1.</v>
      </c>
      <c r="AN308" s="4" t="str">
        <f>VLOOKUP(K308,'Region Ranking'!$D$8:$X$13,20,0)</f>
        <v>Southern received a 'communication' score of 69% which ranks them at position 1 of the 6 regions called in Q1.</v>
      </c>
      <c r="AO308" s="4" t="str">
        <f>VLOOKUP(K308,'Region Ranking'!$D$8:$X$13,21,0)</f>
        <v>Southern had multiple areas with lower ranks in Q1, which should be examined for potential areas of improvement.</v>
      </c>
    </row>
    <row r="309" spans="1:41" hidden="1" x14ac:dyDescent="0.25">
      <c r="A309" s="4">
        <v>2025</v>
      </c>
      <c r="B309" s="4" t="s">
        <v>339</v>
      </c>
      <c r="C309" s="9" t="s">
        <v>340</v>
      </c>
      <c r="D309" s="4">
        <v>10453650</v>
      </c>
      <c r="E309" s="4" t="s">
        <v>181</v>
      </c>
      <c r="F309" s="4" t="s">
        <v>182</v>
      </c>
      <c r="G309" s="4" t="s">
        <v>181</v>
      </c>
      <c r="H309" s="4" t="s">
        <v>46</v>
      </c>
      <c r="I309" s="4">
        <v>2780</v>
      </c>
      <c r="J309" s="4" t="s">
        <v>180</v>
      </c>
      <c r="K309" s="4" t="s">
        <v>104</v>
      </c>
      <c r="L309" s="4" t="s">
        <v>49</v>
      </c>
      <c r="M309" s="4"/>
      <c r="N309" s="4" t="s">
        <v>50</v>
      </c>
      <c r="O309" s="4" t="s">
        <v>51</v>
      </c>
      <c r="P309" s="4">
        <v>5</v>
      </c>
      <c r="Q309" s="4">
        <v>5</v>
      </c>
      <c r="R309" s="4">
        <v>5</v>
      </c>
      <c r="S309" s="4" t="s">
        <v>52</v>
      </c>
      <c r="T309" s="4" t="s">
        <v>62</v>
      </c>
      <c r="U309" s="4">
        <v>5</v>
      </c>
      <c r="V309" s="4" t="s">
        <v>63</v>
      </c>
      <c r="W309" s="4" t="s">
        <v>51</v>
      </c>
      <c r="X309" s="4" t="s">
        <v>55</v>
      </c>
      <c r="Y309" s="8">
        <v>0.7142857142857143</v>
      </c>
      <c r="Z309" s="8">
        <v>1</v>
      </c>
      <c r="AA309" s="8">
        <v>0.7142857142857143</v>
      </c>
      <c r="AB309" s="8">
        <v>0.5</v>
      </c>
      <c r="AC309" s="8">
        <v>0.78160919540229878</v>
      </c>
      <c r="AD309" s="4" t="str">
        <f>VLOOKUP(J309,'Areas Ranking'!$D$59:$Z$115,18,0)</f>
        <v>Blue Mountains received an overall score of 83% which ranks them at position 6 of the 12 areas within the North West Metropolitan region called in Q1.</v>
      </c>
      <c r="AE309" s="4" t="str">
        <f>VLOOKUP(J309,'Areas Ranking'!$D$59:$Z$115,19,0)</f>
        <v>Blue Mountains received a 'greeting' score of 71% which ranks them at position 1 of the 12 areas within the North West Metropolitan region called in Q1.</v>
      </c>
      <c r="AF309" s="4" t="str">
        <f>VLOOKUP(J309,'Areas Ranking'!$D$59:$Z$115,20,0)</f>
        <v>Blue Mountains received an 'act with empathy' score of 94% which ranks them at position 6 of the 12 areas within the North West Metropolitan region called in Q1.</v>
      </c>
      <c r="AG309" s="4" t="str">
        <f>VLOOKUP(J309,'Areas Ranking'!$D$59:$Z$115,21,0)</f>
        <v>Blue Mountains received an 'explain expectations &amp; resolve situations' score of 85% which ranks them at position 7 of the 12 areas within the North West Metropolitan region called in Q1.</v>
      </c>
      <c r="AH309" s="4" t="str">
        <f>VLOOKUP(J309,'Areas Ranking'!$D$59:$Z$115,22,0)</f>
        <v>Blue Mountains received a 'communication' score of 50% which ranks them at position 9 of the 12 areas within the North West Metropolitan region called in Q1.</v>
      </c>
      <c r="AI309" s="4" t="str">
        <f>VLOOKUP(J309,'Areas Ranking'!$D$59:$Z$115,23,0)</f>
        <v>Blue Mountains' lowest rank was for 'communication' in Q1, which should be examined for potential areas of improvement.</v>
      </c>
      <c r="AJ309" s="4" t="str">
        <f>VLOOKUP(K309,'Region Ranking'!$D$8:$X$13,16,0)</f>
        <v>North West Metropolitan received an overall score of 79% which ranks them at position 6 of the 6 regions called in Q1.</v>
      </c>
      <c r="AK309" s="4" t="str">
        <f>VLOOKUP(K309,'Region Ranking'!$D$8:$X$13,17,0)</f>
        <v>North West Metropolitan received a 'greeting' score of 54% which ranks them at position 6 of the 6 regions called in Q1.</v>
      </c>
      <c r="AL309" s="4" t="str">
        <f>VLOOKUP(K309,'Region Ranking'!$D$8:$X$13,18,0)</f>
        <v>North West Metropolitan received an 'act with empathy' score of 87% which ranks them at position 6 of the 6 regions called in Q1.</v>
      </c>
      <c r="AM309" s="4" t="str">
        <f>VLOOKUP(K309,'Region Ranking'!$D$8:$X$13,19,0)</f>
        <v>North West Metropolitan received an 'explain expectations &amp; resolve situations' score of 81% which ranks them at position 4 of the 6 regions called in Q1.</v>
      </c>
      <c r="AN309" s="4" t="str">
        <f>VLOOKUP(K309,'Region Ranking'!$D$8:$X$13,20,0)</f>
        <v>North West Metropolitan received a 'communication' score of 65% which ranks them at position 3 of the 6 regions called in Q1.</v>
      </c>
      <c r="AO309" s="4" t="str">
        <f>VLOOKUP(K309,'Region Ranking'!$D$8:$X$13,21,0)</f>
        <v>North West Metropolitan had multiple areas with lower ranks in Q1, which should be examined for potential areas of improvement.</v>
      </c>
    </row>
    <row r="310" spans="1:41" hidden="1" x14ac:dyDescent="0.25">
      <c r="A310" s="4">
        <v>2025</v>
      </c>
      <c r="B310" s="4" t="s">
        <v>339</v>
      </c>
      <c r="C310" s="9" t="s">
        <v>340</v>
      </c>
      <c r="D310" s="4">
        <v>10453651</v>
      </c>
      <c r="E310" s="4" t="s">
        <v>327</v>
      </c>
      <c r="F310" s="4" t="s">
        <v>328</v>
      </c>
      <c r="G310" s="4" t="s">
        <v>327</v>
      </c>
      <c r="H310" s="4" t="s">
        <v>46</v>
      </c>
      <c r="I310" s="4">
        <v>2487</v>
      </c>
      <c r="J310" s="4" t="s">
        <v>247</v>
      </c>
      <c r="K310" s="4" t="s">
        <v>136</v>
      </c>
      <c r="L310" s="4" t="s">
        <v>88</v>
      </c>
      <c r="M310" s="4" t="s">
        <v>159</v>
      </c>
      <c r="N310" s="4" t="s">
        <v>70</v>
      </c>
      <c r="O310" s="4" t="s">
        <v>51</v>
      </c>
      <c r="P310" s="4">
        <v>3</v>
      </c>
      <c r="Q310" s="4">
        <v>3</v>
      </c>
      <c r="R310" s="4">
        <v>4</v>
      </c>
      <c r="S310" s="4" t="s">
        <v>52</v>
      </c>
      <c r="T310" s="4" t="s">
        <v>62</v>
      </c>
      <c r="U310" s="4">
        <v>3</v>
      </c>
      <c r="V310" s="4" t="s">
        <v>51</v>
      </c>
      <c r="W310" s="4" t="s">
        <v>51</v>
      </c>
      <c r="X310" s="4" t="s">
        <v>55</v>
      </c>
      <c r="Y310" s="8">
        <v>0.2857142857142857</v>
      </c>
      <c r="Z310" s="8">
        <v>0.75</v>
      </c>
      <c r="AA310" s="8">
        <v>0.61904761904761907</v>
      </c>
      <c r="AB310" s="8">
        <v>0.5</v>
      </c>
      <c r="AC310" s="8">
        <v>0.62068965517241381</v>
      </c>
      <c r="AD310" s="4" t="str">
        <f>VLOOKUP(J310,'Areas Ranking'!$D$59:$Z$115,18,0)</f>
        <v>Tweed/Byron received an overall score of 53% which ranks them at position 10 of the 11 areas within the Northern region called in Q1.</v>
      </c>
      <c r="AE310" s="4" t="str">
        <f>VLOOKUP(J310,'Areas Ranking'!$D$59:$Z$115,19,0)</f>
        <v>Tweed/Byron received a 'greeting' score of 57% which ranks them at position 4 of the 11 areas within the Northern region called in Q1.</v>
      </c>
      <c r="AF310" s="4" t="str">
        <f>VLOOKUP(J310,'Areas Ranking'!$D$59:$Z$115,20,0)</f>
        <v>Tweed/Byron received an 'act with empathy' score of 58% which ranks them at position 10 of the 11 areas within the Northern region called in Q1.</v>
      </c>
      <c r="AG310" s="4" t="str">
        <f>VLOOKUP(J310,'Areas Ranking'!$D$59:$Z$115,21,0)</f>
        <v>Tweed/Byron received an 'explain expectations &amp; resolve situations' score of 54% which ranks them at position 10 of the 11 areas within the Northern region called in Q1.</v>
      </c>
      <c r="AH310" s="4" t="str">
        <f>VLOOKUP(J310,'Areas Ranking'!$D$59:$Z$115,22,0)</f>
        <v>Tweed/Byron received a 'communication' score of 33% which ranks them at position 10 of the 11 areas within the Northern region called in Q1.</v>
      </c>
      <c r="AI310" s="4" t="str">
        <f>VLOOKUP(J310,'Areas Ranking'!$D$59:$Z$115,23,0)</f>
        <v>Tweed/Byron had multiple areas with lower ranks in Q1, which should be examined for potential areas of improvement.</v>
      </c>
      <c r="AJ310" s="4" t="str">
        <f>VLOOKUP(K310,'Region Ranking'!$D$8:$X$13,16,0)</f>
        <v>Northern received an overall score of 80% which ranks them at position 4 of the 6 regions called in Q1.</v>
      </c>
      <c r="AK310" s="4" t="str">
        <f>VLOOKUP(K310,'Region Ranking'!$D$8:$X$13,17,0)</f>
        <v>Northern received a 'greeting' score of 55% which ranks them at position 5 of the 6 regions called in Q1.</v>
      </c>
      <c r="AL310" s="4" t="str">
        <f>VLOOKUP(K310,'Region Ranking'!$D$8:$X$13,18,0)</f>
        <v>Northern received an 'act with empathy' score of 90% which ranks them at position 4 of the 6 regions called in Q1.</v>
      </c>
      <c r="AM310" s="4" t="str">
        <f>VLOOKUP(K310,'Region Ranking'!$D$8:$X$13,19,0)</f>
        <v>Northern received an 'explain expectations &amp; resolve situations' score of 81% which ranks them at position 5 of the 6 regions called in Q1.</v>
      </c>
      <c r="AN310" s="4" t="str">
        <f>VLOOKUP(K310,'Region Ranking'!$D$8:$X$13,20,0)</f>
        <v>Northern received a 'communication' score of 64% which ranks them at position 4 of the 6 regions called in Q1.</v>
      </c>
      <c r="AO310" s="4" t="str">
        <f>VLOOKUP(K310,'Region Ranking'!$D$8:$X$13,21,0)</f>
        <v>Northern had multiple areas with lower ranks in Q1, which should be examined for potential areas of improvement.</v>
      </c>
    </row>
    <row r="311" spans="1:41" hidden="1" x14ac:dyDescent="0.25">
      <c r="A311" s="4">
        <v>2025</v>
      </c>
      <c r="B311" s="4" t="s">
        <v>339</v>
      </c>
      <c r="C311" s="9" t="s">
        <v>340</v>
      </c>
      <c r="D311" s="4">
        <v>10453653</v>
      </c>
      <c r="E311" s="4" t="s">
        <v>329</v>
      </c>
      <c r="F311" s="4" t="s">
        <v>330</v>
      </c>
      <c r="G311" s="4" t="s">
        <v>329</v>
      </c>
      <c r="H311" s="4" t="s">
        <v>46</v>
      </c>
      <c r="I311" s="4">
        <v>2480</v>
      </c>
      <c r="J311" s="4" t="s">
        <v>242</v>
      </c>
      <c r="K311" s="4" t="s">
        <v>136</v>
      </c>
      <c r="L311" s="4" t="s">
        <v>49</v>
      </c>
      <c r="M311" s="4" t="s">
        <v>61</v>
      </c>
      <c r="N311" s="4" t="s">
        <v>50</v>
      </c>
      <c r="O311" s="4" t="s">
        <v>51</v>
      </c>
      <c r="P311" s="4">
        <v>5</v>
      </c>
      <c r="Q311" s="4">
        <v>5</v>
      </c>
      <c r="R311" s="4">
        <v>5</v>
      </c>
      <c r="S311" s="4" t="s">
        <v>52</v>
      </c>
      <c r="T311" s="4" t="s">
        <v>76</v>
      </c>
      <c r="U311" s="4">
        <v>5</v>
      </c>
      <c r="V311" s="4" t="s">
        <v>63</v>
      </c>
      <c r="W311" s="4" t="s">
        <v>51</v>
      </c>
      <c r="X311" s="4" t="s">
        <v>55</v>
      </c>
      <c r="Y311" s="8">
        <v>0.5714285714285714</v>
      </c>
      <c r="Z311" s="8">
        <v>1</v>
      </c>
      <c r="AA311" s="8">
        <v>1</v>
      </c>
      <c r="AB311" s="8">
        <v>0.5</v>
      </c>
      <c r="AC311" s="8">
        <v>0.90804597701149414</v>
      </c>
      <c r="AD311" s="4" t="str">
        <f>VLOOKUP(J311,'Areas Ranking'!$D$59:$Z$115,18,0)</f>
        <v>Richmond received an overall score of 87% which ranks them at position 4 of the 11 areas within the Northern region called in Q1.</v>
      </c>
      <c r="AE311" s="4" t="str">
        <f>VLOOKUP(J311,'Areas Ranking'!$D$59:$Z$115,19,0)</f>
        <v>Richmond received a 'greeting' score of 52% which ranks them at position 6 of the 11 areas within the Northern region called in Q1.</v>
      </c>
      <c r="AF311" s="4" t="str">
        <f>VLOOKUP(J311,'Areas Ranking'!$D$59:$Z$115,20,0)</f>
        <v>Richmond received an 'act with empathy' score of 93% which ranks them at position 9 of the 11 areas within the Northern region called in Q1.</v>
      </c>
      <c r="AG311" s="4" t="str">
        <f>VLOOKUP(J311,'Areas Ranking'!$D$59:$Z$115,21,0)</f>
        <v>Richmond received an 'explain expectations &amp; resolve situations' score of 94% which ranks them at position 3 of the 11 areas within the Northern region called in Q1.</v>
      </c>
      <c r="AH311" s="4" t="str">
        <f>VLOOKUP(J311,'Areas Ranking'!$D$59:$Z$115,22,0)</f>
        <v>Richmond received a 'communication' score of 67% which ranks them at position 4 of the 11 areas within the Northern region called in Q1.</v>
      </c>
      <c r="AI311" s="4" t="str">
        <f>VLOOKUP(J311,'Areas Ranking'!$D$59:$Z$115,23,0)</f>
        <v>Richmond's lowest rank was for 'act with empathy' in Q1, which should be examined for potential areas of improvement.</v>
      </c>
      <c r="AJ311" s="4" t="str">
        <f>VLOOKUP(K311,'Region Ranking'!$D$8:$X$13,16,0)</f>
        <v>Northern received an overall score of 80% which ranks them at position 4 of the 6 regions called in Q1.</v>
      </c>
      <c r="AK311" s="4" t="str">
        <f>VLOOKUP(K311,'Region Ranking'!$D$8:$X$13,17,0)</f>
        <v>Northern received a 'greeting' score of 55% which ranks them at position 5 of the 6 regions called in Q1.</v>
      </c>
      <c r="AL311" s="4" t="str">
        <f>VLOOKUP(K311,'Region Ranking'!$D$8:$X$13,18,0)</f>
        <v>Northern received an 'act with empathy' score of 90% which ranks them at position 4 of the 6 regions called in Q1.</v>
      </c>
      <c r="AM311" s="4" t="str">
        <f>VLOOKUP(K311,'Region Ranking'!$D$8:$X$13,19,0)</f>
        <v>Northern received an 'explain expectations &amp; resolve situations' score of 81% which ranks them at position 5 of the 6 regions called in Q1.</v>
      </c>
      <c r="AN311" s="4" t="str">
        <f>VLOOKUP(K311,'Region Ranking'!$D$8:$X$13,20,0)</f>
        <v>Northern received a 'communication' score of 64% which ranks them at position 4 of the 6 regions called in Q1.</v>
      </c>
      <c r="AO311" s="4" t="str">
        <f>VLOOKUP(K311,'Region Ranking'!$D$8:$X$13,21,0)</f>
        <v>Northern had multiple areas with lower ranks in Q1, which should be examined for potential areas of improvement.</v>
      </c>
    </row>
    <row r="312" spans="1:41" hidden="1" x14ac:dyDescent="0.25">
      <c r="A312" s="4">
        <v>2025</v>
      </c>
      <c r="B312" s="4" t="s">
        <v>339</v>
      </c>
      <c r="C312" s="9" t="s">
        <v>340</v>
      </c>
      <c r="D312" s="4">
        <v>10453654</v>
      </c>
      <c r="E312" s="4" t="s">
        <v>282</v>
      </c>
      <c r="F312" s="4" t="s">
        <v>283</v>
      </c>
      <c r="G312" s="4" t="s">
        <v>282</v>
      </c>
      <c r="H312" s="4" t="s">
        <v>46</v>
      </c>
      <c r="I312" s="4">
        <v>2790</v>
      </c>
      <c r="J312" s="4" t="s">
        <v>284</v>
      </c>
      <c r="K312" s="4" t="s">
        <v>233</v>
      </c>
      <c r="L312" s="4" t="s">
        <v>49</v>
      </c>
      <c r="M312" s="4" t="s">
        <v>61</v>
      </c>
      <c r="N312" s="4" t="s">
        <v>50</v>
      </c>
      <c r="O312" s="4" t="s">
        <v>51</v>
      </c>
      <c r="P312" s="4">
        <v>5</v>
      </c>
      <c r="Q312" s="4">
        <v>5</v>
      </c>
      <c r="R312" s="4">
        <v>5</v>
      </c>
      <c r="S312" s="4" t="s">
        <v>52</v>
      </c>
      <c r="T312" s="4" t="s">
        <v>76</v>
      </c>
      <c r="U312" s="4">
        <v>5</v>
      </c>
      <c r="V312" s="4" t="s">
        <v>54</v>
      </c>
      <c r="W312" s="4" t="s">
        <v>51</v>
      </c>
      <c r="X312" s="4" t="s">
        <v>55</v>
      </c>
      <c r="Y312" s="8">
        <v>0.5714285714285714</v>
      </c>
      <c r="Z312" s="8">
        <v>1</v>
      </c>
      <c r="AA312" s="8">
        <v>1</v>
      </c>
      <c r="AB312" s="8">
        <v>0.5</v>
      </c>
      <c r="AC312" s="8">
        <v>0.90804597701149414</v>
      </c>
      <c r="AD312" s="4" t="str">
        <f>VLOOKUP(J312,'Areas Ranking'!$D$59:$Z$115,18,0)</f>
        <v>Chifley received an overall score of 82% which ranks them at position 4 of the 7 areas within the Western region called in Q1.</v>
      </c>
      <c r="AE312" s="4" t="str">
        <f>VLOOKUP(J312,'Areas Ranking'!$D$59:$Z$115,19,0)</f>
        <v>Chifley received a 'greeting' score of 43% which ranks them at position 6 of the 7 areas within the Western region called in Q1.</v>
      </c>
      <c r="AF312" s="4" t="str">
        <f>VLOOKUP(J312,'Areas Ranking'!$D$59:$Z$115,20,0)</f>
        <v>Chifley received an 'act with empathy' score of 96% which ranks them at position 2 of the 7 areas within the Western region called in Q1.</v>
      </c>
      <c r="AG312" s="4" t="str">
        <f>VLOOKUP(J312,'Areas Ranking'!$D$59:$Z$115,21,0)</f>
        <v>Chifley received an 'explain expectations &amp; resolve situations' score of 87% which ranks them at position 2 of the 7 areas within the Western region called in Q1.</v>
      </c>
      <c r="AH312" s="4" t="str">
        <f>VLOOKUP(J312,'Areas Ranking'!$D$59:$Z$115,22,0)</f>
        <v>Chifley received a 'communication' score of 50% which ranks them at position 3 of the 7 areas within the Western region called in Q1.</v>
      </c>
      <c r="AI312" s="4" t="str">
        <f>VLOOKUP(J312,'Areas Ranking'!$D$59:$Z$115,23,0)</f>
        <v>Chifley's lowest rank was for 'greeting' in Q1, which should be examined for potential areas of improvement.</v>
      </c>
      <c r="AJ312" s="4" t="str">
        <f>VLOOKUP(K312,'Region Ranking'!$D$8:$X$13,16,0)</f>
        <v>Western received an overall score of 79% which ranks them at position 5 of the 6 regions called in Q1.</v>
      </c>
      <c r="AK312" s="4" t="str">
        <f>VLOOKUP(K312,'Region Ranking'!$D$8:$X$13,17,0)</f>
        <v>Western received a 'greeting' score of 55% which ranks them at position 4 of the 6 regions called in Q1.</v>
      </c>
      <c r="AL312" s="4" t="str">
        <f>VLOOKUP(K312,'Region Ranking'!$D$8:$X$13,18,0)</f>
        <v>Western received an 'act with empathy' score of 88% which ranks them at position 5 of the 6 regions called in Q1.</v>
      </c>
      <c r="AM312" s="4" t="str">
        <f>VLOOKUP(K312,'Region Ranking'!$D$8:$X$13,19,0)</f>
        <v>Western received an 'explain expectations &amp; resolve situations' score of 84% which ranks them at position 3 of the 6 regions called in Q1.</v>
      </c>
      <c r="AN312" s="4" t="str">
        <f>VLOOKUP(K312,'Region Ranking'!$D$8:$X$13,20,0)</f>
        <v>Western received a 'communication' score of 50% which ranks them at position 6 of the 6 regions called in Q1.</v>
      </c>
      <c r="AO312" s="4" t="str">
        <f>VLOOKUP(K312,'Region Ranking'!$D$8:$X$13,21,0)</f>
        <v>Western had multiple areas with lower ranks in Q1, which should be examined for potential areas of improvement.</v>
      </c>
    </row>
    <row r="313" spans="1:41" hidden="1" x14ac:dyDescent="0.25">
      <c r="A313" s="4">
        <v>2025</v>
      </c>
      <c r="B313" s="4" t="s">
        <v>339</v>
      </c>
      <c r="C313" s="9" t="s">
        <v>340</v>
      </c>
      <c r="D313" s="4">
        <v>10453655</v>
      </c>
      <c r="E313" s="4" t="s">
        <v>265</v>
      </c>
      <c r="F313" s="4" t="s">
        <v>266</v>
      </c>
      <c r="G313" s="4" t="s">
        <v>265</v>
      </c>
      <c r="H313" s="4" t="s">
        <v>46</v>
      </c>
      <c r="I313" s="4">
        <v>2564</v>
      </c>
      <c r="J313" s="4" t="s">
        <v>264</v>
      </c>
      <c r="K313" s="4" t="s">
        <v>186</v>
      </c>
      <c r="L313" s="4" t="s">
        <v>49</v>
      </c>
      <c r="M313" s="4"/>
      <c r="N313" s="4" t="s">
        <v>50</v>
      </c>
      <c r="O313" s="4" t="s">
        <v>51</v>
      </c>
      <c r="P313" s="4">
        <v>5</v>
      </c>
      <c r="Q313" s="4">
        <v>5</v>
      </c>
      <c r="R313" s="4">
        <v>5</v>
      </c>
      <c r="S313" s="4" t="s">
        <v>52</v>
      </c>
      <c r="T313" s="4" t="s">
        <v>62</v>
      </c>
      <c r="U313" s="4">
        <v>5</v>
      </c>
      <c r="V313" s="4" t="s">
        <v>51</v>
      </c>
      <c r="W313" s="4" t="s">
        <v>51</v>
      </c>
      <c r="X313" s="4" t="s">
        <v>55</v>
      </c>
      <c r="Y313" s="8">
        <v>0.5714285714285714</v>
      </c>
      <c r="Z313" s="8">
        <v>0.8928571428571429</v>
      </c>
      <c r="AA313" s="8">
        <v>0.7142857142857143</v>
      </c>
      <c r="AB313" s="8">
        <v>0.5</v>
      </c>
      <c r="AC313" s="8">
        <v>0.73563218390804597</v>
      </c>
      <c r="AD313" s="4" t="str">
        <f>VLOOKUP(J313,'Areas Ranking'!$D$59:$Z$115,18,0)</f>
        <v>Campbelltown City received an overall score of 82% which ranks them at position 6 of the 9 areas within the South West Metropolitan region called in Q1.</v>
      </c>
      <c r="AE313" s="4" t="str">
        <f>VLOOKUP(J313,'Areas Ranking'!$D$59:$Z$115,19,0)</f>
        <v>Campbelltown City received a 'greeting' score of 67% which ranks them at position 1 of the 9 areas within the South West Metropolitan region called in Q1.</v>
      </c>
      <c r="AF313" s="4" t="str">
        <f>VLOOKUP(J313,'Areas Ranking'!$D$59:$Z$115,20,0)</f>
        <v>Campbelltown City received an 'act with empathy' score of 96% which ranks them at position 3 of the 9 areas within the South West Metropolitan region called in Q1.</v>
      </c>
      <c r="AG313" s="4" t="str">
        <f>VLOOKUP(J313,'Areas Ranking'!$D$59:$Z$115,21,0)</f>
        <v>Campbelltown City received an 'explain expectations &amp; resolve situations' score of 78% which ranks them at position 6 of the 9 areas within the South West Metropolitan region called in Q1.</v>
      </c>
      <c r="AH313" s="4" t="str">
        <f>VLOOKUP(J313,'Areas Ranking'!$D$59:$Z$115,22,0)</f>
        <v>Campbelltown City received a 'communication' score of 67% which ranks them at position 4 of the 9 areas within the South West Metropolitan region called in Q1.</v>
      </c>
      <c r="AI313" s="4" t="str">
        <f>VLOOKUP(J313,'Areas Ranking'!$D$59:$Z$115,23,0)</f>
        <v>Campbelltown City's lowest rank was for 'explain expectations &amp; resolve situations' in Q1, which should be examined for potential areas of improvement.</v>
      </c>
      <c r="AJ313" s="4" t="str">
        <f>VLOOKUP(K313,'Region Ranking'!$D$8:$X$13,16,0)</f>
        <v>South West Metropolitan received an overall score of 80% which ranks them at position 3 of the 6 regions called in Q1.</v>
      </c>
      <c r="AK313" s="4" t="str">
        <f>VLOOKUP(K313,'Region Ranking'!$D$8:$X$13,17,0)</f>
        <v>South West Metropolitan received a 'greeting' score of 59% which ranks them at position 3 of the 6 regions called in Q1.</v>
      </c>
      <c r="AL313" s="4" t="str">
        <f>VLOOKUP(K313,'Region Ranking'!$D$8:$X$13,18,0)</f>
        <v>South West Metropolitan received an 'act with empathy' score of 93% which ranks them at position 3 of the 6 regions called in Q1.</v>
      </c>
      <c r="AM313" s="4" t="str">
        <f>VLOOKUP(K313,'Region Ranking'!$D$8:$X$13,19,0)</f>
        <v>South West Metropolitan received an 'explain expectations &amp; resolve situations' score of 79% which ranks them at position 6 of the 6 regions called in Q1.</v>
      </c>
      <c r="AN313" s="4" t="str">
        <f>VLOOKUP(K313,'Region Ranking'!$D$8:$X$13,20,0)</f>
        <v>South West Metropolitan received a 'communication' score of 67% which ranks them at position 2 of the 6 regions called in Q1.</v>
      </c>
      <c r="AO313" s="4" t="str">
        <f>VLOOKUP(K313,'Region Ranking'!$D$8:$X$13,21,0)</f>
        <v>South West Metropolitan had multiple areas with lower ranks in Q1, which should be examined for potential areas of improvement.</v>
      </c>
    </row>
    <row r="314" spans="1:41" hidden="1" x14ac:dyDescent="0.25">
      <c r="A314" s="4">
        <v>2025</v>
      </c>
      <c r="B314" s="4" t="s">
        <v>339</v>
      </c>
      <c r="C314" s="9" t="s">
        <v>340</v>
      </c>
      <c r="D314" s="4">
        <v>10453656</v>
      </c>
      <c r="E314" s="4" t="s">
        <v>71</v>
      </c>
      <c r="F314" s="4" t="s">
        <v>72</v>
      </c>
      <c r="G314" s="4" t="s">
        <v>71</v>
      </c>
      <c r="H314" s="4" t="s">
        <v>46</v>
      </c>
      <c r="I314" s="4">
        <v>2020</v>
      </c>
      <c r="J314" s="4" t="s">
        <v>69</v>
      </c>
      <c r="K314" s="4" t="s">
        <v>48</v>
      </c>
      <c r="L314" s="4" t="s">
        <v>49</v>
      </c>
      <c r="M314" s="4"/>
      <c r="N314" s="4" t="s">
        <v>50</v>
      </c>
      <c r="O314" s="4" t="s">
        <v>51</v>
      </c>
      <c r="P314" s="4">
        <v>5</v>
      </c>
      <c r="Q314" s="4">
        <v>5</v>
      </c>
      <c r="R314" s="4">
        <v>5</v>
      </c>
      <c r="S314" s="4" t="s">
        <v>52</v>
      </c>
      <c r="T314" s="4" t="s">
        <v>53</v>
      </c>
      <c r="U314" s="4">
        <v>5</v>
      </c>
      <c r="V314" s="4" t="s">
        <v>63</v>
      </c>
      <c r="W314" s="4" t="s">
        <v>51</v>
      </c>
      <c r="X314" s="4" t="s">
        <v>55</v>
      </c>
      <c r="Y314" s="8">
        <v>0.5714285714285714</v>
      </c>
      <c r="Z314" s="8">
        <v>1</v>
      </c>
      <c r="AA314" s="8">
        <v>0.90476190476190477</v>
      </c>
      <c r="AB314" s="8">
        <v>0.5</v>
      </c>
      <c r="AC314" s="8">
        <v>0.86206896551724144</v>
      </c>
      <c r="AD314" s="4" t="str">
        <f>VLOOKUP(J314,'Areas Ranking'!$D$59:$Z$115,18,0)</f>
        <v>South Sydney received an overall score of 82% which ranks them at position 7 of the 10 areas within the Central Metropolitan region called in Q1.</v>
      </c>
      <c r="AE314" s="4" t="str">
        <f>VLOOKUP(J314,'Areas Ranking'!$D$59:$Z$115,19,0)</f>
        <v>South Sydney received a 'greeting' score of 67% which ranks them at position 2 of the 10 areas within the Central Metropolitan region called in Q1.</v>
      </c>
      <c r="AF314" s="4" t="str">
        <f>VLOOKUP(J314,'Areas Ranking'!$D$59:$Z$115,20,0)</f>
        <v>South Sydney received an 'act with empathy' score of 100% which ranks them at position 1 of the 10 areas within the Central Metropolitan region called in Q1.</v>
      </c>
      <c r="AG314" s="4" t="str">
        <f>VLOOKUP(J314,'Areas Ranking'!$D$59:$Z$115,21,0)</f>
        <v>South Sydney received an 'explain expectations &amp; resolve situations' score of 81% which ranks them at position 7 of the 10 areas within the Central Metropolitan region called in Q1.</v>
      </c>
      <c r="AH314" s="4" t="str">
        <f>VLOOKUP(J314,'Areas Ranking'!$D$59:$Z$115,22,0)</f>
        <v>South Sydney received a 'communication' score of 50% which ranks them at position 4 of the 10 areas within the Central Metropolitan region called in Q1.</v>
      </c>
      <c r="AI314" s="4" t="str">
        <f>VLOOKUP(J314,'Areas Ranking'!$D$59:$Z$115,23,0)</f>
        <v>South Sydney's lowest rank was for 'explain expectations &amp; resolve situations' in Q1, which should be examined for potential areas of improvement.</v>
      </c>
      <c r="AJ314" s="4" t="str">
        <f>VLOOKUP(K314,'Region Ranking'!$D$8:$X$13,16,0)</f>
        <v>Central Metropolitan received an overall score of 83% which ranks them at position 2 of the 6 regions called in Q1.</v>
      </c>
      <c r="AK314" s="4" t="str">
        <f>VLOOKUP(K314,'Region Ranking'!$D$8:$X$13,17,0)</f>
        <v>Central Metropolitan received a 'greeting' score of 61% which ranks them at position 2 of the 6 regions called in Q1.</v>
      </c>
      <c r="AL314" s="4" t="str">
        <f>VLOOKUP(K314,'Region Ranking'!$D$8:$X$13,18,0)</f>
        <v>Central Metropolitan received an 'act with empathy' score of 96% which ranks them at position 2 of the 6 regions called in Q1.</v>
      </c>
      <c r="AM314" s="4" t="str">
        <f>VLOOKUP(K314,'Region Ranking'!$D$8:$X$13,19,0)</f>
        <v>Central Metropolitan received an 'explain expectations &amp; resolve situations' score of 85% which ranks them at position 1 of the 6 regions called in Q1.</v>
      </c>
      <c r="AN314" s="4" t="str">
        <f>VLOOKUP(K314,'Region Ranking'!$D$8:$X$13,20,0)</f>
        <v>Central Metropolitan received a 'communication' score of 57% which ranks them at position 5 of the 6 regions called in Q1.</v>
      </c>
      <c r="AO314" s="4" t="str">
        <f>VLOOKUP(K314,'Region Ranking'!$D$8:$X$13,21,0)</f>
        <v>Central Metropolitan had multiple areas with lower ranks in Q1, which should be examined for potential areas of improvement.</v>
      </c>
    </row>
    <row r="315" spans="1:41" hidden="1" x14ac:dyDescent="0.25">
      <c r="A315" s="4">
        <v>2025</v>
      </c>
      <c r="B315" s="4" t="s">
        <v>339</v>
      </c>
      <c r="C315" s="9" t="s">
        <v>340</v>
      </c>
      <c r="D315" s="4">
        <v>10453657</v>
      </c>
      <c r="E315" s="4" t="s">
        <v>195</v>
      </c>
      <c r="F315" s="4" t="s">
        <v>196</v>
      </c>
      <c r="G315" s="4" t="s">
        <v>195</v>
      </c>
      <c r="H315" s="4" t="s">
        <v>46</v>
      </c>
      <c r="I315" s="4">
        <v>2160</v>
      </c>
      <c r="J315" s="4" t="s">
        <v>191</v>
      </c>
      <c r="K315" s="4" t="s">
        <v>186</v>
      </c>
      <c r="L315" s="4" t="s">
        <v>49</v>
      </c>
      <c r="M315" s="4" t="s">
        <v>61</v>
      </c>
      <c r="N315" s="4" t="s">
        <v>50</v>
      </c>
      <c r="O315" s="4" t="s">
        <v>51</v>
      </c>
      <c r="P315" s="4">
        <v>5</v>
      </c>
      <c r="Q315" s="4">
        <v>5</v>
      </c>
      <c r="R315" s="4">
        <v>5</v>
      </c>
      <c r="S315" s="4" t="s">
        <v>52</v>
      </c>
      <c r="T315" s="4" t="s">
        <v>76</v>
      </c>
      <c r="U315" s="4">
        <v>5</v>
      </c>
      <c r="V315" s="4" t="s">
        <v>54</v>
      </c>
      <c r="W315" s="4" t="s">
        <v>55</v>
      </c>
      <c r="X315" s="4" t="s">
        <v>55</v>
      </c>
      <c r="Y315" s="8">
        <v>0.5714285714285714</v>
      </c>
      <c r="Z315" s="8">
        <v>1</v>
      </c>
      <c r="AA315" s="8">
        <v>1</v>
      </c>
      <c r="AB315" s="8">
        <v>1</v>
      </c>
      <c r="AC315" s="8">
        <v>0.96551724137931028</v>
      </c>
      <c r="AD315" s="4" t="str">
        <f>VLOOKUP(J315,'Areas Ranking'!$D$59:$Z$115,18,0)</f>
        <v>Cumberland received an overall score of 86% which ranks them at position 5 of the 9 areas within the South West Metropolitan region called in Q1.</v>
      </c>
      <c r="AE315" s="4" t="str">
        <f>VLOOKUP(J315,'Areas Ranking'!$D$59:$Z$115,19,0)</f>
        <v>Cumberland received a 'greeting' score of 67% which ranks them at position 1 of the 9 areas within the South West Metropolitan region called in Q1.</v>
      </c>
      <c r="AF315" s="4" t="str">
        <f>VLOOKUP(J315,'Areas Ranking'!$D$59:$Z$115,20,0)</f>
        <v>Cumberland received an 'act with empathy' score of 100% which ranks them at position 1 of the 9 areas within the South West Metropolitan region called in Q1.</v>
      </c>
      <c r="AG315" s="4" t="str">
        <f>VLOOKUP(J315,'Areas Ranking'!$D$59:$Z$115,21,0)</f>
        <v>Cumberland received an 'explain expectations &amp; resolve situations' score of 81% which ranks them at position 5 of the 9 areas within the South West Metropolitan region called in Q1.</v>
      </c>
      <c r="AH315" s="4" t="str">
        <f>VLOOKUP(J315,'Areas Ranking'!$D$59:$Z$115,22,0)</f>
        <v>Cumberland received a 'communication' score of 83% which ranks them at position 1 of the 9 areas within the South West Metropolitan region called in Q1.</v>
      </c>
      <c r="AI315" s="4" t="str">
        <f>VLOOKUP(J315,'Areas Ranking'!$D$59:$Z$115,23,0)</f>
        <v>Cumberland's lowest rank was for 'explain expectations &amp; resolve situations' in Q1, which should be examined for potential areas of improvement.</v>
      </c>
      <c r="AJ315" s="4" t="str">
        <f>VLOOKUP(K315,'Region Ranking'!$D$8:$X$13,16,0)</f>
        <v>South West Metropolitan received an overall score of 80% which ranks them at position 3 of the 6 regions called in Q1.</v>
      </c>
      <c r="AK315" s="4" t="str">
        <f>VLOOKUP(K315,'Region Ranking'!$D$8:$X$13,17,0)</f>
        <v>South West Metropolitan received a 'greeting' score of 59% which ranks them at position 3 of the 6 regions called in Q1.</v>
      </c>
      <c r="AL315" s="4" t="str">
        <f>VLOOKUP(K315,'Region Ranking'!$D$8:$X$13,18,0)</f>
        <v>South West Metropolitan received an 'act with empathy' score of 93% which ranks them at position 3 of the 6 regions called in Q1.</v>
      </c>
      <c r="AM315" s="4" t="str">
        <f>VLOOKUP(K315,'Region Ranking'!$D$8:$X$13,19,0)</f>
        <v>South West Metropolitan received an 'explain expectations &amp; resolve situations' score of 79% which ranks them at position 6 of the 6 regions called in Q1.</v>
      </c>
      <c r="AN315" s="4" t="str">
        <f>VLOOKUP(K315,'Region Ranking'!$D$8:$X$13,20,0)</f>
        <v>South West Metropolitan received a 'communication' score of 67% which ranks them at position 2 of the 6 regions called in Q1.</v>
      </c>
      <c r="AO315" s="4" t="str">
        <f>VLOOKUP(K315,'Region Ranking'!$D$8:$X$13,21,0)</f>
        <v>South West Metropolitan had multiple areas with lower ranks in Q1, which should be examined for potential areas of improvement.</v>
      </c>
    </row>
    <row r="316" spans="1:41" hidden="1" x14ac:dyDescent="0.25">
      <c r="A316" s="4">
        <v>2025</v>
      </c>
      <c r="B316" s="4" t="s">
        <v>339</v>
      </c>
      <c r="C316" s="9" t="s">
        <v>340</v>
      </c>
      <c r="D316" s="4">
        <v>10453658</v>
      </c>
      <c r="E316" s="4" t="s">
        <v>116</v>
      </c>
      <c r="F316" s="4" t="s">
        <v>117</v>
      </c>
      <c r="G316" s="4" t="s">
        <v>116</v>
      </c>
      <c r="H316" s="4" t="s">
        <v>46</v>
      </c>
      <c r="I316" s="4">
        <v>2103</v>
      </c>
      <c r="J316" s="4" t="s">
        <v>115</v>
      </c>
      <c r="K316" s="4" t="s">
        <v>104</v>
      </c>
      <c r="L316" s="4" t="s">
        <v>49</v>
      </c>
      <c r="M316" s="4"/>
      <c r="N316" s="4" t="s">
        <v>70</v>
      </c>
      <c r="O316" s="4" t="s">
        <v>51</v>
      </c>
      <c r="P316" s="4">
        <v>5</v>
      </c>
      <c r="Q316" s="4">
        <v>5</v>
      </c>
      <c r="R316" s="4">
        <v>5</v>
      </c>
      <c r="S316" s="4" t="s">
        <v>52</v>
      </c>
      <c r="T316" s="4" t="s">
        <v>53</v>
      </c>
      <c r="U316" s="4">
        <v>5</v>
      </c>
      <c r="V316" s="4" t="s">
        <v>54</v>
      </c>
      <c r="W316" s="4" t="s">
        <v>51</v>
      </c>
      <c r="X316" s="4" t="s">
        <v>55</v>
      </c>
      <c r="Y316" s="8">
        <v>0.5714285714285714</v>
      </c>
      <c r="Z316" s="8">
        <v>1</v>
      </c>
      <c r="AA316" s="8">
        <v>0.90476190476190477</v>
      </c>
      <c r="AB316" s="8">
        <v>0.5</v>
      </c>
      <c r="AC316" s="8">
        <v>0.86206896551724144</v>
      </c>
      <c r="AD316" s="4" t="str">
        <f>VLOOKUP(J316,'Areas Ranking'!$D$59:$Z$115,18,0)</f>
        <v>Northern Beaches received an overall score of 71% which ranks them at position 9 of the 12 areas within the North West Metropolitan region called in Q1.</v>
      </c>
      <c r="AE316" s="4" t="str">
        <f>VLOOKUP(J316,'Areas Ranking'!$D$59:$Z$115,19,0)</f>
        <v>Northern Beaches received a 'greeting' score of 33% which ranks them at position 12 of the 12 areas within the North West Metropolitan region called in Q1.</v>
      </c>
      <c r="AF316" s="4" t="str">
        <f>VLOOKUP(J316,'Areas Ranking'!$D$59:$Z$115,20,0)</f>
        <v>Northern Beaches received an 'act with empathy' score of 79% which ranks them at position 9 of the 12 areas within the North West Metropolitan region called in Q1.</v>
      </c>
      <c r="AG316" s="4" t="str">
        <f>VLOOKUP(J316,'Areas Ranking'!$D$59:$Z$115,21,0)</f>
        <v>Northern Beaches received an 'explain expectations &amp; resolve situations' score of 78% which ranks them at position 8 of the 12 areas within the North West Metropolitan region called in Q1.</v>
      </c>
      <c r="AH316" s="4" t="str">
        <f>VLOOKUP(J316,'Areas Ranking'!$D$59:$Z$115,22,0)</f>
        <v>Northern Beaches received a 'communication' score of 50% which ranks them at position 9 of the 12 areas within the North West Metropolitan region called in Q1.</v>
      </c>
      <c r="AI316" s="4" t="str">
        <f>VLOOKUP(J316,'Areas Ranking'!$D$59:$Z$115,23,0)</f>
        <v>Northern Beaches' lowest rank was for 'greeting' in Q1, which should be examined for potential areas of improvement.</v>
      </c>
      <c r="AJ316" s="4" t="str">
        <f>VLOOKUP(K316,'Region Ranking'!$D$8:$X$13,16,0)</f>
        <v>North West Metropolitan received an overall score of 79% which ranks them at position 6 of the 6 regions called in Q1.</v>
      </c>
      <c r="AK316" s="4" t="str">
        <f>VLOOKUP(K316,'Region Ranking'!$D$8:$X$13,17,0)</f>
        <v>North West Metropolitan received a 'greeting' score of 54% which ranks them at position 6 of the 6 regions called in Q1.</v>
      </c>
      <c r="AL316" s="4" t="str">
        <f>VLOOKUP(K316,'Region Ranking'!$D$8:$X$13,18,0)</f>
        <v>North West Metropolitan received an 'act with empathy' score of 87% which ranks them at position 6 of the 6 regions called in Q1.</v>
      </c>
      <c r="AM316" s="4" t="str">
        <f>VLOOKUP(K316,'Region Ranking'!$D$8:$X$13,19,0)</f>
        <v>North West Metropolitan received an 'explain expectations &amp; resolve situations' score of 81% which ranks them at position 4 of the 6 regions called in Q1.</v>
      </c>
      <c r="AN316" s="4" t="str">
        <f>VLOOKUP(K316,'Region Ranking'!$D$8:$X$13,20,0)</f>
        <v>North West Metropolitan received a 'communication' score of 65% which ranks them at position 3 of the 6 regions called in Q1.</v>
      </c>
      <c r="AO316" s="4" t="str">
        <f>VLOOKUP(K316,'Region Ranking'!$D$8:$X$13,21,0)</f>
        <v>North West Metropolitan had multiple areas with lower ranks in Q1, which should be examined for potential areas of improvement.</v>
      </c>
    </row>
    <row r="317" spans="1:41" hidden="1" x14ac:dyDescent="0.25">
      <c r="A317" s="4">
        <v>2025</v>
      </c>
      <c r="B317" s="4" t="s">
        <v>339</v>
      </c>
      <c r="C317" s="9" t="s">
        <v>340</v>
      </c>
      <c r="D317" s="4">
        <v>10453659</v>
      </c>
      <c r="E317" s="4" t="s">
        <v>105</v>
      </c>
      <c r="F317" s="4" t="s">
        <v>106</v>
      </c>
      <c r="G317" s="4" t="s">
        <v>105</v>
      </c>
      <c r="H317" s="4" t="s">
        <v>46</v>
      </c>
      <c r="I317" s="4">
        <v>2088</v>
      </c>
      <c r="J317" s="4" t="s">
        <v>103</v>
      </c>
      <c r="K317" s="4" t="s">
        <v>104</v>
      </c>
      <c r="L317" s="4" t="s">
        <v>49</v>
      </c>
      <c r="M317" s="4" t="s">
        <v>61</v>
      </c>
      <c r="N317" s="4" t="s">
        <v>50</v>
      </c>
      <c r="O317" s="4" t="s">
        <v>51</v>
      </c>
      <c r="P317" s="4">
        <v>5</v>
      </c>
      <c r="Q317" s="4">
        <v>5</v>
      </c>
      <c r="R317" s="4">
        <v>5</v>
      </c>
      <c r="S317" s="4" t="s">
        <v>52</v>
      </c>
      <c r="T317" s="4" t="s">
        <v>76</v>
      </c>
      <c r="U317" s="4">
        <v>5</v>
      </c>
      <c r="V317" s="4" t="s">
        <v>54</v>
      </c>
      <c r="W317" s="4" t="s">
        <v>55</v>
      </c>
      <c r="X317" s="4" t="s">
        <v>55</v>
      </c>
      <c r="Y317" s="8">
        <v>0.7142857142857143</v>
      </c>
      <c r="Z317" s="8">
        <v>1</v>
      </c>
      <c r="AA317" s="8">
        <v>1</v>
      </c>
      <c r="AB317" s="8">
        <v>1</v>
      </c>
      <c r="AC317" s="8">
        <v>0.97701149425287359</v>
      </c>
      <c r="AD317" s="4" t="str">
        <f>VLOOKUP(J317,'Areas Ranking'!$D$59:$Z$115,18,0)</f>
        <v>North Shore received an overall score of 79% which ranks them at position 8 of the 12 areas within the North West Metropolitan region called in Q1.</v>
      </c>
      <c r="AE317" s="4" t="str">
        <f>VLOOKUP(J317,'Areas Ranking'!$D$59:$Z$115,19,0)</f>
        <v>North Shore received a 'greeting' score of 71% which ranks them at position 1 of the 12 areas within the North West Metropolitan region called in Q1.</v>
      </c>
      <c r="AF317" s="4" t="str">
        <f>VLOOKUP(J317,'Areas Ranking'!$D$59:$Z$115,20,0)</f>
        <v>North Shore received an 'act with empathy' score of 96% which ranks them at position 4 of the 12 areas within the North West Metropolitan region called in Q1.</v>
      </c>
      <c r="AG317" s="4" t="str">
        <f>VLOOKUP(J317,'Areas Ranking'!$D$59:$Z$115,21,0)</f>
        <v>North Shore received an 'explain expectations &amp; resolve situations' score of 68% which ranks them at position 10 of the 12 areas within the North West Metropolitan region called in Q1.</v>
      </c>
      <c r="AH317" s="4" t="str">
        <f>VLOOKUP(J317,'Areas Ranking'!$D$59:$Z$115,22,0)</f>
        <v>North Shore received a 'communication' score of 83% which ranks them at position 1 of the 12 areas within the North West Metropolitan region called in Q1.</v>
      </c>
      <c r="AI317" s="4" t="str">
        <f>VLOOKUP(J317,'Areas Ranking'!$D$59:$Z$115,23,0)</f>
        <v>North Shore's lowest rank was for 'explain expectations &amp; resolve situations' in Q1, which should be examined for potential areas of improvement.</v>
      </c>
      <c r="AJ317" s="4" t="str">
        <f>VLOOKUP(K317,'Region Ranking'!$D$8:$X$13,16,0)</f>
        <v>North West Metropolitan received an overall score of 79% which ranks them at position 6 of the 6 regions called in Q1.</v>
      </c>
      <c r="AK317" s="4" t="str">
        <f>VLOOKUP(K317,'Region Ranking'!$D$8:$X$13,17,0)</f>
        <v>North West Metropolitan received a 'greeting' score of 54% which ranks them at position 6 of the 6 regions called in Q1.</v>
      </c>
      <c r="AL317" s="4" t="str">
        <f>VLOOKUP(K317,'Region Ranking'!$D$8:$X$13,18,0)</f>
        <v>North West Metropolitan received an 'act with empathy' score of 87% which ranks them at position 6 of the 6 regions called in Q1.</v>
      </c>
      <c r="AM317" s="4" t="str">
        <f>VLOOKUP(K317,'Region Ranking'!$D$8:$X$13,19,0)</f>
        <v>North West Metropolitan received an 'explain expectations &amp; resolve situations' score of 81% which ranks them at position 4 of the 6 regions called in Q1.</v>
      </c>
      <c r="AN317" s="4" t="str">
        <f>VLOOKUP(K317,'Region Ranking'!$D$8:$X$13,20,0)</f>
        <v>North West Metropolitan received a 'communication' score of 65% which ranks them at position 3 of the 6 regions called in Q1.</v>
      </c>
      <c r="AO317" s="4" t="str">
        <f>VLOOKUP(K317,'Region Ranking'!$D$8:$X$13,21,0)</f>
        <v>North West Metropolitan had multiple areas with lower ranks in Q1, which should be examined for potential areas of improvement.</v>
      </c>
    </row>
    <row r="318" spans="1:41" hidden="1" x14ac:dyDescent="0.25">
      <c r="A318" s="4">
        <v>2025</v>
      </c>
      <c r="B318" s="4" t="s">
        <v>339</v>
      </c>
      <c r="C318" s="9" t="s">
        <v>340</v>
      </c>
      <c r="D318" s="4">
        <v>10453660</v>
      </c>
      <c r="E318" s="4" t="s">
        <v>270</v>
      </c>
      <c r="F318" s="4" t="s">
        <v>271</v>
      </c>
      <c r="G318" s="4" t="s">
        <v>270</v>
      </c>
      <c r="H318" s="4" t="s">
        <v>46</v>
      </c>
      <c r="I318" s="4">
        <v>2577</v>
      </c>
      <c r="J318" s="4" t="s">
        <v>272</v>
      </c>
      <c r="K318" s="4" t="s">
        <v>253</v>
      </c>
      <c r="L318" s="4" t="s">
        <v>88</v>
      </c>
      <c r="M318" s="4" t="s">
        <v>61</v>
      </c>
      <c r="N318" s="4" t="s">
        <v>70</v>
      </c>
      <c r="O318" s="4" t="s">
        <v>51</v>
      </c>
      <c r="P318" s="4">
        <v>5</v>
      </c>
      <c r="Q318" s="4">
        <v>5</v>
      </c>
      <c r="R318" s="4">
        <v>5</v>
      </c>
      <c r="S318" s="4" t="s">
        <v>52</v>
      </c>
      <c r="T318" s="4" t="s">
        <v>53</v>
      </c>
      <c r="U318" s="4">
        <v>5</v>
      </c>
      <c r="V318" s="4" t="s">
        <v>54</v>
      </c>
      <c r="W318" s="4" t="s">
        <v>51</v>
      </c>
      <c r="X318" s="4" t="s">
        <v>55</v>
      </c>
      <c r="Y318" s="8">
        <v>0.7142857142857143</v>
      </c>
      <c r="Z318" s="8">
        <v>0.8928571428571429</v>
      </c>
      <c r="AA318" s="8">
        <v>0.90476190476190477</v>
      </c>
      <c r="AB318" s="8">
        <v>0.5</v>
      </c>
      <c r="AC318" s="8">
        <v>0.83908045977011492</v>
      </c>
      <c r="AD318" s="4" t="str">
        <f>VLOOKUP(J318,'Areas Ranking'!$D$59:$Z$115,18,0)</f>
        <v>The Hume received an overall score of 81% which ranks them at position 7 of the 8 areas within the Southern region called in Q1.</v>
      </c>
      <c r="AE318" s="4" t="str">
        <f>VLOOKUP(J318,'Areas Ranking'!$D$59:$Z$115,19,0)</f>
        <v>The Hume received a 'greeting' score of 62% which ranks them at position 5 of the 8 areas within the Southern region called in Q1.</v>
      </c>
      <c r="AF318" s="4" t="str">
        <f>VLOOKUP(J318,'Areas Ranking'!$D$59:$Z$115,20,0)</f>
        <v>The Hume received an 'act with empathy' score of 93% which ranks them at position 6 of the 8 areas within the Southern region called in Q1.</v>
      </c>
      <c r="AG318" s="4" t="str">
        <f>VLOOKUP(J318,'Areas Ranking'!$D$59:$Z$115,21,0)</f>
        <v>The Hume received an 'explain expectations &amp; resolve situations' score of 84% which ranks them at position 4 of the 8 areas within the Southern region called in Q1.</v>
      </c>
      <c r="AH318" s="4" t="str">
        <f>VLOOKUP(J318,'Areas Ranking'!$D$59:$Z$115,22,0)</f>
        <v>The Hume received a 'communication' score of 50% which ranks them at position 7 of the 8 areas within the Southern region called in Q1.</v>
      </c>
      <c r="AI318" s="4" t="str">
        <f>VLOOKUP(J318,'Areas Ranking'!$D$59:$Z$115,23,0)</f>
        <v>The Hume's lowest rank was for 'communication' in Q1, which should be examined for potential areas of improvement.</v>
      </c>
      <c r="AJ318" s="4" t="str">
        <f>VLOOKUP(K318,'Region Ranking'!$D$8:$X$13,16,0)</f>
        <v>Southern received an overall score of 85% which ranks them at position 1 of the 6 regions called in Q1.</v>
      </c>
      <c r="AK318" s="4" t="str">
        <f>VLOOKUP(K318,'Region Ranking'!$D$8:$X$13,17,0)</f>
        <v>Southern received a 'greeting' score of 64% which ranks them at position 1 of the 6 regions called in Q1.</v>
      </c>
      <c r="AL318" s="4" t="str">
        <f>VLOOKUP(K318,'Region Ranking'!$D$8:$X$13,18,0)</f>
        <v>Southern received an 'act with empathy' score of 97% which ranks them at position 1 of the 6 regions called in Q1.</v>
      </c>
      <c r="AM318" s="4" t="str">
        <f>VLOOKUP(K318,'Region Ranking'!$D$8:$X$13,19,0)</f>
        <v>Southern received an 'explain expectations &amp; resolve situations' score of 85% which ranks them at position 2 of the 6 regions called in Q1.</v>
      </c>
      <c r="AN318" s="4" t="str">
        <f>VLOOKUP(K318,'Region Ranking'!$D$8:$X$13,20,0)</f>
        <v>Southern received a 'communication' score of 69% which ranks them at position 1 of the 6 regions called in Q1.</v>
      </c>
      <c r="AO318" s="4" t="str">
        <f>VLOOKUP(K318,'Region Ranking'!$D$8:$X$13,21,0)</f>
        <v>Southern had multiple areas with lower ranks in Q1, which should be examined for potential areas of improvement.</v>
      </c>
    </row>
    <row r="319" spans="1:41" hidden="1" x14ac:dyDescent="0.25">
      <c r="A319" s="4">
        <v>2025</v>
      </c>
      <c r="B319" s="4" t="s">
        <v>339</v>
      </c>
      <c r="C319" s="9" t="s">
        <v>340</v>
      </c>
      <c r="D319" s="4">
        <v>10453661</v>
      </c>
      <c r="E319" s="4" t="s">
        <v>175</v>
      </c>
      <c r="F319" s="4" t="s">
        <v>176</v>
      </c>
      <c r="G319" s="4" t="s">
        <v>175</v>
      </c>
      <c r="H319" s="4" t="s">
        <v>46</v>
      </c>
      <c r="I319" s="4">
        <v>2770</v>
      </c>
      <c r="J319" s="4" t="s">
        <v>177</v>
      </c>
      <c r="K319" s="4" t="s">
        <v>104</v>
      </c>
      <c r="L319" s="4" t="s">
        <v>49</v>
      </c>
      <c r="M319" s="4" t="s">
        <v>61</v>
      </c>
      <c r="N319" s="4" t="s">
        <v>70</v>
      </c>
      <c r="O319" s="4" t="s">
        <v>51</v>
      </c>
      <c r="P319" s="4">
        <v>5</v>
      </c>
      <c r="Q319" s="4">
        <v>5</v>
      </c>
      <c r="R319" s="4">
        <v>5</v>
      </c>
      <c r="S319" s="4" t="s">
        <v>52</v>
      </c>
      <c r="T319" s="4" t="s">
        <v>53</v>
      </c>
      <c r="U319" s="4">
        <v>5</v>
      </c>
      <c r="V319" s="4" t="s">
        <v>54</v>
      </c>
      <c r="W319" s="4" t="s">
        <v>55</v>
      </c>
      <c r="X319" s="4" t="s">
        <v>55</v>
      </c>
      <c r="Y319" s="8">
        <v>0.42857142857142849</v>
      </c>
      <c r="Z319" s="8">
        <v>0.7142857142857143</v>
      </c>
      <c r="AA319" s="8">
        <v>0.90476190476190477</v>
      </c>
      <c r="AB319" s="8">
        <v>1</v>
      </c>
      <c r="AC319" s="8">
        <v>0.81609195402298851</v>
      </c>
      <c r="AD319" s="4" t="str">
        <f>VLOOKUP(J319,'Areas Ranking'!$D$59:$Z$115,18,0)</f>
        <v>Mount Druitt received an overall score of 71% which ranks them at position 9 of the 12 areas within the North West Metropolitan region called in Q1.</v>
      </c>
      <c r="AE319" s="4" t="str">
        <f>VLOOKUP(J319,'Areas Ranking'!$D$59:$Z$115,19,0)</f>
        <v>Mount Druitt received a 'greeting' score of 43% which ranks them at position 10 of the 12 areas within the North West Metropolitan region called in Q1.</v>
      </c>
      <c r="AF319" s="4" t="str">
        <f>VLOOKUP(J319,'Areas Ranking'!$D$59:$Z$115,20,0)</f>
        <v>Mount Druitt received an 'act with empathy' score of 75% which ranks them at position 10 of the 12 areas within the North West Metropolitan region called in Q1.</v>
      </c>
      <c r="AG319" s="4" t="str">
        <f>VLOOKUP(J319,'Areas Ranking'!$D$59:$Z$115,21,0)</f>
        <v>Mount Druitt received an 'explain expectations &amp; resolve situations' score of 75% which ranks them at position 9 of the 12 areas within the North West Metropolitan region called in Q1.</v>
      </c>
      <c r="AH319" s="4" t="str">
        <f>VLOOKUP(J319,'Areas Ranking'!$D$59:$Z$115,22,0)</f>
        <v>Mount Druitt received a 'communication' score of 67% which ranks them at position 4 of the 12 areas within the North West Metropolitan region called in Q1.</v>
      </c>
      <c r="AI319" s="4" t="str">
        <f>VLOOKUP(J319,'Areas Ranking'!$D$59:$Z$115,23,0)</f>
        <v>Mount Druitt had multiple areas with lower ranks in Q1, which should be examined for potential areas of improvement.</v>
      </c>
      <c r="AJ319" s="4" t="str">
        <f>VLOOKUP(K319,'Region Ranking'!$D$8:$X$13,16,0)</f>
        <v>North West Metropolitan received an overall score of 79% which ranks them at position 6 of the 6 regions called in Q1.</v>
      </c>
      <c r="AK319" s="4" t="str">
        <f>VLOOKUP(K319,'Region Ranking'!$D$8:$X$13,17,0)</f>
        <v>North West Metropolitan received a 'greeting' score of 54% which ranks them at position 6 of the 6 regions called in Q1.</v>
      </c>
      <c r="AL319" s="4" t="str">
        <f>VLOOKUP(K319,'Region Ranking'!$D$8:$X$13,18,0)</f>
        <v>North West Metropolitan received an 'act with empathy' score of 87% which ranks them at position 6 of the 6 regions called in Q1.</v>
      </c>
      <c r="AM319" s="4" t="str">
        <f>VLOOKUP(K319,'Region Ranking'!$D$8:$X$13,19,0)</f>
        <v>North West Metropolitan received an 'explain expectations &amp; resolve situations' score of 81% which ranks them at position 4 of the 6 regions called in Q1.</v>
      </c>
      <c r="AN319" s="4" t="str">
        <f>VLOOKUP(K319,'Region Ranking'!$D$8:$X$13,20,0)</f>
        <v>North West Metropolitan received a 'communication' score of 65% which ranks them at position 3 of the 6 regions called in Q1.</v>
      </c>
      <c r="AO319" s="4" t="str">
        <f>VLOOKUP(K319,'Region Ranking'!$D$8:$X$13,21,0)</f>
        <v>North West Metropolitan had multiple areas with lower ranks in Q1, which should be examined for potential areas of improvement.</v>
      </c>
    </row>
    <row r="320" spans="1:41" hidden="1" x14ac:dyDescent="0.25">
      <c r="A320" s="4">
        <v>2025</v>
      </c>
      <c r="B320" s="4" t="s">
        <v>339</v>
      </c>
      <c r="C320" s="9" t="s">
        <v>340</v>
      </c>
      <c r="D320" s="4">
        <v>10453662</v>
      </c>
      <c r="E320" s="4" t="s">
        <v>267</v>
      </c>
      <c r="F320" s="4" t="s">
        <v>268</v>
      </c>
      <c r="G320" s="4" t="s">
        <v>267</v>
      </c>
      <c r="H320" s="4" t="s">
        <v>46</v>
      </c>
      <c r="I320" s="4">
        <v>2567</v>
      </c>
      <c r="J320" s="4" t="s">
        <v>269</v>
      </c>
      <c r="K320" s="4" t="s">
        <v>186</v>
      </c>
      <c r="L320" s="4" t="s">
        <v>49</v>
      </c>
      <c r="M320" s="4" t="s">
        <v>61</v>
      </c>
      <c r="N320" s="4" t="s">
        <v>70</v>
      </c>
      <c r="O320" s="4" t="s">
        <v>51</v>
      </c>
      <c r="P320" s="4">
        <v>5</v>
      </c>
      <c r="Q320" s="4">
        <v>5</v>
      </c>
      <c r="R320" s="4">
        <v>5</v>
      </c>
      <c r="S320" s="4" t="s">
        <v>52</v>
      </c>
      <c r="T320" s="4" t="s">
        <v>53</v>
      </c>
      <c r="U320" s="4">
        <v>5</v>
      </c>
      <c r="V320" s="4" t="s">
        <v>63</v>
      </c>
      <c r="W320" s="4" t="s">
        <v>55</v>
      </c>
      <c r="X320" s="4" t="s">
        <v>55</v>
      </c>
      <c r="Y320" s="8">
        <v>0.7142857142857143</v>
      </c>
      <c r="Z320" s="8">
        <v>1</v>
      </c>
      <c r="AA320" s="8">
        <v>0.90476190476190477</v>
      </c>
      <c r="AB320" s="8">
        <v>1</v>
      </c>
      <c r="AC320" s="8">
        <v>0.93103448275862066</v>
      </c>
      <c r="AD320" s="4" t="str">
        <f>VLOOKUP(J320,'Areas Ranking'!$D$59:$Z$115,18,0)</f>
        <v>Camden received an overall score of 87% which ranks them at position 3 of the 9 areas within the South West Metropolitan region called in Q1.</v>
      </c>
      <c r="AE320" s="4" t="str">
        <f>VLOOKUP(J320,'Areas Ranking'!$D$59:$Z$115,19,0)</f>
        <v>Camden received a 'greeting' score of 62% which ranks them at position 4 of the 9 areas within the South West Metropolitan region called in Q1.</v>
      </c>
      <c r="AF320" s="4" t="str">
        <f>VLOOKUP(J320,'Areas Ranking'!$D$59:$Z$115,20,0)</f>
        <v>Camden received an 'act with empathy' score of 100% which ranks them at position 1 of the 9 areas within the South West Metropolitan region called in Q1.</v>
      </c>
      <c r="AG320" s="4" t="str">
        <f>VLOOKUP(J320,'Areas Ranking'!$D$59:$Z$115,21,0)</f>
        <v>Camden received an 'explain expectations &amp; resolve situations' score of 84% which ranks them at position 4 of the 9 areas within the South West Metropolitan region called in Q1.</v>
      </c>
      <c r="AH320" s="4" t="str">
        <f>VLOOKUP(J320,'Areas Ranking'!$D$59:$Z$115,22,0)</f>
        <v>Camden received a 'communication' score of 83% which ranks them at position 1 of the 9 areas within the South West Metropolitan region called in Q1.</v>
      </c>
      <c r="AI320" s="4" t="str">
        <f>VLOOKUP(J320,'Areas Ranking'!$D$59:$Z$115,23,0)</f>
        <v>Camden had multiple areas with lower ranks in Q1, which should be examined for potential areas of improvement.</v>
      </c>
      <c r="AJ320" s="4" t="str">
        <f>VLOOKUP(K320,'Region Ranking'!$D$8:$X$13,16,0)</f>
        <v>South West Metropolitan received an overall score of 80% which ranks them at position 3 of the 6 regions called in Q1.</v>
      </c>
      <c r="AK320" s="4" t="str">
        <f>VLOOKUP(K320,'Region Ranking'!$D$8:$X$13,17,0)</f>
        <v>South West Metropolitan received a 'greeting' score of 59% which ranks them at position 3 of the 6 regions called in Q1.</v>
      </c>
      <c r="AL320" s="4" t="str">
        <f>VLOOKUP(K320,'Region Ranking'!$D$8:$X$13,18,0)</f>
        <v>South West Metropolitan received an 'act with empathy' score of 93% which ranks them at position 3 of the 6 regions called in Q1.</v>
      </c>
      <c r="AM320" s="4" t="str">
        <f>VLOOKUP(K320,'Region Ranking'!$D$8:$X$13,19,0)</f>
        <v>South West Metropolitan received an 'explain expectations &amp; resolve situations' score of 79% which ranks them at position 6 of the 6 regions called in Q1.</v>
      </c>
      <c r="AN320" s="4" t="str">
        <f>VLOOKUP(K320,'Region Ranking'!$D$8:$X$13,20,0)</f>
        <v>South West Metropolitan received a 'communication' score of 67% which ranks them at position 2 of the 6 regions called in Q1.</v>
      </c>
      <c r="AO320" s="4" t="str">
        <f>VLOOKUP(K320,'Region Ranking'!$D$8:$X$13,21,0)</f>
        <v>South West Metropolitan had multiple areas with lower ranks in Q1, which should be examined for potential areas of improvement.</v>
      </c>
    </row>
    <row r="321" spans="1:41" hidden="1" x14ac:dyDescent="0.25">
      <c r="A321" s="4">
        <v>2025</v>
      </c>
      <c r="B321" s="4" t="s">
        <v>339</v>
      </c>
      <c r="C321" s="9" t="s">
        <v>340</v>
      </c>
      <c r="D321" s="4">
        <v>10453663</v>
      </c>
      <c r="E321" s="4" t="s">
        <v>333</v>
      </c>
      <c r="F321" s="4" t="s">
        <v>334</v>
      </c>
      <c r="G321" s="4" t="s">
        <v>333</v>
      </c>
      <c r="H321" s="4" t="s">
        <v>46</v>
      </c>
      <c r="I321" s="4">
        <v>2315</v>
      </c>
      <c r="J321" s="4" t="s">
        <v>227</v>
      </c>
      <c r="K321" s="4" t="s">
        <v>136</v>
      </c>
      <c r="L321" s="4" t="s">
        <v>49</v>
      </c>
      <c r="M321" s="4" t="s">
        <v>61</v>
      </c>
      <c r="N321" s="4" t="s">
        <v>70</v>
      </c>
      <c r="O321" s="4" t="s">
        <v>51</v>
      </c>
      <c r="P321" s="4">
        <v>5</v>
      </c>
      <c r="Q321" s="4">
        <v>5</v>
      </c>
      <c r="R321" s="4">
        <v>5</v>
      </c>
      <c r="S321" s="4" t="s">
        <v>52</v>
      </c>
      <c r="T321" s="4" t="s">
        <v>53</v>
      </c>
      <c r="U321" s="4">
        <v>5</v>
      </c>
      <c r="V321" s="4" t="s">
        <v>63</v>
      </c>
      <c r="W321" s="4" t="s">
        <v>55</v>
      </c>
      <c r="X321" s="4" t="s">
        <v>55</v>
      </c>
      <c r="Y321" s="8">
        <v>0.7142857142857143</v>
      </c>
      <c r="Z321" s="8">
        <v>1</v>
      </c>
      <c r="AA321" s="8">
        <v>0.90476190476190477</v>
      </c>
      <c r="AB321" s="8">
        <v>1</v>
      </c>
      <c r="AC321" s="8">
        <v>0.93103448275862066</v>
      </c>
      <c r="AD321" s="4" t="str">
        <f>VLOOKUP(J321,'Areas Ranking'!$D$59:$Z$115,18,0)</f>
        <v>Port Stephens/Hunter received an overall score of 91% which ranks them at position 3 of the 11 areas within the Northern region called in Q1.</v>
      </c>
      <c r="AE321" s="4" t="str">
        <f>VLOOKUP(J321,'Areas Ranking'!$D$59:$Z$115,19,0)</f>
        <v>Port Stephens/Hunter received a 'greeting' score of 52% which ranks them at position 6 of the 11 areas within the Northern region called in Q1.</v>
      </c>
      <c r="AF321" s="4" t="str">
        <f>VLOOKUP(J321,'Areas Ranking'!$D$59:$Z$115,20,0)</f>
        <v>Port Stephens/Hunter received an 'act with empathy' score of 100% which ranks them at position 1 of the 11 areas within the Northern region called in Q1.</v>
      </c>
      <c r="AG321" s="4" t="str">
        <f>VLOOKUP(J321,'Areas Ranking'!$D$59:$Z$115,21,0)</f>
        <v>Port Stephens/Hunter received an 'explain expectations &amp; resolve situations' score of 89% which ranks them at position 4 of the 11 areas within the Northern region called in Q1.</v>
      </c>
      <c r="AH321" s="4" t="str">
        <f>VLOOKUP(J321,'Areas Ranking'!$D$59:$Z$115,22,0)</f>
        <v>Port Stephens/Hunter received a 'communication' score of 100% which ranks them at position 1 of the 11 areas within the Northern region called in Q1.</v>
      </c>
      <c r="AI321" s="4" t="str">
        <f>VLOOKUP(J321,'Areas Ranking'!$D$59:$Z$115,23,0)</f>
        <v>Port Stephens/Hunter's lowest rank was for 'greeting' in Q1, which should be examined for potential areas of improvement.</v>
      </c>
      <c r="AJ321" s="4" t="str">
        <f>VLOOKUP(K321,'Region Ranking'!$D$8:$X$13,16,0)</f>
        <v>Northern received an overall score of 80% which ranks them at position 4 of the 6 regions called in Q1.</v>
      </c>
      <c r="AK321" s="4" t="str">
        <f>VLOOKUP(K321,'Region Ranking'!$D$8:$X$13,17,0)</f>
        <v>Northern received a 'greeting' score of 55% which ranks them at position 5 of the 6 regions called in Q1.</v>
      </c>
      <c r="AL321" s="4" t="str">
        <f>VLOOKUP(K321,'Region Ranking'!$D$8:$X$13,18,0)</f>
        <v>Northern received an 'act with empathy' score of 90% which ranks them at position 4 of the 6 regions called in Q1.</v>
      </c>
      <c r="AM321" s="4" t="str">
        <f>VLOOKUP(K321,'Region Ranking'!$D$8:$X$13,19,0)</f>
        <v>Northern received an 'explain expectations &amp; resolve situations' score of 81% which ranks them at position 5 of the 6 regions called in Q1.</v>
      </c>
      <c r="AN321" s="4" t="str">
        <f>VLOOKUP(K321,'Region Ranking'!$D$8:$X$13,20,0)</f>
        <v>Northern received a 'communication' score of 64% which ranks them at position 4 of the 6 regions called in Q1.</v>
      </c>
      <c r="AO321" s="4" t="str">
        <f>VLOOKUP(K321,'Region Ranking'!$D$8:$X$13,21,0)</f>
        <v>Northern had multiple areas with lower ranks in Q1, which should be examined for potential areas of improvement.</v>
      </c>
    </row>
    <row r="322" spans="1:41" hidden="1" x14ac:dyDescent="0.25">
      <c r="A322" s="4">
        <v>2025</v>
      </c>
      <c r="B322" s="4" t="s">
        <v>339</v>
      </c>
      <c r="C322" s="9" t="s">
        <v>340</v>
      </c>
      <c r="D322" s="4">
        <v>10453664</v>
      </c>
      <c r="E322" s="4" t="s">
        <v>85</v>
      </c>
      <c r="F322" s="4" t="s">
        <v>86</v>
      </c>
      <c r="G322" s="4" t="s">
        <v>85</v>
      </c>
      <c r="H322" s="4" t="s">
        <v>46</v>
      </c>
      <c r="I322" s="4">
        <v>2042</v>
      </c>
      <c r="J322" s="4" t="s">
        <v>87</v>
      </c>
      <c r="K322" s="4" t="s">
        <v>48</v>
      </c>
      <c r="L322" s="4" t="s">
        <v>49</v>
      </c>
      <c r="M322" s="4" t="s">
        <v>61</v>
      </c>
      <c r="N322" s="4" t="s">
        <v>70</v>
      </c>
      <c r="O322" s="4" t="s">
        <v>51</v>
      </c>
      <c r="P322" s="4">
        <v>5</v>
      </c>
      <c r="Q322" s="4">
        <v>5</v>
      </c>
      <c r="R322" s="4">
        <v>5</v>
      </c>
      <c r="S322" s="4" t="s">
        <v>52</v>
      </c>
      <c r="T322" s="4" t="s">
        <v>53</v>
      </c>
      <c r="U322" s="4">
        <v>5</v>
      </c>
      <c r="V322" s="4" t="s">
        <v>63</v>
      </c>
      <c r="W322" s="4" t="s">
        <v>51</v>
      </c>
      <c r="X322" s="4" t="s">
        <v>55</v>
      </c>
      <c r="Y322" s="8">
        <v>0.5714285714285714</v>
      </c>
      <c r="Z322" s="8">
        <v>1</v>
      </c>
      <c r="AA322" s="8">
        <v>0.90476190476190477</v>
      </c>
      <c r="AB322" s="8">
        <v>0.5</v>
      </c>
      <c r="AC322" s="8">
        <v>0.86206896551724144</v>
      </c>
      <c r="AD322" s="4" t="str">
        <f>VLOOKUP(J322,'Areas Ranking'!$D$59:$Z$115,18,0)</f>
        <v>Inner West received an overall score of 84% which ranks them at position 6 of the 10 areas within the Central Metropolitan region called in Q1.</v>
      </c>
      <c r="AE322" s="4" t="str">
        <f>VLOOKUP(J322,'Areas Ranking'!$D$59:$Z$115,19,0)</f>
        <v>Inner West received a 'greeting' score of 52% which ranks them at position 9 of the 10 areas within the Central Metropolitan region called in Q1.</v>
      </c>
      <c r="AF322" s="4" t="str">
        <f>VLOOKUP(J322,'Areas Ranking'!$D$59:$Z$115,20,0)</f>
        <v>Inner West received an 'act with empathy' score of 96% which ranks them at position 6 of the 10 areas within the Central Metropolitan region called in Q1.</v>
      </c>
      <c r="AG322" s="4" t="str">
        <f>VLOOKUP(J322,'Areas Ranking'!$D$59:$Z$115,21,0)</f>
        <v>Inner West received an 'explain expectations &amp; resolve situations' score of 94% which ranks them at position 2 of the 10 areas within the Central Metropolitan region called in Q1.</v>
      </c>
      <c r="AH322" s="4" t="str">
        <f>VLOOKUP(J322,'Areas Ranking'!$D$59:$Z$115,22,0)</f>
        <v>Inner West received a 'communication' score of 33% which ranks them at position 10 of the 10 areas within the Central Metropolitan region called in Q1.</v>
      </c>
      <c r="AI322" s="4" t="str">
        <f>VLOOKUP(J322,'Areas Ranking'!$D$59:$Z$115,23,0)</f>
        <v>Inner West's lowest rank was for 'communication' in Q1, which should be examined for potential areas of improvement.</v>
      </c>
      <c r="AJ322" s="4" t="str">
        <f>VLOOKUP(K322,'Region Ranking'!$D$8:$X$13,16,0)</f>
        <v>Central Metropolitan received an overall score of 83% which ranks them at position 2 of the 6 regions called in Q1.</v>
      </c>
      <c r="AK322" s="4" t="str">
        <f>VLOOKUP(K322,'Region Ranking'!$D$8:$X$13,17,0)</f>
        <v>Central Metropolitan received a 'greeting' score of 61% which ranks them at position 2 of the 6 regions called in Q1.</v>
      </c>
      <c r="AL322" s="4" t="str">
        <f>VLOOKUP(K322,'Region Ranking'!$D$8:$X$13,18,0)</f>
        <v>Central Metropolitan received an 'act with empathy' score of 96% which ranks them at position 2 of the 6 regions called in Q1.</v>
      </c>
      <c r="AM322" s="4" t="str">
        <f>VLOOKUP(K322,'Region Ranking'!$D$8:$X$13,19,0)</f>
        <v>Central Metropolitan received an 'explain expectations &amp; resolve situations' score of 85% which ranks them at position 1 of the 6 regions called in Q1.</v>
      </c>
      <c r="AN322" s="4" t="str">
        <f>VLOOKUP(K322,'Region Ranking'!$D$8:$X$13,20,0)</f>
        <v>Central Metropolitan received a 'communication' score of 57% which ranks them at position 5 of the 6 regions called in Q1.</v>
      </c>
      <c r="AO322" s="4" t="str">
        <f>VLOOKUP(K322,'Region Ranking'!$D$8:$X$13,21,0)</f>
        <v>Central Metropolitan had multiple areas with lower ranks in Q1, which should be examined for potential areas of improvement.</v>
      </c>
    </row>
    <row r="323" spans="1:41" hidden="1" x14ac:dyDescent="0.25">
      <c r="A323" s="4">
        <v>2025</v>
      </c>
      <c r="B323" s="4" t="s">
        <v>339</v>
      </c>
      <c r="C323" s="9" t="s">
        <v>340</v>
      </c>
      <c r="D323" s="4">
        <v>10453665</v>
      </c>
      <c r="E323" s="4" t="s">
        <v>254</v>
      </c>
      <c r="F323" s="4" t="s">
        <v>255</v>
      </c>
      <c r="G323" s="4" t="s">
        <v>254</v>
      </c>
      <c r="H323" s="4" t="s">
        <v>46</v>
      </c>
      <c r="I323" s="4">
        <v>2529</v>
      </c>
      <c r="J323" s="4" t="s">
        <v>256</v>
      </c>
      <c r="K323" s="4" t="s">
        <v>253</v>
      </c>
      <c r="L323" s="4" t="s">
        <v>49</v>
      </c>
      <c r="M323" s="4" t="s">
        <v>61</v>
      </c>
      <c r="N323" s="4" t="s">
        <v>50</v>
      </c>
      <c r="O323" s="4" t="s">
        <v>55</v>
      </c>
      <c r="P323" s="4">
        <v>5</v>
      </c>
      <c r="Q323" s="4">
        <v>5</v>
      </c>
      <c r="R323" s="4">
        <v>5</v>
      </c>
      <c r="S323" s="4" t="s">
        <v>52</v>
      </c>
      <c r="T323" s="4" t="s">
        <v>53</v>
      </c>
      <c r="U323" s="4">
        <v>5</v>
      </c>
      <c r="V323" s="4" t="s">
        <v>63</v>
      </c>
      <c r="W323" s="4" t="s">
        <v>55</v>
      </c>
      <c r="X323" s="4" t="s">
        <v>55</v>
      </c>
      <c r="Y323" s="8">
        <v>1</v>
      </c>
      <c r="Z323" s="8">
        <v>1</v>
      </c>
      <c r="AA323" s="8">
        <v>0.90476190476190477</v>
      </c>
      <c r="AB323" s="8">
        <v>1</v>
      </c>
      <c r="AC323" s="8">
        <v>0.95402298850574707</v>
      </c>
      <c r="AD323" s="4" t="str">
        <f>VLOOKUP(J323,'Areas Ranking'!$D$59:$Z$115,18,0)</f>
        <v>Lake Illawarra received an overall score of 92% which ranks them at position 2 of the 8 areas within the Southern region called in Q1.</v>
      </c>
      <c r="AE323" s="4" t="str">
        <f>VLOOKUP(J323,'Areas Ranking'!$D$59:$Z$115,19,0)</f>
        <v>Lake Illawarra received a 'greeting' score of 62% which ranks them at position 5 of the 8 areas within the Southern region called in Q1.</v>
      </c>
      <c r="AF323" s="4" t="str">
        <f>VLOOKUP(J323,'Areas Ranking'!$D$59:$Z$115,20,0)</f>
        <v>Lake Illawarra received an 'act with empathy' score of 100% which ranks them at position 1 of the 8 areas within the Southern region called in Q1.</v>
      </c>
      <c r="AG323" s="4" t="str">
        <f>VLOOKUP(J323,'Areas Ranking'!$D$59:$Z$115,21,0)</f>
        <v>Lake Illawarra received an 'explain expectations &amp; resolve situations' score of 94% which ranks them at position 2 of the 8 areas within the Southern region called in Q1.</v>
      </c>
      <c r="AH323" s="4" t="str">
        <f>VLOOKUP(J323,'Areas Ranking'!$D$59:$Z$115,22,0)</f>
        <v>Lake Illawarra received a 'communication' score of 83% which ranks them at position 1 of the 8 areas within the Southern region called in Q1.</v>
      </c>
      <c r="AI323" s="4" t="str">
        <f>VLOOKUP(J323,'Areas Ranking'!$D$59:$Z$115,23,0)</f>
        <v>Lake Illawarra's lowest rank was for 'greeting' in Q1, which should be examined for potential areas of improvement.</v>
      </c>
      <c r="AJ323" s="4" t="str">
        <f>VLOOKUP(K323,'Region Ranking'!$D$8:$X$13,16,0)</f>
        <v>Southern received an overall score of 85% which ranks them at position 1 of the 6 regions called in Q1.</v>
      </c>
      <c r="AK323" s="4" t="str">
        <f>VLOOKUP(K323,'Region Ranking'!$D$8:$X$13,17,0)</f>
        <v>Southern received a 'greeting' score of 64% which ranks them at position 1 of the 6 regions called in Q1.</v>
      </c>
      <c r="AL323" s="4" t="str">
        <f>VLOOKUP(K323,'Region Ranking'!$D$8:$X$13,18,0)</f>
        <v>Southern received an 'act with empathy' score of 97% which ranks them at position 1 of the 6 regions called in Q1.</v>
      </c>
      <c r="AM323" s="4" t="str">
        <f>VLOOKUP(K323,'Region Ranking'!$D$8:$X$13,19,0)</f>
        <v>Southern received an 'explain expectations &amp; resolve situations' score of 85% which ranks them at position 2 of the 6 regions called in Q1.</v>
      </c>
      <c r="AN323" s="4" t="str">
        <f>VLOOKUP(K323,'Region Ranking'!$D$8:$X$13,20,0)</f>
        <v>Southern received a 'communication' score of 69% which ranks them at position 1 of the 6 regions called in Q1.</v>
      </c>
      <c r="AO323" s="4" t="str">
        <f>VLOOKUP(K323,'Region Ranking'!$D$8:$X$13,21,0)</f>
        <v>Southern had multiple areas with lower ranks in Q1, which should be examined for potential areas of improvement.</v>
      </c>
    </row>
    <row r="324" spans="1:41" hidden="1" x14ac:dyDescent="0.25">
      <c r="A324" s="4">
        <v>2025</v>
      </c>
      <c r="B324" s="4" t="s">
        <v>339</v>
      </c>
      <c r="C324" s="9" t="s">
        <v>340</v>
      </c>
      <c r="D324" s="4">
        <v>10453666</v>
      </c>
      <c r="E324" s="4" t="s">
        <v>296</v>
      </c>
      <c r="F324" s="4" t="s">
        <v>297</v>
      </c>
      <c r="G324" s="4" t="s">
        <v>296</v>
      </c>
      <c r="H324" s="4" t="s">
        <v>46</v>
      </c>
      <c r="I324" s="4">
        <v>2870</v>
      </c>
      <c r="J324" s="4" t="s">
        <v>289</v>
      </c>
      <c r="K324" s="4" t="s">
        <v>233</v>
      </c>
      <c r="L324" s="4" t="s">
        <v>49</v>
      </c>
      <c r="M324" s="4" t="s">
        <v>61</v>
      </c>
      <c r="N324" s="4" t="s">
        <v>70</v>
      </c>
      <c r="O324" s="4" t="s">
        <v>55</v>
      </c>
      <c r="P324" s="4">
        <v>5</v>
      </c>
      <c r="Q324" s="4">
        <v>5</v>
      </c>
      <c r="R324" s="4">
        <v>5</v>
      </c>
      <c r="S324" s="4" t="s">
        <v>52</v>
      </c>
      <c r="T324" s="4" t="s">
        <v>62</v>
      </c>
      <c r="U324" s="4">
        <v>5</v>
      </c>
      <c r="V324" s="4" t="s">
        <v>63</v>
      </c>
      <c r="W324" s="4" t="s">
        <v>51</v>
      </c>
      <c r="X324" s="4" t="s">
        <v>55</v>
      </c>
      <c r="Y324" s="8">
        <v>0.8571428571428571</v>
      </c>
      <c r="Z324" s="8">
        <v>1</v>
      </c>
      <c r="AA324" s="8">
        <v>0.7142857142857143</v>
      </c>
      <c r="AB324" s="8">
        <v>0.5</v>
      </c>
      <c r="AC324" s="8">
        <v>0.7931034482758621</v>
      </c>
      <c r="AD324" s="4" t="str">
        <f>VLOOKUP(J324,'Areas Ranking'!$D$59:$Z$115,18,0)</f>
        <v>Central West received an overall score of 84% which ranks them at position 3 of the 7 areas within the Western region called in Q1.</v>
      </c>
      <c r="AE324" s="4" t="str">
        <f>VLOOKUP(J324,'Areas Ranking'!$D$59:$Z$115,19,0)</f>
        <v>Central West received a 'greeting' score of 62% which ranks them at position 3 of the 7 areas within the Western region called in Q1.</v>
      </c>
      <c r="AF324" s="4" t="str">
        <f>VLOOKUP(J324,'Areas Ranking'!$D$59:$Z$115,20,0)</f>
        <v>Central West received an 'act with empathy' score of 96% which ranks them at position 2 of the 7 areas within the Western region called in Q1.</v>
      </c>
      <c r="AG324" s="4" t="str">
        <f>VLOOKUP(J324,'Areas Ranking'!$D$59:$Z$115,21,0)</f>
        <v>Central West received an 'explain expectations &amp; resolve situations' score of 87% which ranks them at position 2 of the 7 areas within the Western region called in Q1.</v>
      </c>
      <c r="AH324" s="4" t="str">
        <f>VLOOKUP(J324,'Areas Ranking'!$D$59:$Z$115,22,0)</f>
        <v>Central West received a 'communication' score of 50% which ranks them at position 3 of the 7 areas within the Western region called in Q1.</v>
      </c>
      <c r="AI324" s="4" t="str">
        <f>VLOOKUP(J324,'Areas Ranking'!$D$59:$Z$115,23,0)</f>
        <v>Central West had multiple areas with lower ranks in Q1, which should be examined for potential areas of improvement.</v>
      </c>
      <c r="AJ324" s="4" t="str">
        <f>VLOOKUP(K324,'Region Ranking'!$D$8:$X$13,16,0)</f>
        <v>Western received an overall score of 79% which ranks them at position 5 of the 6 regions called in Q1.</v>
      </c>
      <c r="AK324" s="4" t="str">
        <f>VLOOKUP(K324,'Region Ranking'!$D$8:$X$13,17,0)</f>
        <v>Western received a 'greeting' score of 55% which ranks them at position 4 of the 6 regions called in Q1.</v>
      </c>
      <c r="AL324" s="4" t="str">
        <f>VLOOKUP(K324,'Region Ranking'!$D$8:$X$13,18,0)</f>
        <v>Western received an 'act with empathy' score of 88% which ranks them at position 5 of the 6 regions called in Q1.</v>
      </c>
      <c r="AM324" s="4" t="str">
        <f>VLOOKUP(K324,'Region Ranking'!$D$8:$X$13,19,0)</f>
        <v>Western received an 'explain expectations &amp; resolve situations' score of 84% which ranks them at position 3 of the 6 regions called in Q1.</v>
      </c>
      <c r="AN324" s="4" t="str">
        <f>VLOOKUP(K324,'Region Ranking'!$D$8:$X$13,20,0)</f>
        <v>Western received a 'communication' score of 50% which ranks them at position 6 of the 6 regions called in Q1.</v>
      </c>
      <c r="AO324" s="4" t="str">
        <f>VLOOKUP(K324,'Region Ranking'!$D$8:$X$13,21,0)</f>
        <v>Western had multiple areas with lower ranks in Q1, which should be examined for potential areas of improvement.</v>
      </c>
    </row>
    <row r="325" spans="1:41" hidden="1" x14ac:dyDescent="0.25">
      <c r="A325" s="4">
        <v>2025</v>
      </c>
      <c r="B325" s="4" t="s">
        <v>339</v>
      </c>
      <c r="C325" s="9" t="s">
        <v>340</v>
      </c>
      <c r="D325" s="4">
        <v>10453667</v>
      </c>
      <c r="E325" s="4" t="s">
        <v>126</v>
      </c>
      <c r="F325" s="4" t="s">
        <v>127</v>
      </c>
      <c r="G325" s="4" t="s">
        <v>126</v>
      </c>
      <c r="H325" s="4" t="s">
        <v>46</v>
      </c>
      <c r="I325" s="4">
        <v>2150</v>
      </c>
      <c r="J325" s="4" t="s">
        <v>128</v>
      </c>
      <c r="K325" s="4" t="s">
        <v>104</v>
      </c>
      <c r="L325" s="4" t="s">
        <v>49</v>
      </c>
      <c r="M325" s="4" t="s">
        <v>61</v>
      </c>
      <c r="N325" s="4" t="s">
        <v>50</v>
      </c>
      <c r="O325" s="4" t="s">
        <v>51</v>
      </c>
      <c r="P325" s="4">
        <v>1</v>
      </c>
      <c r="Q325" s="4">
        <v>1</v>
      </c>
      <c r="R325" s="4">
        <v>1</v>
      </c>
      <c r="S325" s="4" t="s">
        <v>52</v>
      </c>
      <c r="T325" s="4" t="s">
        <v>53</v>
      </c>
      <c r="U325" s="4">
        <v>2</v>
      </c>
      <c r="V325" s="4" t="s">
        <v>54</v>
      </c>
      <c r="W325" s="4" t="s">
        <v>55</v>
      </c>
      <c r="X325" s="4" t="s">
        <v>51</v>
      </c>
      <c r="Y325" s="8">
        <v>0.42857142857142849</v>
      </c>
      <c r="Z325" s="8">
        <v>0</v>
      </c>
      <c r="AA325" s="8">
        <v>0.19047619047619049</v>
      </c>
      <c r="AB325" s="8">
        <v>0.5</v>
      </c>
      <c r="AC325" s="8">
        <v>0.18390804597701149</v>
      </c>
      <c r="AD325" s="4" t="str">
        <f>VLOOKUP(J325,'Areas Ranking'!$D$59:$Z$115,18,0)</f>
        <v>Parramatta received an overall score of 56% which ranks them at position 12 of the 12 areas within the North West Metropolitan region called in Q1.</v>
      </c>
      <c r="AE325" s="4" t="str">
        <f>VLOOKUP(J325,'Areas Ranking'!$D$59:$Z$115,19,0)</f>
        <v>Parramatta received a 'greeting' score of 48% which ranks them at position 8 of the 12 areas within the North West Metropolitan region called in Q1.</v>
      </c>
      <c r="AF325" s="4" t="str">
        <f>VLOOKUP(J325,'Areas Ranking'!$D$59:$Z$115,20,0)</f>
        <v>Parramatta received an 'act with empathy' score of 60% which ranks them at position 12 of the 12 areas within the North West Metropolitan region called in Q1.</v>
      </c>
      <c r="AG325" s="4" t="str">
        <f>VLOOKUP(J325,'Areas Ranking'!$D$59:$Z$115,21,0)</f>
        <v>Parramatta received an 'explain expectations &amp; resolve situations' score of 56% which ranks them at position 12 of the 12 areas within the North West Metropolitan region called in Q1.</v>
      </c>
      <c r="AH325" s="4" t="str">
        <f>VLOOKUP(J325,'Areas Ranking'!$D$59:$Z$115,22,0)</f>
        <v>Parramatta received a 'communication' score of 50% which ranks them at position 9 of the 12 areas within the North West Metropolitan region called in Q1.</v>
      </c>
      <c r="AI325" s="4" t="str">
        <f>VLOOKUP(J325,'Areas Ranking'!$D$59:$Z$115,23,0)</f>
        <v>Parramatta had multiple areas with lower ranks in Q1, which should be examined for potential areas of improvement.</v>
      </c>
      <c r="AJ325" s="4" t="str">
        <f>VLOOKUP(K325,'Region Ranking'!$D$8:$X$13,16,0)</f>
        <v>North West Metropolitan received an overall score of 79% which ranks them at position 6 of the 6 regions called in Q1.</v>
      </c>
      <c r="AK325" s="4" t="str">
        <f>VLOOKUP(K325,'Region Ranking'!$D$8:$X$13,17,0)</f>
        <v>North West Metropolitan received a 'greeting' score of 54% which ranks them at position 6 of the 6 regions called in Q1.</v>
      </c>
      <c r="AL325" s="4" t="str">
        <f>VLOOKUP(K325,'Region Ranking'!$D$8:$X$13,18,0)</f>
        <v>North West Metropolitan received an 'act with empathy' score of 87% which ranks them at position 6 of the 6 regions called in Q1.</v>
      </c>
      <c r="AM325" s="4" t="str">
        <f>VLOOKUP(K325,'Region Ranking'!$D$8:$X$13,19,0)</f>
        <v>North West Metropolitan received an 'explain expectations &amp; resolve situations' score of 81% which ranks them at position 4 of the 6 regions called in Q1.</v>
      </c>
      <c r="AN325" s="4" t="str">
        <f>VLOOKUP(K325,'Region Ranking'!$D$8:$X$13,20,0)</f>
        <v>North West Metropolitan received a 'communication' score of 65% which ranks them at position 3 of the 6 regions called in Q1.</v>
      </c>
      <c r="AO325" s="4" t="str">
        <f>VLOOKUP(K325,'Region Ranking'!$D$8:$X$13,21,0)</f>
        <v>North West Metropolitan had multiple areas with lower ranks in Q1, which should be examined for potential areas of improvement.</v>
      </c>
    </row>
    <row r="326" spans="1:41" hidden="1" x14ac:dyDescent="0.25">
      <c r="A326" s="4">
        <v>2025</v>
      </c>
      <c r="B326" s="4" t="s">
        <v>339</v>
      </c>
      <c r="C326" s="9" t="s">
        <v>340</v>
      </c>
      <c r="D326" s="4">
        <v>10453668</v>
      </c>
      <c r="E326" s="4" t="s">
        <v>157</v>
      </c>
      <c r="F326" s="4" t="s">
        <v>158</v>
      </c>
      <c r="G326" s="4" t="s">
        <v>157</v>
      </c>
      <c r="H326" s="4" t="s">
        <v>46</v>
      </c>
      <c r="I326" s="4">
        <v>2444</v>
      </c>
      <c r="J326" s="4" t="s">
        <v>156</v>
      </c>
      <c r="K326" s="4" t="s">
        <v>136</v>
      </c>
      <c r="L326" s="4" t="s">
        <v>88</v>
      </c>
      <c r="M326" s="4" t="s">
        <v>61</v>
      </c>
      <c r="N326" s="4" t="s">
        <v>50</v>
      </c>
      <c r="O326" s="4" t="s">
        <v>51</v>
      </c>
      <c r="P326" s="4">
        <v>5</v>
      </c>
      <c r="Q326" s="4">
        <v>5</v>
      </c>
      <c r="R326" s="4">
        <v>5</v>
      </c>
      <c r="S326" s="4" t="s">
        <v>52</v>
      </c>
      <c r="T326" s="4" t="s">
        <v>62</v>
      </c>
      <c r="U326" s="4">
        <v>5</v>
      </c>
      <c r="V326" s="4" t="s">
        <v>54</v>
      </c>
      <c r="W326" s="4" t="s">
        <v>55</v>
      </c>
      <c r="X326" s="4" t="s">
        <v>55</v>
      </c>
      <c r="Y326" s="8">
        <v>0.5714285714285714</v>
      </c>
      <c r="Z326" s="8">
        <v>1</v>
      </c>
      <c r="AA326" s="8">
        <v>0.7142857142857143</v>
      </c>
      <c r="AB326" s="8">
        <v>1</v>
      </c>
      <c r="AC326" s="8">
        <v>0.82758620689655171</v>
      </c>
      <c r="AD326" s="4" t="str">
        <f>VLOOKUP(J326,'Areas Ranking'!$D$59:$Z$115,18,0)</f>
        <v>Mid North Coast received an overall score of 83% which ranks them at position 6 of the 11 areas within the Northern region called in Q1.</v>
      </c>
      <c r="AE326" s="4" t="str">
        <f>VLOOKUP(J326,'Areas Ranking'!$D$59:$Z$115,19,0)</f>
        <v>Mid North Coast received a 'greeting' score of 48% which ranks them at position 9 of the 11 areas within the Northern region called in Q1.</v>
      </c>
      <c r="AF326" s="4" t="str">
        <f>VLOOKUP(J326,'Areas Ranking'!$D$59:$Z$115,20,0)</f>
        <v>Mid North Coast received an 'act with empathy' score of 100% which ranks them at position 1 of the 11 areas within the Northern region called in Q1.</v>
      </c>
      <c r="AG326" s="4" t="str">
        <f>VLOOKUP(J326,'Areas Ranking'!$D$59:$Z$115,21,0)</f>
        <v>Mid North Coast received an 'explain expectations &amp; resolve situations' score of 81% which ranks them at position 7 of the 11 areas within the Northern region called in Q1.</v>
      </c>
      <c r="AH326" s="4" t="str">
        <f>VLOOKUP(J326,'Areas Ranking'!$D$59:$Z$115,22,0)</f>
        <v>Mid North Coast received a 'communication' score of 67% which ranks them at position 4 of the 11 areas within the Northern region called in Q1.</v>
      </c>
      <c r="AI326" s="4" t="str">
        <f>VLOOKUP(J326,'Areas Ranking'!$D$59:$Z$115,23,0)</f>
        <v>Mid North Coast's lowest rank was for 'greeting' in Q1, which should be examined for potential areas of improvement.</v>
      </c>
      <c r="AJ326" s="4" t="str">
        <f>VLOOKUP(K326,'Region Ranking'!$D$8:$X$13,16,0)</f>
        <v>Northern received an overall score of 80% which ranks them at position 4 of the 6 regions called in Q1.</v>
      </c>
      <c r="AK326" s="4" t="str">
        <f>VLOOKUP(K326,'Region Ranking'!$D$8:$X$13,17,0)</f>
        <v>Northern received a 'greeting' score of 55% which ranks them at position 5 of the 6 regions called in Q1.</v>
      </c>
      <c r="AL326" s="4" t="str">
        <f>VLOOKUP(K326,'Region Ranking'!$D$8:$X$13,18,0)</f>
        <v>Northern received an 'act with empathy' score of 90% which ranks them at position 4 of the 6 regions called in Q1.</v>
      </c>
      <c r="AM326" s="4" t="str">
        <f>VLOOKUP(K326,'Region Ranking'!$D$8:$X$13,19,0)</f>
        <v>Northern received an 'explain expectations &amp; resolve situations' score of 81% which ranks them at position 5 of the 6 regions called in Q1.</v>
      </c>
      <c r="AN326" s="4" t="str">
        <f>VLOOKUP(K326,'Region Ranking'!$D$8:$X$13,20,0)</f>
        <v>Northern received a 'communication' score of 64% which ranks them at position 4 of the 6 regions called in Q1.</v>
      </c>
      <c r="AO326" s="4" t="str">
        <f>VLOOKUP(K326,'Region Ranking'!$D$8:$X$13,21,0)</f>
        <v>Northern had multiple areas with lower ranks in Q1, which should be examined for potential areas of improvement.</v>
      </c>
    </row>
    <row r="327" spans="1:41" hidden="1" x14ac:dyDescent="0.25">
      <c r="A327" s="4">
        <v>2025</v>
      </c>
      <c r="B327" s="4" t="s">
        <v>339</v>
      </c>
      <c r="C327" s="9" t="s">
        <v>340</v>
      </c>
      <c r="D327" s="4">
        <v>10453669</v>
      </c>
      <c r="E327" s="4" t="s">
        <v>197</v>
      </c>
      <c r="F327" s="4" t="s">
        <v>198</v>
      </c>
      <c r="G327" s="4" t="s">
        <v>197</v>
      </c>
      <c r="H327" s="4" t="s">
        <v>46</v>
      </c>
      <c r="I327" s="4">
        <v>2176</v>
      </c>
      <c r="J327" s="4" t="s">
        <v>199</v>
      </c>
      <c r="K327" s="4" t="s">
        <v>186</v>
      </c>
      <c r="L327" s="4" t="s">
        <v>49</v>
      </c>
      <c r="M327" s="4"/>
      <c r="N327" s="4" t="s">
        <v>50</v>
      </c>
      <c r="O327" s="4" t="s">
        <v>51</v>
      </c>
      <c r="P327" s="4">
        <v>5</v>
      </c>
      <c r="Q327" s="4">
        <v>5</v>
      </c>
      <c r="R327" s="4">
        <v>5</v>
      </c>
      <c r="S327" s="4" t="s">
        <v>52</v>
      </c>
      <c r="T327" s="4" t="s">
        <v>62</v>
      </c>
      <c r="U327" s="4">
        <v>5</v>
      </c>
      <c r="V327" s="4" t="s">
        <v>54</v>
      </c>
      <c r="W327" s="4" t="s">
        <v>55</v>
      </c>
      <c r="X327" s="4" t="s">
        <v>55</v>
      </c>
      <c r="Y327" s="8">
        <v>0.7142857142857143</v>
      </c>
      <c r="Z327" s="8">
        <v>1</v>
      </c>
      <c r="AA327" s="8">
        <v>0.7142857142857143</v>
      </c>
      <c r="AB327" s="8">
        <v>1</v>
      </c>
      <c r="AC327" s="8">
        <v>0.83908045977011492</v>
      </c>
      <c r="AD327" s="4" t="str">
        <f>VLOOKUP(J327,'Areas Ranking'!$D$59:$Z$115,18,0)</f>
        <v>Fairfield City received an overall score of 75% which ranks them at position 8 of the 9 areas within the South West Metropolitan region called in Q1.</v>
      </c>
      <c r="AE327" s="4" t="str">
        <f>VLOOKUP(J327,'Areas Ranking'!$D$59:$Z$115,19,0)</f>
        <v>Fairfield City received a 'greeting' score of 67% which ranks them at position 1 of the 9 areas within the South West Metropolitan region called in Q1.</v>
      </c>
      <c r="AF327" s="4" t="str">
        <f>VLOOKUP(J327,'Areas Ranking'!$D$59:$Z$115,20,0)</f>
        <v>Fairfield City received an 'act with empathy' score of 96% which ranks them at position 3 of the 9 areas within the South West Metropolitan region called in Q1.</v>
      </c>
      <c r="AG327" s="4" t="str">
        <f>VLOOKUP(J327,'Areas Ranking'!$D$59:$Z$115,21,0)</f>
        <v>Fairfield City received an 'explain expectations &amp; resolve situations' score of 63% which ranks them at position 8 of the 9 areas within the South West Metropolitan region called in Q1.</v>
      </c>
      <c r="AH327" s="4" t="str">
        <f>VLOOKUP(J327,'Areas Ranking'!$D$59:$Z$115,22,0)</f>
        <v>Fairfield City received a 'communication' score of 67% which ranks them at position 4 of the 9 areas within the South West Metropolitan region called in Q1.</v>
      </c>
      <c r="AI327" s="4" t="str">
        <f>VLOOKUP(J327,'Areas Ranking'!$D$59:$Z$115,23,0)</f>
        <v>Fairfield City's lowest rank was for 'explain expectations &amp; resolve situations' in Q1, which should be examined for potential areas of improvement.</v>
      </c>
      <c r="AJ327" s="4" t="str">
        <f>VLOOKUP(K327,'Region Ranking'!$D$8:$X$13,16,0)</f>
        <v>South West Metropolitan received an overall score of 80% which ranks them at position 3 of the 6 regions called in Q1.</v>
      </c>
      <c r="AK327" s="4" t="str">
        <f>VLOOKUP(K327,'Region Ranking'!$D$8:$X$13,17,0)</f>
        <v>South West Metropolitan received a 'greeting' score of 59% which ranks them at position 3 of the 6 regions called in Q1.</v>
      </c>
      <c r="AL327" s="4" t="str">
        <f>VLOOKUP(K327,'Region Ranking'!$D$8:$X$13,18,0)</f>
        <v>South West Metropolitan received an 'act with empathy' score of 93% which ranks them at position 3 of the 6 regions called in Q1.</v>
      </c>
      <c r="AM327" s="4" t="str">
        <f>VLOOKUP(K327,'Region Ranking'!$D$8:$X$13,19,0)</f>
        <v>South West Metropolitan received an 'explain expectations &amp; resolve situations' score of 79% which ranks them at position 6 of the 6 regions called in Q1.</v>
      </c>
      <c r="AN327" s="4" t="str">
        <f>VLOOKUP(K327,'Region Ranking'!$D$8:$X$13,20,0)</f>
        <v>South West Metropolitan received a 'communication' score of 67% which ranks them at position 2 of the 6 regions called in Q1.</v>
      </c>
      <c r="AO327" s="4" t="str">
        <f>VLOOKUP(K327,'Region Ranking'!$D$8:$X$13,21,0)</f>
        <v>South West Metropolitan had multiple areas with lower ranks in Q1, which should be examined for potential areas of improvement.</v>
      </c>
    </row>
    <row r="328" spans="1:41" hidden="1" x14ac:dyDescent="0.25">
      <c r="A328" s="4">
        <v>2025</v>
      </c>
      <c r="B328" s="4" t="s">
        <v>339</v>
      </c>
      <c r="C328" s="9" t="s">
        <v>340</v>
      </c>
      <c r="D328" s="4">
        <v>10453670</v>
      </c>
      <c r="E328" s="4" t="s">
        <v>273</v>
      </c>
      <c r="F328" s="4" t="s">
        <v>274</v>
      </c>
      <c r="G328" s="4" t="s">
        <v>273</v>
      </c>
      <c r="H328" s="4" t="s">
        <v>46</v>
      </c>
      <c r="I328" s="4">
        <v>2620</v>
      </c>
      <c r="J328" s="4" t="s">
        <v>275</v>
      </c>
      <c r="K328" s="4" t="s">
        <v>253</v>
      </c>
      <c r="L328" s="4" t="s">
        <v>49</v>
      </c>
      <c r="M328" s="4" t="s">
        <v>61</v>
      </c>
      <c r="N328" s="4" t="s">
        <v>50</v>
      </c>
      <c r="O328" s="4" t="s">
        <v>55</v>
      </c>
      <c r="P328" s="4">
        <v>5</v>
      </c>
      <c r="Q328" s="4">
        <v>5</v>
      </c>
      <c r="R328" s="4">
        <v>5</v>
      </c>
      <c r="S328" s="4" t="s">
        <v>52</v>
      </c>
      <c r="T328" s="4" t="s">
        <v>53</v>
      </c>
      <c r="U328" s="4">
        <v>5</v>
      </c>
      <c r="V328" s="4" t="s">
        <v>54</v>
      </c>
      <c r="W328" s="4" t="s">
        <v>55</v>
      </c>
      <c r="X328" s="4" t="s">
        <v>55</v>
      </c>
      <c r="Y328" s="8">
        <v>1</v>
      </c>
      <c r="Z328" s="8">
        <v>1</v>
      </c>
      <c r="AA328" s="8">
        <v>0.90476190476190477</v>
      </c>
      <c r="AB328" s="8">
        <v>1</v>
      </c>
      <c r="AC328" s="8">
        <v>0.95402298850574707</v>
      </c>
      <c r="AD328" s="4" t="str">
        <f>VLOOKUP(J328,'Areas Ranking'!$D$59:$Z$115,18,0)</f>
        <v>Monaro received an overall score of 84% which ranks them at position 5 of the 8 areas within the Southern region called in Q1.</v>
      </c>
      <c r="AE328" s="4" t="str">
        <f>VLOOKUP(J328,'Areas Ranking'!$D$59:$Z$115,19,0)</f>
        <v>Monaro received a 'greeting' score of 67% which ranks them at position 4 of the 8 areas within the Southern region called in Q1.</v>
      </c>
      <c r="AF328" s="4" t="str">
        <f>VLOOKUP(J328,'Areas Ranking'!$D$59:$Z$115,20,0)</f>
        <v>Monaro received an 'act with empathy' score of 100% which ranks them at position 1 of the 8 areas within the Southern region called in Q1.</v>
      </c>
      <c r="AG328" s="4" t="str">
        <f>VLOOKUP(J328,'Areas Ranking'!$D$59:$Z$115,21,0)</f>
        <v>Monaro received an 'explain expectations &amp; resolve situations' score of 80% which ranks them at position 7 of the 8 areas within the Southern region called in Q1.</v>
      </c>
      <c r="AH328" s="4" t="str">
        <f>VLOOKUP(J328,'Areas Ranking'!$D$59:$Z$115,22,0)</f>
        <v>Monaro received a 'communication' score of 67% which ranks them at position 4 of the 8 areas within the Southern region called in Q1.</v>
      </c>
      <c r="AI328" s="4" t="str">
        <f>VLOOKUP(J328,'Areas Ranking'!$D$59:$Z$115,23,0)</f>
        <v>Monaro's lowest rank was for 'explain expectations &amp; resolve situations' in Q1, which should be examined for potential areas of improvement.</v>
      </c>
      <c r="AJ328" s="4" t="str">
        <f>VLOOKUP(K328,'Region Ranking'!$D$8:$X$13,16,0)</f>
        <v>Southern received an overall score of 85% which ranks them at position 1 of the 6 regions called in Q1.</v>
      </c>
      <c r="AK328" s="4" t="str">
        <f>VLOOKUP(K328,'Region Ranking'!$D$8:$X$13,17,0)</f>
        <v>Southern received a 'greeting' score of 64% which ranks them at position 1 of the 6 regions called in Q1.</v>
      </c>
      <c r="AL328" s="4" t="str">
        <f>VLOOKUP(K328,'Region Ranking'!$D$8:$X$13,18,0)</f>
        <v>Southern received an 'act with empathy' score of 97% which ranks them at position 1 of the 6 regions called in Q1.</v>
      </c>
      <c r="AM328" s="4" t="str">
        <f>VLOOKUP(K328,'Region Ranking'!$D$8:$X$13,19,0)</f>
        <v>Southern received an 'explain expectations &amp; resolve situations' score of 85% which ranks them at position 2 of the 6 regions called in Q1.</v>
      </c>
      <c r="AN328" s="4" t="str">
        <f>VLOOKUP(K328,'Region Ranking'!$D$8:$X$13,20,0)</f>
        <v>Southern received a 'communication' score of 69% which ranks them at position 1 of the 6 regions called in Q1.</v>
      </c>
      <c r="AO328" s="4" t="str">
        <f>VLOOKUP(K328,'Region Ranking'!$D$8:$X$13,21,0)</f>
        <v>Southern had multiple areas with lower ranks in Q1, which should be examined for potential areas of improvement.</v>
      </c>
    </row>
    <row r="329" spans="1:41" hidden="1" x14ac:dyDescent="0.25">
      <c r="A329" s="4">
        <v>2025</v>
      </c>
      <c r="B329" s="4" t="s">
        <v>339</v>
      </c>
      <c r="C329" s="9" t="s">
        <v>340</v>
      </c>
      <c r="D329" s="4">
        <v>10453671</v>
      </c>
      <c r="E329" s="4" t="s">
        <v>309</v>
      </c>
      <c r="F329" s="4" t="s">
        <v>310</v>
      </c>
      <c r="G329" s="4" t="s">
        <v>309</v>
      </c>
      <c r="H329" s="4" t="s">
        <v>46</v>
      </c>
      <c r="I329" s="4">
        <v>2031</v>
      </c>
      <c r="J329" s="4" t="s">
        <v>308</v>
      </c>
      <c r="K329" s="4" t="s">
        <v>48</v>
      </c>
      <c r="L329" s="4" t="s">
        <v>49</v>
      </c>
      <c r="M329" s="4" t="s">
        <v>61</v>
      </c>
      <c r="N329" s="4" t="s">
        <v>70</v>
      </c>
      <c r="O329" s="4" t="s">
        <v>51</v>
      </c>
      <c r="P329" s="4">
        <v>4</v>
      </c>
      <c r="Q329" s="4">
        <v>5</v>
      </c>
      <c r="R329" s="4">
        <v>4</v>
      </c>
      <c r="S329" s="4" t="s">
        <v>52</v>
      </c>
      <c r="T329" s="4" t="s">
        <v>76</v>
      </c>
      <c r="U329" s="4">
        <v>5</v>
      </c>
      <c r="V329" s="4" t="s">
        <v>54</v>
      </c>
      <c r="W329" s="4" t="s">
        <v>51</v>
      </c>
      <c r="X329" s="4" t="s">
        <v>55</v>
      </c>
      <c r="Y329" s="8">
        <v>0.7142857142857143</v>
      </c>
      <c r="Z329" s="8">
        <v>1</v>
      </c>
      <c r="AA329" s="8">
        <v>1</v>
      </c>
      <c r="AB329" s="8">
        <v>0.5</v>
      </c>
      <c r="AC329" s="8">
        <v>0.91954022988505746</v>
      </c>
      <c r="AD329" s="4" t="str">
        <f>VLOOKUP(J329,'Areas Ranking'!$D$59:$Z$115,18,0)</f>
        <v>Eastern Beaches received an overall score of 89% which ranks them at position 2 of the 10 areas within the Central Metropolitan region called in Q1.</v>
      </c>
      <c r="AE329" s="4" t="str">
        <f>VLOOKUP(J329,'Areas Ranking'!$D$59:$Z$115,19,0)</f>
        <v>Eastern Beaches received a 'greeting' score of 57% which ranks them at position 8 of the 10 areas within the Central Metropolitan region called in Q1.</v>
      </c>
      <c r="AF329" s="4" t="str">
        <f>VLOOKUP(J329,'Areas Ranking'!$D$59:$Z$115,20,0)</f>
        <v>Eastern Beaches received an 'act with empathy' score of 100% which ranks them at position 1 of the 10 areas within the Central Metropolitan region called in Q1.</v>
      </c>
      <c r="AG329" s="4" t="str">
        <f>VLOOKUP(J329,'Areas Ranking'!$D$59:$Z$115,21,0)</f>
        <v>Eastern Beaches received an 'explain expectations &amp; resolve situations' score of 97% which ranks them at position 1 of the 10 areas within the Central Metropolitan region called in Q1.</v>
      </c>
      <c r="AH329" s="4" t="str">
        <f>VLOOKUP(J329,'Areas Ranking'!$D$59:$Z$115,22,0)</f>
        <v>Eastern Beaches received a 'communication' score of 50% which ranks them at position 4 of the 10 areas within the Central Metropolitan region called in Q1.</v>
      </c>
      <c r="AI329" s="4" t="str">
        <f>VLOOKUP(J329,'Areas Ranking'!$D$59:$Z$115,23,0)</f>
        <v>Eastern Beaches' lowest rank was for 'greeting' in Q1, which should be examined for potential areas of improvement.</v>
      </c>
      <c r="AJ329" s="4" t="str">
        <f>VLOOKUP(K329,'Region Ranking'!$D$8:$X$13,16,0)</f>
        <v>Central Metropolitan received an overall score of 83% which ranks them at position 2 of the 6 regions called in Q1.</v>
      </c>
      <c r="AK329" s="4" t="str">
        <f>VLOOKUP(K329,'Region Ranking'!$D$8:$X$13,17,0)</f>
        <v>Central Metropolitan received a 'greeting' score of 61% which ranks them at position 2 of the 6 regions called in Q1.</v>
      </c>
      <c r="AL329" s="4" t="str">
        <f>VLOOKUP(K329,'Region Ranking'!$D$8:$X$13,18,0)</f>
        <v>Central Metropolitan received an 'act with empathy' score of 96% which ranks them at position 2 of the 6 regions called in Q1.</v>
      </c>
      <c r="AM329" s="4" t="str">
        <f>VLOOKUP(K329,'Region Ranking'!$D$8:$X$13,19,0)</f>
        <v>Central Metropolitan received an 'explain expectations &amp; resolve situations' score of 85% which ranks them at position 1 of the 6 regions called in Q1.</v>
      </c>
      <c r="AN329" s="4" t="str">
        <f>VLOOKUP(K329,'Region Ranking'!$D$8:$X$13,20,0)</f>
        <v>Central Metropolitan received a 'communication' score of 57% which ranks them at position 5 of the 6 regions called in Q1.</v>
      </c>
      <c r="AO329" s="4" t="str">
        <f>VLOOKUP(K329,'Region Ranking'!$D$8:$X$13,21,0)</f>
        <v>Central Metropolitan had multiple areas with lower ranks in Q1, which should be examined for potential areas of improvement.</v>
      </c>
    </row>
    <row r="330" spans="1:41" hidden="1" x14ac:dyDescent="0.25">
      <c r="A330" s="4">
        <v>2025</v>
      </c>
      <c r="B330" s="4" t="s">
        <v>339</v>
      </c>
      <c r="C330" s="9" t="s">
        <v>340</v>
      </c>
      <c r="D330" s="4">
        <v>10453672</v>
      </c>
      <c r="E330" s="4" t="s">
        <v>172</v>
      </c>
      <c r="F330" s="4" t="s">
        <v>173</v>
      </c>
      <c r="G330" s="4" t="s">
        <v>172</v>
      </c>
      <c r="H330" s="4" t="s">
        <v>46</v>
      </c>
      <c r="I330" s="4">
        <v>2765</v>
      </c>
      <c r="J330" s="4" t="s">
        <v>174</v>
      </c>
      <c r="K330" s="4" t="s">
        <v>104</v>
      </c>
      <c r="L330" s="4" t="s">
        <v>49</v>
      </c>
      <c r="M330" s="4"/>
      <c r="N330" s="4" t="s">
        <v>50</v>
      </c>
      <c r="O330" s="4" t="s">
        <v>51</v>
      </c>
      <c r="P330" s="4">
        <v>3</v>
      </c>
      <c r="Q330" s="4">
        <v>3</v>
      </c>
      <c r="R330" s="4">
        <v>5</v>
      </c>
      <c r="S330" s="4" t="s">
        <v>52</v>
      </c>
      <c r="T330" s="4" t="s">
        <v>76</v>
      </c>
      <c r="U330" s="4">
        <v>5</v>
      </c>
      <c r="V330" s="4" t="s">
        <v>63</v>
      </c>
      <c r="W330" s="4" t="s">
        <v>51</v>
      </c>
      <c r="X330" s="4" t="s">
        <v>55</v>
      </c>
      <c r="Y330" s="8">
        <v>0.42857142857142849</v>
      </c>
      <c r="Z330" s="8">
        <v>0.75</v>
      </c>
      <c r="AA330" s="8">
        <v>1</v>
      </c>
      <c r="AB330" s="8">
        <v>0.5</v>
      </c>
      <c r="AC330" s="8">
        <v>0.81609195402298851</v>
      </c>
      <c r="AD330" s="4" t="str">
        <f>VLOOKUP(J330,'Areas Ranking'!$D$59:$Z$115,18,0)</f>
        <v>Riverstone received an overall score of 87% which ranks them at position 5 of the 12 areas within the North West Metropolitan region called in Q1.</v>
      </c>
      <c r="AE330" s="4" t="str">
        <f>VLOOKUP(J330,'Areas Ranking'!$D$59:$Z$115,19,0)</f>
        <v>Riverstone received a 'greeting' score of 52% which ranks them at position 7 of the 12 areas within the North West Metropolitan region called in Q1.</v>
      </c>
      <c r="AF330" s="4" t="str">
        <f>VLOOKUP(J330,'Areas Ranking'!$D$59:$Z$115,20,0)</f>
        <v>Riverstone received an 'act with empathy' score of 92% which ranks them at position 7 of the 12 areas within the North West Metropolitan region called in Q1.</v>
      </c>
      <c r="AG330" s="4" t="str">
        <f>VLOOKUP(J330,'Areas Ranking'!$D$59:$Z$115,21,0)</f>
        <v>Riverstone received an 'explain expectations &amp; resolve situations' score of 90% which ranks them at position 5 of the 12 areas within the North West Metropolitan region called in Q1.</v>
      </c>
      <c r="AH330" s="4" t="str">
        <f>VLOOKUP(J330,'Areas Ranking'!$D$59:$Z$115,22,0)</f>
        <v>Riverstone received a 'communication' score of 83% which ranks them at position 1 of the 12 areas within the North West Metropolitan region called in Q1.</v>
      </c>
      <c r="AI330" s="4" t="str">
        <f>VLOOKUP(J330,'Areas Ranking'!$D$59:$Z$115,23,0)</f>
        <v>Riverstone had multiple areas with lower ranks in Q1, which should be examined for potential areas of improvement.</v>
      </c>
      <c r="AJ330" s="4" t="str">
        <f>VLOOKUP(K330,'Region Ranking'!$D$8:$X$13,16,0)</f>
        <v>North West Metropolitan received an overall score of 79% which ranks them at position 6 of the 6 regions called in Q1.</v>
      </c>
      <c r="AK330" s="4" t="str">
        <f>VLOOKUP(K330,'Region Ranking'!$D$8:$X$13,17,0)</f>
        <v>North West Metropolitan received a 'greeting' score of 54% which ranks them at position 6 of the 6 regions called in Q1.</v>
      </c>
      <c r="AL330" s="4" t="str">
        <f>VLOOKUP(K330,'Region Ranking'!$D$8:$X$13,18,0)</f>
        <v>North West Metropolitan received an 'act with empathy' score of 87% which ranks them at position 6 of the 6 regions called in Q1.</v>
      </c>
      <c r="AM330" s="4" t="str">
        <f>VLOOKUP(K330,'Region Ranking'!$D$8:$X$13,19,0)</f>
        <v>North West Metropolitan received an 'explain expectations &amp; resolve situations' score of 81% which ranks them at position 4 of the 6 regions called in Q1.</v>
      </c>
      <c r="AN330" s="4" t="str">
        <f>VLOOKUP(K330,'Region Ranking'!$D$8:$X$13,20,0)</f>
        <v>North West Metropolitan received a 'communication' score of 65% which ranks them at position 3 of the 6 regions called in Q1.</v>
      </c>
      <c r="AO330" s="4" t="str">
        <f>VLOOKUP(K330,'Region Ranking'!$D$8:$X$13,21,0)</f>
        <v>North West Metropolitan had multiple areas with lower ranks in Q1, which should be examined for potential areas of improvement.</v>
      </c>
    </row>
    <row r="331" spans="1:41" hidden="1" x14ac:dyDescent="0.25">
      <c r="A331" s="4">
        <v>2025</v>
      </c>
      <c r="B331" s="4" t="s">
        <v>339</v>
      </c>
      <c r="C331" s="9" t="s">
        <v>340</v>
      </c>
      <c r="D331" s="4">
        <v>10453673</v>
      </c>
      <c r="E331" s="4" t="s">
        <v>94</v>
      </c>
      <c r="F331" s="4" t="s">
        <v>95</v>
      </c>
      <c r="G331" s="4" t="s">
        <v>94</v>
      </c>
      <c r="H331" s="4" t="s">
        <v>46</v>
      </c>
      <c r="I331" s="4">
        <v>2210</v>
      </c>
      <c r="J331" s="4" t="s">
        <v>93</v>
      </c>
      <c r="K331" s="4" t="s">
        <v>48</v>
      </c>
      <c r="L331" s="4" t="s">
        <v>49</v>
      </c>
      <c r="M331" s="4" t="s">
        <v>61</v>
      </c>
      <c r="N331" s="4" t="s">
        <v>50</v>
      </c>
      <c r="O331" s="4" t="s">
        <v>51</v>
      </c>
      <c r="P331" s="4">
        <v>5</v>
      </c>
      <c r="Q331" s="4">
        <v>5</v>
      </c>
      <c r="R331" s="4">
        <v>5</v>
      </c>
      <c r="S331" s="4" t="s">
        <v>52</v>
      </c>
      <c r="T331" s="4" t="s">
        <v>76</v>
      </c>
      <c r="U331" s="4">
        <v>5</v>
      </c>
      <c r="V331" s="4" t="s">
        <v>63</v>
      </c>
      <c r="W331" s="4" t="s">
        <v>51</v>
      </c>
      <c r="X331" s="4" t="s">
        <v>55</v>
      </c>
      <c r="Y331" s="8">
        <v>0.7142857142857143</v>
      </c>
      <c r="Z331" s="8">
        <v>1</v>
      </c>
      <c r="AA331" s="8">
        <v>1</v>
      </c>
      <c r="AB331" s="8">
        <v>0.5</v>
      </c>
      <c r="AC331" s="8">
        <v>0.91954022988505746</v>
      </c>
      <c r="AD331" s="4" t="str">
        <f>VLOOKUP(J331,'Areas Ranking'!$D$59:$Z$115,18,0)</f>
        <v>St George received an overall score of 92% which ranks them at position 1 of the 10 areas within the Central Metropolitan region called in Q1.</v>
      </c>
      <c r="AE331" s="4" t="str">
        <f>VLOOKUP(J331,'Areas Ranking'!$D$59:$Z$115,19,0)</f>
        <v>St George received a 'greeting' score of 71% which ranks them at position 1 of the 10 areas within the Central Metropolitan region called in Q1.</v>
      </c>
      <c r="AF331" s="4" t="str">
        <f>VLOOKUP(J331,'Areas Ranking'!$D$59:$Z$115,20,0)</f>
        <v>St George received an 'act with empathy' score of 100% which ranks them at position 1 of the 10 areas within the Central Metropolitan region called in Q1.</v>
      </c>
      <c r="AG331" s="4" t="str">
        <f>VLOOKUP(J331,'Areas Ranking'!$D$59:$Z$115,21,0)</f>
        <v>St George received an 'explain expectations &amp; resolve situations' score of 93% which ranks them at position 4 of the 10 areas within the Central Metropolitan region called in Q1.</v>
      </c>
      <c r="AH331" s="4" t="str">
        <f>VLOOKUP(J331,'Areas Ranking'!$D$59:$Z$115,22,0)</f>
        <v>St George received a 'communication' score of 83% which ranks them at position 1 of the 10 areas within the Central Metropolitan region called in Q1.</v>
      </c>
      <c r="AI331" s="4" t="str">
        <f>VLOOKUP(J331,'Areas Ranking'!$D$59:$Z$115,23,0)</f>
        <v>St George's lowest rank was for 'explain expectations &amp; resolve situations' in Q1, which should be examined for potential areas of improvement.</v>
      </c>
      <c r="AJ331" s="4" t="str">
        <f>VLOOKUP(K331,'Region Ranking'!$D$8:$X$13,16,0)</f>
        <v>Central Metropolitan received an overall score of 83% which ranks them at position 2 of the 6 regions called in Q1.</v>
      </c>
      <c r="AK331" s="4" t="str">
        <f>VLOOKUP(K331,'Region Ranking'!$D$8:$X$13,17,0)</f>
        <v>Central Metropolitan received a 'greeting' score of 61% which ranks them at position 2 of the 6 regions called in Q1.</v>
      </c>
      <c r="AL331" s="4" t="str">
        <f>VLOOKUP(K331,'Region Ranking'!$D$8:$X$13,18,0)</f>
        <v>Central Metropolitan received an 'act with empathy' score of 96% which ranks them at position 2 of the 6 regions called in Q1.</v>
      </c>
      <c r="AM331" s="4" t="str">
        <f>VLOOKUP(K331,'Region Ranking'!$D$8:$X$13,19,0)</f>
        <v>Central Metropolitan received an 'explain expectations &amp; resolve situations' score of 85% which ranks them at position 1 of the 6 regions called in Q1.</v>
      </c>
      <c r="AN331" s="4" t="str">
        <f>VLOOKUP(K331,'Region Ranking'!$D$8:$X$13,20,0)</f>
        <v>Central Metropolitan received a 'communication' score of 57% which ranks them at position 5 of the 6 regions called in Q1.</v>
      </c>
      <c r="AO331" s="4" t="str">
        <f>VLOOKUP(K331,'Region Ranking'!$D$8:$X$13,21,0)</f>
        <v>Central Metropolitan had multiple areas with lower ranks in Q1, which should be examined for potential areas of improvement.</v>
      </c>
    </row>
    <row r="332" spans="1:41" hidden="1" x14ac:dyDescent="0.25">
      <c r="A332" s="4">
        <v>2025</v>
      </c>
      <c r="B332" s="4" t="s">
        <v>339</v>
      </c>
      <c r="C332" s="9" t="s">
        <v>340</v>
      </c>
      <c r="D332" s="4">
        <v>10453674</v>
      </c>
      <c r="E332" s="4" t="s">
        <v>144</v>
      </c>
      <c r="F332" s="4" t="s">
        <v>145</v>
      </c>
      <c r="G332" s="4" t="s">
        <v>144</v>
      </c>
      <c r="H332" s="4" t="s">
        <v>46</v>
      </c>
      <c r="I332" s="4">
        <v>2330</v>
      </c>
      <c r="J332" s="4" t="s">
        <v>146</v>
      </c>
      <c r="K332" s="4" t="s">
        <v>136</v>
      </c>
      <c r="L332" s="4" t="s">
        <v>49</v>
      </c>
      <c r="M332" s="4" t="s">
        <v>61</v>
      </c>
      <c r="N332" s="4" t="s">
        <v>70</v>
      </c>
      <c r="O332" s="4" t="s">
        <v>51</v>
      </c>
      <c r="P332" s="4">
        <v>5</v>
      </c>
      <c r="Q332" s="4">
        <v>5</v>
      </c>
      <c r="R332" s="4">
        <v>5</v>
      </c>
      <c r="S332" s="4" t="s">
        <v>52</v>
      </c>
      <c r="T332" s="4" t="s">
        <v>62</v>
      </c>
      <c r="U332" s="4">
        <v>5</v>
      </c>
      <c r="V332" s="4" t="s">
        <v>63</v>
      </c>
      <c r="W332" s="4" t="s">
        <v>51</v>
      </c>
      <c r="X332" s="4" t="s">
        <v>55</v>
      </c>
      <c r="Y332" s="8">
        <v>0.5714285714285714</v>
      </c>
      <c r="Z332" s="8">
        <v>0.8928571428571429</v>
      </c>
      <c r="AA332" s="8">
        <v>0.7142857142857143</v>
      </c>
      <c r="AB332" s="8">
        <v>0.5</v>
      </c>
      <c r="AC332" s="8">
        <v>0.73563218390804597</v>
      </c>
      <c r="AD332" s="4" t="str">
        <f>VLOOKUP(J332,'Areas Ranking'!$D$59:$Z$115,18,0)</f>
        <v>Hunter Valley received an overall score of 80% which ranks them at position 8 of the 11 areas within the Northern region called in Q1.</v>
      </c>
      <c r="AE332" s="4" t="str">
        <f>VLOOKUP(J332,'Areas Ranking'!$D$59:$Z$115,19,0)</f>
        <v>Hunter Valley received a 'greeting' score of 52% which ranks them at position 6 of the 11 areas within the Northern region called in Q1.</v>
      </c>
      <c r="AF332" s="4" t="str">
        <f>VLOOKUP(J332,'Areas Ranking'!$D$59:$Z$115,20,0)</f>
        <v>Hunter Valley received an 'act with empathy' score of 96% which ranks them at position 5 of the 11 areas within the Northern region called in Q1.</v>
      </c>
      <c r="AG332" s="4" t="str">
        <f>VLOOKUP(J332,'Areas Ranking'!$D$59:$Z$115,21,0)</f>
        <v>Hunter Valley received an 'explain expectations &amp; resolve situations' score of 78% which ranks them at position 9 of the 11 areas within the Northern region called in Q1.</v>
      </c>
      <c r="AH332" s="4" t="str">
        <f>VLOOKUP(J332,'Areas Ranking'!$D$59:$Z$115,22,0)</f>
        <v>Hunter Valley received a 'communication' score of 67% which ranks them at position 4 of the 11 areas within the Northern region called in Q1.</v>
      </c>
      <c r="AI332" s="4" t="str">
        <f>VLOOKUP(J332,'Areas Ranking'!$D$59:$Z$115,23,0)</f>
        <v>Hunter Valley's lowest rank was for 'explain expectations &amp; resolve situations' in Q1, which should be examined for potential areas of improvement.</v>
      </c>
      <c r="AJ332" s="4" t="str">
        <f>VLOOKUP(K332,'Region Ranking'!$D$8:$X$13,16,0)</f>
        <v>Northern received an overall score of 80% which ranks them at position 4 of the 6 regions called in Q1.</v>
      </c>
      <c r="AK332" s="4" t="str">
        <f>VLOOKUP(K332,'Region Ranking'!$D$8:$X$13,17,0)</f>
        <v>Northern received a 'greeting' score of 55% which ranks them at position 5 of the 6 regions called in Q1.</v>
      </c>
      <c r="AL332" s="4" t="str">
        <f>VLOOKUP(K332,'Region Ranking'!$D$8:$X$13,18,0)</f>
        <v>Northern received an 'act with empathy' score of 90% which ranks them at position 4 of the 6 regions called in Q1.</v>
      </c>
      <c r="AM332" s="4" t="str">
        <f>VLOOKUP(K332,'Region Ranking'!$D$8:$X$13,19,0)</f>
        <v>Northern received an 'explain expectations &amp; resolve situations' score of 81% which ranks them at position 5 of the 6 regions called in Q1.</v>
      </c>
      <c r="AN332" s="4" t="str">
        <f>VLOOKUP(K332,'Region Ranking'!$D$8:$X$13,20,0)</f>
        <v>Northern received a 'communication' score of 64% which ranks them at position 4 of the 6 regions called in Q1.</v>
      </c>
      <c r="AO332" s="4" t="str">
        <f>VLOOKUP(K332,'Region Ranking'!$D$8:$X$13,21,0)</f>
        <v>Northern had multiple areas with lower ranks in Q1, which should be examined for potential areas of improvement.</v>
      </c>
    </row>
    <row r="333" spans="1:41" hidden="1" x14ac:dyDescent="0.25">
      <c r="A333" s="4">
        <v>2025</v>
      </c>
      <c r="B333" s="4" t="s">
        <v>339</v>
      </c>
      <c r="C333" s="9" t="s">
        <v>340</v>
      </c>
      <c r="D333" s="4">
        <v>10453675</v>
      </c>
      <c r="E333" s="4" t="s">
        <v>170</v>
      </c>
      <c r="F333" s="4" t="s">
        <v>171</v>
      </c>
      <c r="G333" s="4" t="s">
        <v>170</v>
      </c>
      <c r="H333" s="4" t="s">
        <v>46</v>
      </c>
      <c r="I333" s="4">
        <v>2760</v>
      </c>
      <c r="J333" s="4" t="s">
        <v>166</v>
      </c>
      <c r="K333" s="4" t="s">
        <v>104</v>
      </c>
      <c r="L333" s="4" t="s">
        <v>49</v>
      </c>
      <c r="M333" s="4"/>
      <c r="N333" s="4" t="s">
        <v>50</v>
      </c>
      <c r="O333" s="4" t="s">
        <v>51</v>
      </c>
      <c r="P333" s="4">
        <v>5</v>
      </c>
      <c r="Q333" s="4">
        <v>3</v>
      </c>
      <c r="R333" s="4">
        <v>4</v>
      </c>
      <c r="S333" s="4" t="s">
        <v>52</v>
      </c>
      <c r="T333" s="4" t="s">
        <v>62</v>
      </c>
      <c r="U333" s="4">
        <v>5</v>
      </c>
      <c r="V333" s="4" t="s">
        <v>51</v>
      </c>
      <c r="W333" s="4" t="s">
        <v>55</v>
      </c>
      <c r="X333" s="4" t="s">
        <v>55</v>
      </c>
      <c r="Y333" s="8">
        <v>0.7142857142857143</v>
      </c>
      <c r="Z333" s="8">
        <v>0.7142857142857143</v>
      </c>
      <c r="AA333" s="8">
        <v>0.7142857142857143</v>
      </c>
      <c r="AB333" s="8">
        <v>1</v>
      </c>
      <c r="AC333" s="8">
        <v>0.74712643678160917</v>
      </c>
      <c r="AD333" s="4" t="str">
        <f>VLOOKUP(J333,'Areas Ranking'!$D$59:$Z$115,18,0)</f>
        <v>Nepean received an overall score of 59% which ranks them at position 11 of the 12 areas within the North West Metropolitan region called in Q1.</v>
      </c>
      <c r="AE333" s="4" t="str">
        <f>VLOOKUP(J333,'Areas Ranking'!$D$59:$Z$115,19,0)</f>
        <v>Nepean received a 'greeting' score of 43% which ranks them at position 10 of the 12 areas within the North West Metropolitan region called in Q1.</v>
      </c>
      <c r="AF333" s="4" t="str">
        <f>VLOOKUP(J333,'Areas Ranking'!$D$59:$Z$115,20,0)</f>
        <v>Nepean received an 'act with empathy' score of 62% which ranks them at position 11 of the 12 areas within the North West Metropolitan region called in Q1.</v>
      </c>
      <c r="AG333" s="4" t="str">
        <f>VLOOKUP(J333,'Areas Ranking'!$D$59:$Z$115,21,0)</f>
        <v>Nepean received an 'explain expectations &amp; resolve situations' score of 57% which ranks them at position 11 of the 12 areas within the North West Metropolitan region called in Q1.</v>
      </c>
      <c r="AH333" s="4" t="str">
        <f>VLOOKUP(J333,'Areas Ranking'!$D$59:$Z$115,22,0)</f>
        <v>Nepean received a 'communication' score of 67% which ranks them at position 4 of the 12 areas within the North West Metropolitan region called in Q1.</v>
      </c>
      <c r="AI333" s="4" t="str">
        <f>VLOOKUP(J333,'Areas Ranking'!$D$59:$Z$115,23,0)</f>
        <v>Nepean had multiple areas with lower ranks in Q1, which should be examined for potential areas of improvement.</v>
      </c>
      <c r="AJ333" s="4" t="str">
        <f>VLOOKUP(K333,'Region Ranking'!$D$8:$X$13,16,0)</f>
        <v>North West Metropolitan received an overall score of 79% which ranks them at position 6 of the 6 regions called in Q1.</v>
      </c>
      <c r="AK333" s="4" t="str">
        <f>VLOOKUP(K333,'Region Ranking'!$D$8:$X$13,17,0)</f>
        <v>North West Metropolitan received a 'greeting' score of 54% which ranks them at position 6 of the 6 regions called in Q1.</v>
      </c>
      <c r="AL333" s="4" t="str">
        <f>VLOOKUP(K333,'Region Ranking'!$D$8:$X$13,18,0)</f>
        <v>North West Metropolitan received an 'act with empathy' score of 87% which ranks them at position 6 of the 6 regions called in Q1.</v>
      </c>
      <c r="AM333" s="4" t="str">
        <f>VLOOKUP(K333,'Region Ranking'!$D$8:$X$13,19,0)</f>
        <v>North West Metropolitan received an 'explain expectations &amp; resolve situations' score of 81% which ranks them at position 4 of the 6 regions called in Q1.</v>
      </c>
      <c r="AN333" s="4" t="str">
        <f>VLOOKUP(K333,'Region Ranking'!$D$8:$X$13,20,0)</f>
        <v>North West Metropolitan received a 'communication' score of 65% which ranks them at position 3 of the 6 regions called in Q1.</v>
      </c>
      <c r="AO333" s="4" t="str">
        <f>VLOOKUP(K333,'Region Ranking'!$D$8:$X$13,21,0)</f>
        <v>North West Metropolitan had multiple areas with lower ranks in Q1, which should be examined for potential areas of improvement.</v>
      </c>
    </row>
    <row r="334" spans="1:41" hidden="1" x14ac:dyDescent="0.25">
      <c r="A334" s="4">
        <v>2025</v>
      </c>
      <c r="B334" s="4" t="s">
        <v>339</v>
      </c>
      <c r="C334" s="9" t="s">
        <v>340</v>
      </c>
      <c r="D334" s="4">
        <v>10453676</v>
      </c>
      <c r="E334" s="4" t="s">
        <v>58</v>
      </c>
      <c r="F334" s="4" t="s">
        <v>59</v>
      </c>
      <c r="G334" s="4" t="s">
        <v>58</v>
      </c>
      <c r="H334" s="4" t="s">
        <v>46</v>
      </c>
      <c r="I334" s="4">
        <v>2010</v>
      </c>
      <c r="J334" s="4" t="s">
        <v>60</v>
      </c>
      <c r="K334" s="4" t="s">
        <v>48</v>
      </c>
      <c r="L334" s="4" t="s">
        <v>49</v>
      </c>
      <c r="M334" s="4" t="s">
        <v>61</v>
      </c>
      <c r="N334" s="4" t="s">
        <v>50</v>
      </c>
      <c r="O334" s="4" t="s">
        <v>55</v>
      </c>
      <c r="P334" s="4">
        <v>5</v>
      </c>
      <c r="Q334" s="4">
        <v>5</v>
      </c>
      <c r="R334" s="4">
        <v>5</v>
      </c>
      <c r="S334" s="4" t="s">
        <v>52</v>
      </c>
      <c r="T334" s="4" t="s">
        <v>76</v>
      </c>
      <c r="U334" s="4">
        <v>5</v>
      </c>
      <c r="V334" s="4" t="s">
        <v>54</v>
      </c>
      <c r="W334" s="4" t="s">
        <v>55</v>
      </c>
      <c r="X334" s="4" t="s">
        <v>55</v>
      </c>
      <c r="Y334" s="8">
        <v>1</v>
      </c>
      <c r="Z334" s="8">
        <v>1</v>
      </c>
      <c r="AA334" s="8">
        <v>1</v>
      </c>
      <c r="AB334" s="8">
        <v>1</v>
      </c>
      <c r="AC334" s="8">
        <v>1</v>
      </c>
      <c r="AD334" s="4" t="str">
        <f>VLOOKUP(J334,'Areas Ranking'!$D$59:$Z$115,18,0)</f>
        <v>Surry Hills received an overall score of 64% which ranks them at position 10 of the 10 areas within the Central Metropolitan region called in Q1.</v>
      </c>
      <c r="AE334" s="4" t="str">
        <f>VLOOKUP(J334,'Areas Ranking'!$D$59:$Z$115,19,0)</f>
        <v>Surry Hills received a 'greeting' score of 67% which ranks them at position 2 of the 10 areas within the Central Metropolitan region called in Q1.</v>
      </c>
      <c r="AF334" s="4" t="str">
        <f>VLOOKUP(J334,'Areas Ranking'!$D$59:$Z$115,20,0)</f>
        <v>Surry Hills received an 'act with empathy' score of 70% which ranks them at position 10 of the 10 areas within the Central Metropolitan region called in Q1.</v>
      </c>
      <c r="AG334" s="4" t="str">
        <f>VLOOKUP(J334,'Areas Ranking'!$D$59:$Z$115,21,0)</f>
        <v>Surry Hills received an 'explain expectations &amp; resolve situations' score of 65% which ranks them at position 10 of the 10 areas within the Central Metropolitan region called in Q1.</v>
      </c>
      <c r="AH334" s="4" t="str">
        <f>VLOOKUP(J334,'Areas Ranking'!$D$59:$Z$115,22,0)</f>
        <v>Surry Hills received a 'communication' score of 50% which ranks them at position 4 of the 10 areas within the Central Metropolitan region called in Q1.</v>
      </c>
      <c r="AI334" s="4" t="str">
        <f>VLOOKUP(J334,'Areas Ranking'!$D$59:$Z$115,23,0)</f>
        <v>Surry Hills had multiple areas with lower ranks in Q1, which should be examined for potential areas of improvement.</v>
      </c>
      <c r="AJ334" s="4" t="str">
        <f>VLOOKUP(K334,'Region Ranking'!$D$8:$X$13,16,0)</f>
        <v>Central Metropolitan received an overall score of 83% which ranks them at position 2 of the 6 regions called in Q1.</v>
      </c>
      <c r="AK334" s="4" t="str">
        <f>VLOOKUP(K334,'Region Ranking'!$D$8:$X$13,17,0)</f>
        <v>Central Metropolitan received a 'greeting' score of 61% which ranks them at position 2 of the 6 regions called in Q1.</v>
      </c>
      <c r="AL334" s="4" t="str">
        <f>VLOOKUP(K334,'Region Ranking'!$D$8:$X$13,18,0)</f>
        <v>Central Metropolitan received an 'act with empathy' score of 96% which ranks them at position 2 of the 6 regions called in Q1.</v>
      </c>
      <c r="AM334" s="4" t="str">
        <f>VLOOKUP(K334,'Region Ranking'!$D$8:$X$13,19,0)</f>
        <v>Central Metropolitan received an 'explain expectations &amp; resolve situations' score of 85% which ranks them at position 1 of the 6 regions called in Q1.</v>
      </c>
      <c r="AN334" s="4" t="str">
        <f>VLOOKUP(K334,'Region Ranking'!$D$8:$X$13,20,0)</f>
        <v>Central Metropolitan received a 'communication' score of 57% which ranks them at position 5 of the 6 regions called in Q1.</v>
      </c>
      <c r="AO334" s="4" t="str">
        <f>VLOOKUP(K334,'Region Ranking'!$D$8:$X$13,21,0)</f>
        <v>Central Metropolitan had multiple areas with lower ranks in Q1, which should be examined for potential areas of improvement.</v>
      </c>
    </row>
    <row r="335" spans="1:41" hidden="1" x14ac:dyDescent="0.25">
      <c r="A335" s="4">
        <v>2025</v>
      </c>
      <c r="B335" s="4" t="s">
        <v>339</v>
      </c>
      <c r="C335" s="9" t="s">
        <v>340</v>
      </c>
      <c r="D335" s="4">
        <v>10453678</v>
      </c>
      <c r="E335" s="4" t="s">
        <v>56</v>
      </c>
      <c r="F335" s="4" t="s">
        <v>57</v>
      </c>
      <c r="G335" s="4" t="s">
        <v>56</v>
      </c>
      <c r="H335" s="4" t="s">
        <v>46</v>
      </c>
      <c r="I335" s="4">
        <v>2000</v>
      </c>
      <c r="J335" s="4" t="s">
        <v>47</v>
      </c>
      <c r="K335" s="4" t="s">
        <v>48</v>
      </c>
      <c r="L335" s="4" t="s">
        <v>49</v>
      </c>
      <c r="M335" s="4"/>
      <c r="N335" s="4" t="s">
        <v>50</v>
      </c>
      <c r="O335" s="4" t="s">
        <v>51</v>
      </c>
      <c r="P335" s="4">
        <v>5</v>
      </c>
      <c r="Q335" s="4">
        <v>5</v>
      </c>
      <c r="R335" s="4">
        <v>5</v>
      </c>
      <c r="S335" s="4" t="s">
        <v>52</v>
      </c>
      <c r="T335" s="4" t="s">
        <v>76</v>
      </c>
      <c r="U335" s="4">
        <v>5</v>
      </c>
      <c r="V335" s="4" t="s">
        <v>63</v>
      </c>
      <c r="W335" s="4" t="s">
        <v>55</v>
      </c>
      <c r="X335" s="4" t="s">
        <v>55</v>
      </c>
      <c r="Y335" s="8">
        <v>0.7142857142857143</v>
      </c>
      <c r="Z335" s="8">
        <v>1</v>
      </c>
      <c r="AA335" s="8">
        <v>1</v>
      </c>
      <c r="AB335" s="8">
        <v>1</v>
      </c>
      <c r="AC335" s="8">
        <v>0.97701149425287359</v>
      </c>
      <c r="AD335" s="4" t="str">
        <f>VLOOKUP(J335,'Areas Ranking'!$D$59:$Z$115,18,0)</f>
        <v>Sydney City received an overall score of 86% which ranks them at position 4 of the 10 areas within the Central Metropolitan region called in Q1.</v>
      </c>
      <c r="AE335" s="4" t="str">
        <f>VLOOKUP(J335,'Areas Ranking'!$D$59:$Z$115,19,0)</f>
        <v>Sydney City received a 'greeting' score of 62% which ranks them at position 4 of the 10 areas within the Central Metropolitan region called in Q1.</v>
      </c>
      <c r="AF335" s="4" t="str">
        <f>VLOOKUP(J335,'Areas Ranking'!$D$59:$Z$115,20,0)</f>
        <v>Sydney City received an 'act with empathy' score of 96% which ranks them at position 6 of the 10 areas within the Central Metropolitan region called in Q1.</v>
      </c>
      <c r="AG335" s="4" t="str">
        <f>VLOOKUP(J335,'Areas Ranking'!$D$59:$Z$115,21,0)</f>
        <v>Sydney City received an 'explain expectations &amp; resolve situations' score of 87% which ranks them at position 6 of the 10 areas within the Central Metropolitan region called in Q1.</v>
      </c>
      <c r="AH335" s="4" t="str">
        <f>VLOOKUP(J335,'Areas Ranking'!$D$59:$Z$115,22,0)</f>
        <v>Sydney City received a 'communication' score of 67% which ranks them at position 3 of the 10 areas within the Central Metropolitan region called in Q1.</v>
      </c>
      <c r="AI335" s="4" t="str">
        <f>VLOOKUP(J335,'Areas Ranking'!$D$59:$Z$115,23,0)</f>
        <v>Sydney City had multiple areas with lower ranks in Q1, which should be examined for potential areas of improvement.</v>
      </c>
      <c r="AJ335" s="4" t="str">
        <f>VLOOKUP(K335,'Region Ranking'!$D$8:$X$13,16,0)</f>
        <v>Central Metropolitan received an overall score of 83% which ranks them at position 2 of the 6 regions called in Q1.</v>
      </c>
      <c r="AK335" s="4" t="str">
        <f>VLOOKUP(K335,'Region Ranking'!$D$8:$X$13,17,0)</f>
        <v>Central Metropolitan received a 'greeting' score of 61% which ranks them at position 2 of the 6 regions called in Q1.</v>
      </c>
      <c r="AL335" s="4" t="str">
        <f>VLOOKUP(K335,'Region Ranking'!$D$8:$X$13,18,0)</f>
        <v>Central Metropolitan received an 'act with empathy' score of 96% which ranks them at position 2 of the 6 regions called in Q1.</v>
      </c>
      <c r="AM335" s="4" t="str">
        <f>VLOOKUP(K335,'Region Ranking'!$D$8:$X$13,19,0)</f>
        <v>Central Metropolitan received an 'explain expectations &amp; resolve situations' score of 85% which ranks them at position 1 of the 6 regions called in Q1.</v>
      </c>
      <c r="AN335" s="4" t="str">
        <f>VLOOKUP(K335,'Region Ranking'!$D$8:$X$13,20,0)</f>
        <v>Central Metropolitan received a 'communication' score of 57% which ranks them at position 5 of the 6 regions called in Q1.</v>
      </c>
      <c r="AO335" s="4" t="str">
        <f>VLOOKUP(K335,'Region Ranking'!$D$8:$X$13,21,0)</f>
        <v>Central Metropolitan had multiple areas with lower ranks in Q1, which should be examined for potential areas of improvement.</v>
      </c>
    </row>
    <row r="336" spans="1:41" hidden="1" x14ac:dyDescent="0.25">
      <c r="A336" s="4">
        <v>2025</v>
      </c>
      <c r="B336" s="4" t="s">
        <v>339</v>
      </c>
      <c r="C336" s="9" t="s">
        <v>340</v>
      </c>
      <c r="D336" s="4">
        <v>10453679</v>
      </c>
      <c r="E336" s="4" t="s">
        <v>142</v>
      </c>
      <c r="F336" s="4" t="s">
        <v>143</v>
      </c>
      <c r="G336" s="4" t="s">
        <v>142</v>
      </c>
      <c r="H336" s="4" t="s">
        <v>46</v>
      </c>
      <c r="I336" s="4">
        <v>2283</v>
      </c>
      <c r="J336" s="4" t="s">
        <v>141</v>
      </c>
      <c r="K336" s="4" t="s">
        <v>136</v>
      </c>
      <c r="L336" s="4" t="s">
        <v>49</v>
      </c>
      <c r="M336" s="4" t="s">
        <v>61</v>
      </c>
      <c r="N336" s="4" t="s">
        <v>70</v>
      </c>
      <c r="O336" s="4" t="s">
        <v>51</v>
      </c>
      <c r="P336" s="4">
        <v>4</v>
      </c>
      <c r="Q336" s="4">
        <v>5</v>
      </c>
      <c r="R336" s="4">
        <v>4</v>
      </c>
      <c r="S336" s="4" t="s">
        <v>52</v>
      </c>
      <c r="T336" s="4" t="s">
        <v>62</v>
      </c>
      <c r="U336" s="4">
        <v>5</v>
      </c>
      <c r="V336" s="4" t="s">
        <v>63</v>
      </c>
      <c r="W336" s="4" t="s">
        <v>51</v>
      </c>
      <c r="X336" s="4" t="s">
        <v>55</v>
      </c>
      <c r="Y336" s="8">
        <v>0.42857142857142849</v>
      </c>
      <c r="Z336" s="8">
        <v>0.8928571428571429</v>
      </c>
      <c r="AA336" s="8">
        <v>0.7142857142857143</v>
      </c>
      <c r="AB336" s="8">
        <v>0.5</v>
      </c>
      <c r="AC336" s="8">
        <v>0.72413793103448265</v>
      </c>
      <c r="AD336" s="4" t="str">
        <f>VLOOKUP(J336,'Areas Ranking'!$D$59:$Z$115,18,0)</f>
        <v>Lake Macquarie received an overall score of 48% which ranks them at position 11 of the 11 areas within the Northern region called in Q1.</v>
      </c>
      <c r="AE336" s="4" t="str">
        <f>VLOOKUP(J336,'Areas Ranking'!$D$59:$Z$115,19,0)</f>
        <v>Lake Macquarie received a 'greeting' score of 43% which ranks them at position 11 of the 11 areas within the Northern region called in Q1.</v>
      </c>
      <c r="AF336" s="4" t="str">
        <f>VLOOKUP(J336,'Areas Ranking'!$D$59:$Z$115,20,0)</f>
        <v>Lake Macquarie received an 'act with empathy' score of 50% which ranks them at position 11 of the 11 areas within the Northern region called in Q1.</v>
      </c>
      <c r="AG336" s="4" t="str">
        <f>VLOOKUP(J336,'Areas Ranking'!$D$59:$Z$115,21,0)</f>
        <v>Lake Macquarie received an 'explain expectations &amp; resolve situations' score of 50% which ranks them at position 11 of the 11 areas within the Northern region called in Q1.</v>
      </c>
      <c r="AH336" s="4" t="str">
        <f>VLOOKUP(J336,'Areas Ranking'!$D$59:$Z$115,22,0)</f>
        <v>Lake Macquarie received a 'communication' score of 33% which ranks them at position 10 of the 11 areas within the Northern region called in Q1.</v>
      </c>
      <c r="AI336" s="4" t="str">
        <f>VLOOKUP(J336,'Areas Ranking'!$D$59:$Z$115,23,0)</f>
        <v>Lake Macquarie had multiple areas with lower ranks in Q1, which should be examined for potential areas of improvement.</v>
      </c>
      <c r="AJ336" s="4" t="str">
        <f>VLOOKUP(K336,'Region Ranking'!$D$8:$X$13,16,0)</f>
        <v>Northern received an overall score of 80% which ranks them at position 4 of the 6 regions called in Q1.</v>
      </c>
      <c r="AK336" s="4" t="str">
        <f>VLOOKUP(K336,'Region Ranking'!$D$8:$X$13,17,0)</f>
        <v>Northern received a 'greeting' score of 55% which ranks them at position 5 of the 6 regions called in Q1.</v>
      </c>
      <c r="AL336" s="4" t="str">
        <f>VLOOKUP(K336,'Region Ranking'!$D$8:$X$13,18,0)</f>
        <v>Northern received an 'act with empathy' score of 90% which ranks them at position 4 of the 6 regions called in Q1.</v>
      </c>
      <c r="AM336" s="4" t="str">
        <f>VLOOKUP(K336,'Region Ranking'!$D$8:$X$13,19,0)</f>
        <v>Northern received an 'explain expectations &amp; resolve situations' score of 81% which ranks them at position 5 of the 6 regions called in Q1.</v>
      </c>
      <c r="AN336" s="4" t="str">
        <f>VLOOKUP(K336,'Region Ranking'!$D$8:$X$13,20,0)</f>
        <v>Northern received a 'communication' score of 64% which ranks them at position 4 of the 6 regions called in Q1.</v>
      </c>
      <c r="AO336" s="4" t="str">
        <f>VLOOKUP(K336,'Region Ranking'!$D$8:$X$13,21,0)</f>
        <v>Northern had multiple areas with lower ranks in Q1, which should be examined for potential areas of improvement.</v>
      </c>
    </row>
    <row r="337" spans="1:41" hidden="1" x14ac:dyDescent="0.25">
      <c r="A337" s="4">
        <v>2025</v>
      </c>
      <c r="B337" s="4" t="s">
        <v>339</v>
      </c>
      <c r="C337" s="9" t="s">
        <v>340</v>
      </c>
      <c r="D337" s="4">
        <v>10453680</v>
      </c>
      <c r="E337" s="4" t="s">
        <v>218</v>
      </c>
      <c r="F337" s="4" t="s">
        <v>219</v>
      </c>
      <c r="G337" s="4" t="s">
        <v>218</v>
      </c>
      <c r="H337" s="4" t="s">
        <v>46</v>
      </c>
      <c r="I337" s="4">
        <v>2263</v>
      </c>
      <c r="J337" s="4" t="s">
        <v>217</v>
      </c>
      <c r="K337" s="4" t="s">
        <v>136</v>
      </c>
      <c r="L337" s="4" t="s">
        <v>49</v>
      </c>
      <c r="M337" s="4" t="s">
        <v>61</v>
      </c>
      <c r="N337" s="4" t="s">
        <v>70</v>
      </c>
      <c r="O337" s="4" t="s">
        <v>51</v>
      </c>
      <c r="P337" s="4">
        <v>5</v>
      </c>
      <c r="Q337" s="4">
        <v>5</v>
      </c>
      <c r="R337" s="4">
        <v>5</v>
      </c>
      <c r="S337" s="4" t="s">
        <v>52</v>
      </c>
      <c r="T337" s="4" t="s">
        <v>53</v>
      </c>
      <c r="U337" s="4">
        <v>5</v>
      </c>
      <c r="V337" s="4" t="s">
        <v>54</v>
      </c>
      <c r="W337" s="4" t="s">
        <v>51</v>
      </c>
      <c r="X337" s="4" t="s">
        <v>55</v>
      </c>
      <c r="Y337" s="8">
        <v>0.7142857142857143</v>
      </c>
      <c r="Z337" s="8">
        <v>0.8928571428571429</v>
      </c>
      <c r="AA337" s="8">
        <v>0.90476190476190477</v>
      </c>
      <c r="AB337" s="8">
        <v>0.5</v>
      </c>
      <c r="AC337" s="8">
        <v>0.83908045977011492</v>
      </c>
      <c r="AD337" s="4" t="str">
        <f>VLOOKUP(J337,'Areas Ranking'!$D$59:$Z$115,18,0)</f>
        <v>Tuggerah Lakes received an overall score of 84% which ranks them at position 5 of the 11 areas within the Northern region called in Q1.</v>
      </c>
      <c r="AE337" s="4" t="str">
        <f>VLOOKUP(J337,'Areas Ranking'!$D$59:$Z$115,19,0)</f>
        <v>Tuggerah Lakes received a 'greeting' score of 57% which ranks them at position 3 of the 11 areas within the Northern region called in Q1.</v>
      </c>
      <c r="AF337" s="4" t="str">
        <f>VLOOKUP(J337,'Areas Ranking'!$D$59:$Z$115,20,0)</f>
        <v>Tuggerah Lakes received an 'act with empathy' score of 96% which ranks them at position 5 of the 11 areas within the Northern region called in Q1.</v>
      </c>
      <c r="AG337" s="4" t="str">
        <f>VLOOKUP(J337,'Areas Ranking'!$D$59:$Z$115,21,0)</f>
        <v>Tuggerah Lakes received an 'explain expectations &amp; resolve situations' score of 84% which ranks them at position 5 of the 11 areas within the Northern region called in Q1.</v>
      </c>
      <c r="AH337" s="4" t="str">
        <f>VLOOKUP(J337,'Areas Ranking'!$D$59:$Z$115,22,0)</f>
        <v>Tuggerah Lakes received a 'communication' score of 67% which ranks them at position 4 of the 11 areas within the Northern region called in Q1.</v>
      </c>
      <c r="AI337" s="4" t="str">
        <f>VLOOKUP(J337,'Areas Ranking'!$D$59:$Z$115,23,0)</f>
        <v>Tuggerah Lakes had multiple areas with lower ranks in Q1, which should be examined for potential areas of improvement.</v>
      </c>
      <c r="AJ337" s="4" t="str">
        <f>VLOOKUP(K337,'Region Ranking'!$D$8:$X$13,16,0)</f>
        <v>Northern received an overall score of 80% which ranks them at position 4 of the 6 regions called in Q1.</v>
      </c>
      <c r="AK337" s="4" t="str">
        <f>VLOOKUP(K337,'Region Ranking'!$D$8:$X$13,17,0)</f>
        <v>Northern received a 'greeting' score of 55% which ranks them at position 5 of the 6 regions called in Q1.</v>
      </c>
      <c r="AL337" s="4" t="str">
        <f>VLOOKUP(K337,'Region Ranking'!$D$8:$X$13,18,0)</f>
        <v>Northern received an 'act with empathy' score of 90% which ranks them at position 4 of the 6 regions called in Q1.</v>
      </c>
      <c r="AM337" s="4" t="str">
        <f>VLOOKUP(K337,'Region Ranking'!$D$8:$X$13,19,0)</f>
        <v>Northern received an 'explain expectations &amp; resolve situations' score of 81% which ranks them at position 5 of the 6 regions called in Q1.</v>
      </c>
      <c r="AN337" s="4" t="str">
        <f>VLOOKUP(K337,'Region Ranking'!$D$8:$X$13,20,0)</f>
        <v>Northern received a 'communication' score of 64% which ranks them at position 4 of the 6 regions called in Q1.</v>
      </c>
      <c r="AO337" s="4" t="str">
        <f>VLOOKUP(K337,'Region Ranking'!$D$8:$X$13,21,0)</f>
        <v>Northern had multiple areas with lower ranks in Q1, which should be examined for potential areas of improvement.</v>
      </c>
    </row>
    <row r="338" spans="1:41" hidden="1" x14ac:dyDescent="0.25">
      <c r="A338" s="4">
        <v>2025</v>
      </c>
      <c r="B338" s="4" t="s">
        <v>339</v>
      </c>
      <c r="C338" s="9" t="s">
        <v>340</v>
      </c>
      <c r="D338" s="4">
        <v>10453681</v>
      </c>
      <c r="E338" s="4" t="s">
        <v>276</v>
      </c>
      <c r="F338" s="4" t="s">
        <v>277</v>
      </c>
      <c r="G338" s="4" t="s">
        <v>276</v>
      </c>
      <c r="H338" s="4" t="s">
        <v>46</v>
      </c>
      <c r="I338" s="4">
        <v>2650</v>
      </c>
      <c r="J338" s="4" t="s">
        <v>278</v>
      </c>
      <c r="K338" s="4" t="s">
        <v>253</v>
      </c>
      <c r="L338" s="4" t="s">
        <v>49</v>
      </c>
      <c r="M338" s="4" t="s">
        <v>61</v>
      </c>
      <c r="N338" s="4" t="s">
        <v>70</v>
      </c>
      <c r="O338" s="4" t="s">
        <v>51</v>
      </c>
      <c r="P338" s="4">
        <v>5</v>
      </c>
      <c r="Q338" s="4">
        <v>5</v>
      </c>
      <c r="R338" s="4">
        <v>5</v>
      </c>
      <c r="S338" s="4" t="s">
        <v>52</v>
      </c>
      <c r="T338" s="4" t="s">
        <v>76</v>
      </c>
      <c r="U338" s="4">
        <v>5</v>
      </c>
      <c r="V338" s="4" t="s">
        <v>63</v>
      </c>
      <c r="W338" s="4" t="s">
        <v>55</v>
      </c>
      <c r="X338" s="4" t="s">
        <v>55</v>
      </c>
      <c r="Y338" s="8">
        <v>0.7142857142857143</v>
      </c>
      <c r="Z338" s="8">
        <v>1</v>
      </c>
      <c r="AA338" s="8">
        <v>1</v>
      </c>
      <c r="AB338" s="8">
        <v>1</v>
      </c>
      <c r="AC338" s="8">
        <v>0.97701149425287359</v>
      </c>
      <c r="AD338" s="4" t="str">
        <f>VLOOKUP(J338,'Areas Ranking'!$D$59:$Z$115,18,0)</f>
        <v>Riverina received an overall score of 94% which ranks them at position 1 of the 8 areas within the Southern region called in Q1.</v>
      </c>
      <c r="AE338" s="4" t="str">
        <f>VLOOKUP(J338,'Areas Ranking'!$D$59:$Z$115,19,0)</f>
        <v>Riverina received a 'greeting' score of 71% which ranks them at position 2 of the 8 areas within the Southern region called in Q1.</v>
      </c>
      <c r="AF338" s="4" t="str">
        <f>VLOOKUP(J338,'Areas Ranking'!$D$59:$Z$115,20,0)</f>
        <v>Riverina received an 'act with empathy' score of 100% which ranks them at position 1 of the 8 areas within the Southern region called in Q1.</v>
      </c>
      <c r="AG338" s="4" t="str">
        <f>VLOOKUP(J338,'Areas Ranking'!$D$59:$Z$115,21,0)</f>
        <v>Riverina received an 'explain expectations &amp; resolve situations' score of 97% which ranks them at position 1 of the 8 areas within the Southern region called in Q1.</v>
      </c>
      <c r="AH338" s="4" t="str">
        <f>VLOOKUP(J338,'Areas Ranking'!$D$59:$Z$115,22,0)</f>
        <v>Riverina received a 'communication' score of 83% which ranks them at position 1 of the 8 areas within the Southern region called in Q1.</v>
      </c>
      <c r="AI338" s="4" t="str">
        <f>VLOOKUP(J338,'Areas Ranking'!$D$59:$Z$115,23,0)</f>
        <v>Riverina's lowest rank was for 'greeting' in Q1, which should be examined for potential areas of improvement.</v>
      </c>
      <c r="AJ338" s="4" t="str">
        <f>VLOOKUP(K338,'Region Ranking'!$D$8:$X$13,16,0)</f>
        <v>Southern received an overall score of 85% which ranks them at position 1 of the 6 regions called in Q1.</v>
      </c>
      <c r="AK338" s="4" t="str">
        <f>VLOOKUP(K338,'Region Ranking'!$D$8:$X$13,17,0)</f>
        <v>Southern received a 'greeting' score of 64% which ranks them at position 1 of the 6 regions called in Q1.</v>
      </c>
      <c r="AL338" s="4" t="str">
        <f>VLOOKUP(K338,'Region Ranking'!$D$8:$X$13,18,0)</f>
        <v>Southern received an 'act with empathy' score of 97% which ranks them at position 1 of the 6 regions called in Q1.</v>
      </c>
      <c r="AM338" s="4" t="str">
        <f>VLOOKUP(K338,'Region Ranking'!$D$8:$X$13,19,0)</f>
        <v>Southern received an 'explain expectations &amp; resolve situations' score of 85% which ranks them at position 2 of the 6 regions called in Q1.</v>
      </c>
      <c r="AN338" s="4" t="str">
        <f>VLOOKUP(K338,'Region Ranking'!$D$8:$X$13,20,0)</f>
        <v>Southern received a 'communication' score of 69% which ranks them at position 1 of the 6 regions called in Q1.</v>
      </c>
      <c r="AO338" s="4" t="str">
        <f>VLOOKUP(K338,'Region Ranking'!$D$8:$X$13,21,0)</f>
        <v>Southern had multiple areas with lower ranks in Q1, which should be examined for potential areas of improvement.</v>
      </c>
    </row>
    <row r="339" spans="1:41" hidden="1" x14ac:dyDescent="0.25">
      <c r="A339" s="4">
        <v>2025</v>
      </c>
      <c r="B339" s="4" t="s">
        <v>339</v>
      </c>
      <c r="C339" s="9" t="s">
        <v>340</v>
      </c>
      <c r="D339" s="4">
        <v>10453682</v>
      </c>
      <c r="E339" s="4" t="s">
        <v>220</v>
      </c>
      <c r="F339" s="4" t="s">
        <v>221</v>
      </c>
      <c r="G339" s="4" t="s">
        <v>220</v>
      </c>
      <c r="H339" s="4" t="s">
        <v>46</v>
      </c>
      <c r="I339" s="4">
        <v>2298</v>
      </c>
      <c r="J339" s="4" t="s">
        <v>222</v>
      </c>
      <c r="K339" s="4" t="s">
        <v>136</v>
      </c>
      <c r="L339" s="4" t="s">
        <v>49</v>
      </c>
      <c r="M339" s="4" t="s">
        <v>61</v>
      </c>
      <c r="N339" s="4" t="s">
        <v>50</v>
      </c>
      <c r="O339" s="4" t="s">
        <v>51</v>
      </c>
      <c r="P339" s="4">
        <v>5</v>
      </c>
      <c r="Q339" s="4">
        <v>5</v>
      </c>
      <c r="R339" s="4">
        <v>5</v>
      </c>
      <c r="S339" s="4" t="s">
        <v>52</v>
      </c>
      <c r="T339" s="4" t="s">
        <v>53</v>
      </c>
      <c r="U339" s="4">
        <v>5</v>
      </c>
      <c r="V339" s="4" t="s">
        <v>51</v>
      </c>
      <c r="W339" s="4" t="s">
        <v>51</v>
      </c>
      <c r="X339" s="4" t="s">
        <v>55</v>
      </c>
      <c r="Y339" s="8">
        <v>0.5714285714285714</v>
      </c>
      <c r="Z339" s="8">
        <v>1</v>
      </c>
      <c r="AA339" s="8">
        <v>0.90476190476190477</v>
      </c>
      <c r="AB339" s="8">
        <v>0.5</v>
      </c>
      <c r="AC339" s="8">
        <v>0.86206896551724144</v>
      </c>
      <c r="AD339" s="4" t="str">
        <f>VLOOKUP(J339,'Areas Ranking'!$D$59:$Z$115,18,0)</f>
        <v>Newcastle City received an overall score of 80% which ranks them at position 9 of the 11 areas within the Northern region called in Q1.</v>
      </c>
      <c r="AE339" s="4" t="str">
        <f>VLOOKUP(J339,'Areas Ranking'!$D$59:$Z$115,19,0)</f>
        <v>Newcastle City received a 'greeting' score of 57% which ranks them at position 4 of the 11 areas within the Northern region called in Q1.</v>
      </c>
      <c r="AF339" s="4" t="str">
        <f>VLOOKUP(J339,'Areas Ranking'!$D$59:$Z$115,20,0)</f>
        <v>Newcastle City received an 'act with empathy' score of 96% which ranks them at position 5 of the 11 areas within the Northern region called in Q1.</v>
      </c>
      <c r="AG339" s="4" t="str">
        <f>VLOOKUP(J339,'Areas Ranking'!$D$59:$Z$115,21,0)</f>
        <v>Newcastle City received an 'explain expectations &amp; resolve situations' score of 80% which ranks them at position 8 of the 11 areas within the Northern region called in Q1.</v>
      </c>
      <c r="AH339" s="4" t="str">
        <f>VLOOKUP(J339,'Areas Ranking'!$D$59:$Z$115,22,0)</f>
        <v>Newcastle City received a 'communication' score of 50% which ranks them at position 8 of the 11 areas within the Northern region called in Q1.</v>
      </c>
      <c r="AI339" s="4" t="str">
        <f>VLOOKUP(J339,'Areas Ranking'!$D$59:$Z$115,23,0)</f>
        <v>Newcastle City had multiple areas with lower ranks in Q1, which should be examined for potential areas of improvement.</v>
      </c>
      <c r="AJ339" s="4" t="str">
        <f>VLOOKUP(K339,'Region Ranking'!$D$8:$X$13,16,0)</f>
        <v>Northern received an overall score of 80% which ranks them at position 4 of the 6 regions called in Q1.</v>
      </c>
      <c r="AK339" s="4" t="str">
        <f>VLOOKUP(K339,'Region Ranking'!$D$8:$X$13,17,0)</f>
        <v>Northern received a 'greeting' score of 55% which ranks them at position 5 of the 6 regions called in Q1.</v>
      </c>
      <c r="AL339" s="4" t="str">
        <f>VLOOKUP(K339,'Region Ranking'!$D$8:$X$13,18,0)</f>
        <v>Northern received an 'act with empathy' score of 90% which ranks them at position 4 of the 6 regions called in Q1.</v>
      </c>
      <c r="AM339" s="4" t="str">
        <f>VLOOKUP(K339,'Region Ranking'!$D$8:$X$13,19,0)</f>
        <v>Northern received an 'explain expectations &amp; resolve situations' score of 81% which ranks them at position 5 of the 6 regions called in Q1.</v>
      </c>
      <c r="AN339" s="4" t="str">
        <f>VLOOKUP(K339,'Region Ranking'!$D$8:$X$13,20,0)</f>
        <v>Northern received a 'communication' score of 64% which ranks them at position 4 of the 6 regions called in Q1.</v>
      </c>
      <c r="AO339" s="4" t="str">
        <f>VLOOKUP(K339,'Region Ranking'!$D$8:$X$13,21,0)</f>
        <v>Northern had multiple areas with lower ranks in Q1, which should be examined for potential areas of improvement.</v>
      </c>
    </row>
    <row r="340" spans="1:41" hidden="1" x14ac:dyDescent="0.25">
      <c r="A340" s="4">
        <v>2025</v>
      </c>
      <c r="B340" s="4" t="s">
        <v>339</v>
      </c>
      <c r="C340" s="9" t="s">
        <v>340</v>
      </c>
      <c r="D340" s="4">
        <v>10453683</v>
      </c>
      <c r="E340" s="4" t="s">
        <v>73</v>
      </c>
      <c r="F340" s="4" t="s">
        <v>74</v>
      </c>
      <c r="G340" s="4" t="s">
        <v>73</v>
      </c>
      <c r="H340" s="4" t="s">
        <v>46</v>
      </c>
      <c r="I340" s="4">
        <v>2024</v>
      </c>
      <c r="J340" s="4" t="s">
        <v>75</v>
      </c>
      <c r="K340" s="4" t="s">
        <v>48</v>
      </c>
      <c r="L340" s="4" t="s">
        <v>49</v>
      </c>
      <c r="M340" s="4"/>
      <c r="N340" s="4" t="s">
        <v>70</v>
      </c>
      <c r="O340" s="4" t="s">
        <v>51</v>
      </c>
      <c r="P340" s="4">
        <v>4</v>
      </c>
      <c r="Q340" s="4">
        <v>5</v>
      </c>
      <c r="R340" s="4">
        <v>5</v>
      </c>
      <c r="S340" s="4" t="s">
        <v>52</v>
      </c>
      <c r="T340" s="4" t="s">
        <v>62</v>
      </c>
      <c r="U340" s="4">
        <v>5</v>
      </c>
      <c r="V340" s="4" t="s">
        <v>63</v>
      </c>
      <c r="W340" s="4" t="s">
        <v>51</v>
      </c>
      <c r="X340" s="4" t="s">
        <v>55</v>
      </c>
      <c r="Y340" s="8">
        <v>0.7142857142857143</v>
      </c>
      <c r="Z340" s="8">
        <v>0.8928571428571429</v>
      </c>
      <c r="AA340" s="8">
        <v>0.7142857142857143</v>
      </c>
      <c r="AB340" s="8">
        <v>0.5</v>
      </c>
      <c r="AC340" s="8">
        <v>0.74712643678160917</v>
      </c>
      <c r="AD340" s="4" t="str">
        <f>VLOOKUP(J340,'Areas Ranking'!$D$59:$Z$115,18,0)</f>
        <v>Eastern Suburbs received an overall score of 85% which ranks them at position 5 of the 10 areas within the Central Metropolitan region called in Q1.</v>
      </c>
      <c r="AE340" s="4" t="str">
        <f>VLOOKUP(J340,'Areas Ranking'!$D$59:$Z$115,19,0)</f>
        <v>Eastern Suburbs received a 'greeting' score of 62% which ranks them at position 4 of the 10 areas within the Central Metropolitan region called in Q1.</v>
      </c>
      <c r="AF340" s="4" t="str">
        <f>VLOOKUP(J340,'Areas Ranking'!$D$59:$Z$115,20,0)</f>
        <v>Eastern Suburbs received an 'act with empathy' score of 96% which ranks them at position 6 of the 10 areas within the Central Metropolitan region called in Q1.</v>
      </c>
      <c r="AG340" s="4" t="str">
        <f>VLOOKUP(J340,'Areas Ranking'!$D$59:$Z$115,21,0)</f>
        <v>Eastern Suburbs received an 'explain expectations &amp; resolve situations' score of 90% which ranks them at position 5 of the 10 areas within the Central Metropolitan region called in Q1.</v>
      </c>
      <c r="AH340" s="4" t="str">
        <f>VLOOKUP(J340,'Areas Ranking'!$D$59:$Z$115,22,0)</f>
        <v>Eastern Suburbs received a 'communication' score of 50% which ranks them at position 4 of the 10 areas within the Central Metropolitan region called in Q1.</v>
      </c>
      <c r="AI340" s="4" t="str">
        <f>VLOOKUP(J340,'Areas Ranking'!$D$59:$Z$115,23,0)</f>
        <v>Eastern Suburbs' lowest rank was for 'act with empathy' in Q1, which should be examined for potential areas of improvement.</v>
      </c>
      <c r="AJ340" s="4" t="str">
        <f>VLOOKUP(K340,'Region Ranking'!$D$8:$X$13,16,0)</f>
        <v>Central Metropolitan received an overall score of 83% which ranks them at position 2 of the 6 regions called in Q1.</v>
      </c>
      <c r="AK340" s="4" t="str">
        <f>VLOOKUP(K340,'Region Ranking'!$D$8:$X$13,17,0)</f>
        <v>Central Metropolitan received a 'greeting' score of 61% which ranks them at position 2 of the 6 regions called in Q1.</v>
      </c>
      <c r="AL340" s="4" t="str">
        <f>VLOOKUP(K340,'Region Ranking'!$D$8:$X$13,18,0)</f>
        <v>Central Metropolitan received an 'act with empathy' score of 96% which ranks them at position 2 of the 6 regions called in Q1.</v>
      </c>
      <c r="AM340" s="4" t="str">
        <f>VLOOKUP(K340,'Region Ranking'!$D$8:$X$13,19,0)</f>
        <v>Central Metropolitan received an 'explain expectations &amp; resolve situations' score of 85% which ranks them at position 1 of the 6 regions called in Q1.</v>
      </c>
      <c r="AN340" s="4" t="str">
        <f>VLOOKUP(K340,'Region Ranking'!$D$8:$X$13,20,0)</f>
        <v>Central Metropolitan received a 'communication' score of 57% which ranks them at position 5 of the 6 regions called in Q1.</v>
      </c>
      <c r="AO340" s="4" t="str">
        <f>VLOOKUP(K340,'Region Ranking'!$D$8:$X$13,21,0)</f>
        <v>Central Metropolitan had multiple areas with lower ranks in Q1, which should be examined for potential areas of improvement.</v>
      </c>
    </row>
    <row r="341" spans="1:41" hidden="1" x14ac:dyDescent="0.25">
      <c r="A341" s="4">
        <v>2025</v>
      </c>
      <c r="B341" s="4" t="s">
        <v>339</v>
      </c>
      <c r="C341" s="9" t="s">
        <v>340</v>
      </c>
      <c r="D341" s="4">
        <v>10453684</v>
      </c>
      <c r="E341" s="4" t="s">
        <v>167</v>
      </c>
      <c r="F341" s="4" t="s">
        <v>168</v>
      </c>
      <c r="G341" s="4" t="s">
        <v>167</v>
      </c>
      <c r="H341" s="4" t="s">
        <v>46</v>
      </c>
      <c r="I341" s="4">
        <v>2756</v>
      </c>
      <c r="J341" s="4" t="s">
        <v>169</v>
      </c>
      <c r="K341" s="4" t="s">
        <v>104</v>
      </c>
      <c r="L341" s="4" t="s">
        <v>49</v>
      </c>
      <c r="M341" s="4" t="s">
        <v>61</v>
      </c>
      <c r="N341" s="4" t="s">
        <v>70</v>
      </c>
      <c r="O341" s="4" t="s">
        <v>51</v>
      </c>
      <c r="P341" s="4">
        <v>5</v>
      </c>
      <c r="Q341" s="4">
        <v>5</v>
      </c>
      <c r="R341" s="4">
        <v>5</v>
      </c>
      <c r="S341" s="4" t="s">
        <v>52</v>
      </c>
      <c r="T341" s="4" t="s">
        <v>62</v>
      </c>
      <c r="U341" s="4">
        <v>5</v>
      </c>
      <c r="V341" s="4" t="s">
        <v>63</v>
      </c>
      <c r="W341" s="4" t="s">
        <v>51</v>
      </c>
      <c r="X341" s="4" t="s">
        <v>55</v>
      </c>
      <c r="Y341" s="8">
        <v>0.5714285714285714</v>
      </c>
      <c r="Z341" s="8">
        <v>1</v>
      </c>
      <c r="AA341" s="8">
        <v>0.7142857142857143</v>
      </c>
      <c r="AB341" s="8">
        <v>0.5</v>
      </c>
      <c r="AC341" s="8">
        <v>0.77011494252873558</v>
      </c>
      <c r="AD341" s="4" t="str">
        <f>VLOOKUP(J341,'Areas Ranking'!$D$59:$Z$115,18,0)</f>
        <v>Hawkesbury received an overall score of 80% which ranks them at position 7 of the 12 areas within the North West Metropolitan region called in Q1.</v>
      </c>
      <c r="AE341" s="4" t="str">
        <f>VLOOKUP(J341,'Areas Ranking'!$D$59:$Z$115,19,0)</f>
        <v>Hawkesbury received a 'greeting' score of 57% which ranks them at position 5 of the 12 areas within the North West Metropolitan region called in Q1.</v>
      </c>
      <c r="AF341" s="4" t="str">
        <f>VLOOKUP(J341,'Areas Ranking'!$D$59:$Z$115,20,0)</f>
        <v>Hawkesbury received an 'act with empathy' score of 87% which ranks them at position 8 of the 12 areas within the North West Metropolitan region called in Q1.</v>
      </c>
      <c r="AG341" s="4" t="str">
        <f>VLOOKUP(J341,'Areas Ranking'!$D$59:$Z$115,21,0)</f>
        <v>Hawkesbury received an 'explain expectations &amp; resolve situations' score of 86% which ranks them at position 6 of the 12 areas within the North West Metropolitan region called in Q1.</v>
      </c>
      <c r="AH341" s="4" t="str">
        <f>VLOOKUP(J341,'Areas Ranking'!$D$59:$Z$115,22,0)</f>
        <v>Hawkesbury received a 'communication' score of 50% which ranks them at position 9 of the 12 areas within the North West Metropolitan region called in Q1.</v>
      </c>
      <c r="AI341" s="4" t="str">
        <f>VLOOKUP(J341,'Areas Ranking'!$D$59:$Z$115,23,0)</f>
        <v>Hawkesbury's lowest rank was for 'communication' in Q1, which should be examined for potential areas of improvement.</v>
      </c>
      <c r="AJ341" s="4" t="str">
        <f>VLOOKUP(K341,'Region Ranking'!$D$8:$X$13,16,0)</f>
        <v>North West Metropolitan received an overall score of 79% which ranks them at position 6 of the 6 regions called in Q1.</v>
      </c>
      <c r="AK341" s="4" t="str">
        <f>VLOOKUP(K341,'Region Ranking'!$D$8:$X$13,17,0)</f>
        <v>North West Metropolitan received a 'greeting' score of 54% which ranks them at position 6 of the 6 regions called in Q1.</v>
      </c>
      <c r="AL341" s="4" t="str">
        <f>VLOOKUP(K341,'Region Ranking'!$D$8:$X$13,18,0)</f>
        <v>North West Metropolitan received an 'act with empathy' score of 87% which ranks them at position 6 of the 6 regions called in Q1.</v>
      </c>
      <c r="AM341" s="4" t="str">
        <f>VLOOKUP(K341,'Region Ranking'!$D$8:$X$13,19,0)</f>
        <v>North West Metropolitan received an 'explain expectations &amp; resolve situations' score of 81% which ranks them at position 4 of the 6 regions called in Q1.</v>
      </c>
      <c r="AN341" s="4" t="str">
        <f>VLOOKUP(K341,'Region Ranking'!$D$8:$X$13,20,0)</f>
        <v>North West Metropolitan received a 'communication' score of 65% which ranks them at position 3 of the 6 regions called in Q1.</v>
      </c>
      <c r="AO341" s="4" t="str">
        <f>VLOOKUP(K341,'Region Ranking'!$D$8:$X$13,21,0)</f>
        <v>North West Metropolitan had multiple areas with lower ranks in Q1, which should be examined for potential areas of improvement.</v>
      </c>
    </row>
    <row r="342" spans="1:41" hidden="1" x14ac:dyDescent="0.25">
      <c r="A342" s="4">
        <v>2025</v>
      </c>
      <c r="B342" s="4" t="s">
        <v>339</v>
      </c>
      <c r="C342" s="9" t="s">
        <v>340</v>
      </c>
      <c r="D342" s="4">
        <v>10453685</v>
      </c>
      <c r="E342" s="4" t="s">
        <v>250</v>
      </c>
      <c r="F342" s="4" t="s">
        <v>251</v>
      </c>
      <c r="G342" s="4" t="s">
        <v>250</v>
      </c>
      <c r="H342" s="4" t="s">
        <v>46</v>
      </c>
      <c r="I342" s="4">
        <v>2500</v>
      </c>
      <c r="J342" s="4" t="s">
        <v>252</v>
      </c>
      <c r="K342" s="4" t="s">
        <v>253</v>
      </c>
      <c r="L342" s="4" t="s">
        <v>49</v>
      </c>
      <c r="M342" s="4" t="s">
        <v>61</v>
      </c>
      <c r="N342" s="4" t="s">
        <v>70</v>
      </c>
      <c r="O342" s="4" t="s">
        <v>51</v>
      </c>
      <c r="P342" s="4">
        <v>4</v>
      </c>
      <c r="Q342" s="4">
        <v>5</v>
      </c>
      <c r="R342" s="4">
        <v>5</v>
      </c>
      <c r="S342" s="4" t="s">
        <v>52</v>
      </c>
      <c r="T342" s="4" t="s">
        <v>62</v>
      </c>
      <c r="U342" s="4">
        <v>5</v>
      </c>
      <c r="V342" s="4" t="s">
        <v>54</v>
      </c>
      <c r="W342" s="4" t="s">
        <v>51</v>
      </c>
      <c r="X342" s="4" t="s">
        <v>55</v>
      </c>
      <c r="Y342" s="8">
        <v>0.42857142857142849</v>
      </c>
      <c r="Z342" s="8">
        <v>0.8928571428571429</v>
      </c>
      <c r="AA342" s="8">
        <v>0.7142857142857143</v>
      </c>
      <c r="AB342" s="8">
        <v>0.5</v>
      </c>
      <c r="AC342" s="8">
        <v>0.72413793103448265</v>
      </c>
      <c r="AD342" s="4" t="str">
        <f>VLOOKUP(J342,'Areas Ranking'!$D$59:$Z$115,18,0)</f>
        <v>Wollongong received an overall score of 83% which ranks them at position 6 of the 8 areas within the Southern region called in Q1.</v>
      </c>
      <c r="AE342" s="4" t="str">
        <f>VLOOKUP(J342,'Areas Ranking'!$D$59:$Z$115,19,0)</f>
        <v>Wollongong received a 'greeting' score of 62% which ranks them at position 5 of the 8 areas within the Southern region called in Q1.</v>
      </c>
      <c r="AF342" s="4" t="str">
        <f>VLOOKUP(J342,'Areas Ranking'!$D$59:$Z$115,20,0)</f>
        <v>Wollongong received an 'act with empathy' score of 93% which ranks them at position 6 of the 8 areas within the Southern region called in Q1.</v>
      </c>
      <c r="AG342" s="4" t="str">
        <f>VLOOKUP(J342,'Areas Ranking'!$D$59:$Z$115,21,0)</f>
        <v>Wollongong received an 'explain expectations &amp; resolve situations' score of 84% which ranks them at position 4 of the 8 areas within the Southern region called in Q1.</v>
      </c>
      <c r="AH342" s="4" t="str">
        <f>VLOOKUP(J342,'Areas Ranking'!$D$59:$Z$115,22,0)</f>
        <v>Wollongong received a 'communication' score of 67% which ranks them at position 4 of the 8 areas within the Southern region called in Q1.</v>
      </c>
      <c r="AI342" s="4" t="str">
        <f>VLOOKUP(J342,'Areas Ranking'!$D$59:$Z$115,23,0)</f>
        <v>Wollongong's lowest rank was for 'act with empathy' in Q1, which should be examined for potential areas of improvement.</v>
      </c>
      <c r="AJ342" s="4" t="str">
        <f>VLOOKUP(K342,'Region Ranking'!$D$8:$X$13,16,0)</f>
        <v>Southern received an overall score of 85% which ranks them at position 1 of the 6 regions called in Q1.</v>
      </c>
      <c r="AK342" s="4" t="str">
        <f>VLOOKUP(K342,'Region Ranking'!$D$8:$X$13,17,0)</f>
        <v>Southern received a 'greeting' score of 64% which ranks them at position 1 of the 6 regions called in Q1.</v>
      </c>
      <c r="AL342" s="4" t="str">
        <f>VLOOKUP(K342,'Region Ranking'!$D$8:$X$13,18,0)</f>
        <v>Southern received an 'act with empathy' score of 97% which ranks them at position 1 of the 6 regions called in Q1.</v>
      </c>
      <c r="AM342" s="4" t="str">
        <f>VLOOKUP(K342,'Region Ranking'!$D$8:$X$13,19,0)</f>
        <v>Southern received an 'explain expectations &amp; resolve situations' score of 85% which ranks them at position 2 of the 6 regions called in Q1.</v>
      </c>
      <c r="AN342" s="4" t="str">
        <f>VLOOKUP(K342,'Region Ranking'!$D$8:$X$13,20,0)</f>
        <v>Southern received a 'communication' score of 69% which ranks them at position 1 of the 6 regions called in Q1.</v>
      </c>
      <c r="AO342" s="4" t="str">
        <f>VLOOKUP(K342,'Region Ranking'!$D$8:$X$13,21,0)</f>
        <v>Southern had multiple areas with lower ranks in Q1, which should be examined for potential areas of improvement.</v>
      </c>
    </row>
    <row r="343" spans="1:41" hidden="1" x14ac:dyDescent="0.25">
      <c r="A343" s="4">
        <v>2025</v>
      </c>
      <c r="B343" s="4" t="s">
        <v>339</v>
      </c>
      <c r="C343" s="9" t="s">
        <v>340</v>
      </c>
      <c r="D343" s="4">
        <v>10453686</v>
      </c>
      <c r="E343" s="4" t="s">
        <v>137</v>
      </c>
      <c r="F343" s="4" t="s">
        <v>138</v>
      </c>
      <c r="G343" s="4" t="s">
        <v>137</v>
      </c>
      <c r="H343" s="4" t="s">
        <v>46</v>
      </c>
      <c r="I343" s="4">
        <v>2256</v>
      </c>
      <c r="J343" s="4" t="s">
        <v>135</v>
      </c>
      <c r="K343" s="4" t="s">
        <v>136</v>
      </c>
      <c r="L343" s="4" t="s">
        <v>49</v>
      </c>
      <c r="M343" s="4" t="s">
        <v>61</v>
      </c>
      <c r="N343" s="4" t="s">
        <v>70</v>
      </c>
      <c r="O343" s="4" t="s">
        <v>51</v>
      </c>
      <c r="P343" s="4">
        <v>4</v>
      </c>
      <c r="Q343" s="4">
        <v>5</v>
      </c>
      <c r="R343" s="4">
        <v>5</v>
      </c>
      <c r="S343" s="4" t="s">
        <v>52</v>
      </c>
      <c r="T343" s="4" t="s">
        <v>53</v>
      </c>
      <c r="U343" s="4">
        <v>5</v>
      </c>
      <c r="V343" s="4" t="s">
        <v>63</v>
      </c>
      <c r="W343" s="4" t="s">
        <v>51</v>
      </c>
      <c r="X343" s="4" t="s">
        <v>55</v>
      </c>
      <c r="Y343" s="8">
        <v>0.2857142857142857</v>
      </c>
      <c r="Z343" s="8">
        <v>0.8928571428571429</v>
      </c>
      <c r="AA343" s="8">
        <v>0.90476190476190477</v>
      </c>
      <c r="AB343" s="8">
        <v>0.5</v>
      </c>
      <c r="AC343" s="8">
        <v>0.8045977011494253</v>
      </c>
      <c r="AD343" s="4" t="str">
        <f>VLOOKUP(J343,'Areas Ranking'!$D$59:$Z$115,18,0)</f>
        <v>Brisbane Water received an overall score of 81% which ranks them at position 7 of the 11 areas within the Northern region called in Q1.</v>
      </c>
      <c r="AE343" s="4" t="str">
        <f>VLOOKUP(J343,'Areas Ranking'!$D$59:$Z$115,19,0)</f>
        <v>Brisbane Water received a 'greeting' score of 48% which ranks them at position 9 of the 11 areas within the Northern region called in Q1.</v>
      </c>
      <c r="AF343" s="4" t="str">
        <f>VLOOKUP(J343,'Areas Ranking'!$D$59:$Z$115,20,0)</f>
        <v>Brisbane Water received an 'act with empathy' score of 96% which ranks them at position 5 of the 11 areas within the Northern region called in Q1.</v>
      </c>
      <c r="AG343" s="4" t="str">
        <f>VLOOKUP(J343,'Areas Ranking'!$D$59:$Z$115,21,0)</f>
        <v>Brisbane Water received an 'explain expectations &amp; resolve situations' score of 84% which ranks them at position 5 of the 11 areas within the Northern region called in Q1.</v>
      </c>
      <c r="AH343" s="4" t="str">
        <f>VLOOKUP(J343,'Areas Ranking'!$D$59:$Z$115,22,0)</f>
        <v>Brisbane Water received a 'communication' score of 50% which ranks them at position 8 of the 11 areas within the Northern region called in Q1.</v>
      </c>
      <c r="AI343" s="4" t="str">
        <f>VLOOKUP(J343,'Areas Ranking'!$D$59:$Z$115,23,0)</f>
        <v>Brisbane Water's lowest rank was for 'greeting' in Q1, which should be examined for potential areas of improvement.</v>
      </c>
      <c r="AJ343" s="4" t="str">
        <f>VLOOKUP(K343,'Region Ranking'!$D$8:$X$13,16,0)</f>
        <v>Northern received an overall score of 80% which ranks them at position 4 of the 6 regions called in Q1.</v>
      </c>
      <c r="AK343" s="4" t="str">
        <f>VLOOKUP(K343,'Region Ranking'!$D$8:$X$13,17,0)</f>
        <v>Northern received a 'greeting' score of 55% which ranks them at position 5 of the 6 regions called in Q1.</v>
      </c>
      <c r="AL343" s="4" t="str">
        <f>VLOOKUP(K343,'Region Ranking'!$D$8:$X$13,18,0)</f>
        <v>Northern received an 'act with empathy' score of 90% which ranks them at position 4 of the 6 regions called in Q1.</v>
      </c>
      <c r="AM343" s="4" t="str">
        <f>VLOOKUP(K343,'Region Ranking'!$D$8:$X$13,19,0)</f>
        <v>Northern received an 'explain expectations &amp; resolve situations' score of 81% which ranks them at position 5 of the 6 regions called in Q1.</v>
      </c>
      <c r="AN343" s="4" t="str">
        <f>VLOOKUP(K343,'Region Ranking'!$D$8:$X$13,20,0)</f>
        <v>Northern received a 'communication' score of 64% which ranks them at position 4 of the 6 regions called in Q1.</v>
      </c>
      <c r="AO343" s="4" t="str">
        <f>VLOOKUP(K343,'Region Ranking'!$D$8:$X$13,21,0)</f>
        <v>Northern had multiple areas with lower ranks in Q1, which should be examined for potential areas of improvement.</v>
      </c>
    </row>
    <row r="344" spans="1:41" hidden="1" x14ac:dyDescent="0.25">
      <c r="A344" s="4">
        <v>2025</v>
      </c>
      <c r="B344" s="4" t="s">
        <v>339</v>
      </c>
      <c r="C344" s="9" t="s">
        <v>340</v>
      </c>
      <c r="D344" s="4">
        <v>10453687</v>
      </c>
      <c r="E344" s="4" t="s">
        <v>254</v>
      </c>
      <c r="F344" s="4" t="s">
        <v>255</v>
      </c>
      <c r="G344" s="4" t="s">
        <v>254</v>
      </c>
      <c r="H344" s="4" t="s">
        <v>46</v>
      </c>
      <c r="I344" s="4">
        <v>2529</v>
      </c>
      <c r="J344" s="4" t="s">
        <v>256</v>
      </c>
      <c r="K344" s="4" t="s">
        <v>253</v>
      </c>
      <c r="L344" s="4" t="s">
        <v>49</v>
      </c>
      <c r="M344" s="4" t="s">
        <v>61</v>
      </c>
      <c r="N344" s="4" t="s">
        <v>70</v>
      </c>
      <c r="O344" s="4" t="s">
        <v>51</v>
      </c>
      <c r="P344" s="4">
        <v>5</v>
      </c>
      <c r="Q344" s="4">
        <v>5</v>
      </c>
      <c r="R344" s="4">
        <v>5</v>
      </c>
      <c r="S344" s="4" t="s">
        <v>52</v>
      </c>
      <c r="T344" s="4" t="s">
        <v>53</v>
      </c>
      <c r="U344" s="4">
        <v>5</v>
      </c>
      <c r="V344" s="4" t="s">
        <v>54</v>
      </c>
      <c r="W344" s="4" t="s">
        <v>55</v>
      </c>
      <c r="X344" s="4" t="s">
        <v>55</v>
      </c>
      <c r="Y344" s="8">
        <v>0.2857142857142857</v>
      </c>
      <c r="Z344" s="8">
        <v>1</v>
      </c>
      <c r="AA344" s="8">
        <v>0.90476190476190477</v>
      </c>
      <c r="AB344" s="8">
        <v>1</v>
      </c>
      <c r="AC344" s="8">
        <v>0.89655172413793094</v>
      </c>
      <c r="AD344" s="4" t="str">
        <f>VLOOKUP(J344,'Areas Ranking'!$D$59:$Z$115,18,0)</f>
        <v>Lake Illawarra received an overall score of 92% which ranks them at position 2 of the 8 areas within the Southern region called in Q1.</v>
      </c>
      <c r="AE344" s="4" t="str">
        <f>VLOOKUP(J344,'Areas Ranking'!$D$59:$Z$115,19,0)</f>
        <v>Lake Illawarra received a 'greeting' score of 62% which ranks them at position 5 of the 8 areas within the Southern region called in Q1.</v>
      </c>
      <c r="AF344" s="4" t="str">
        <f>VLOOKUP(J344,'Areas Ranking'!$D$59:$Z$115,20,0)</f>
        <v>Lake Illawarra received an 'act with empathy' score of 100% which ranks them at position 1 of the 8 areas within the Southern region called in Q1.</v>
      </c>
      <c r="AG344" s="4" t="str">
        <f>VLOOKUP(J344,'Areas Ranking'!$D$59:$Z$115,21,0)</f>
        <v>Lake Illawarra received an 'explain expectations &amp; resolve situations' score of 94% which ranks them at position 2 of the 8 areas within the Southern region called in Q1.</v>
      </c>
      <c r="AH344" s="4" t="str">
        <f>VLOOKUP(J344,'Areas Ranking'!$D$59:$Z$115,22,0)</f>
        <v>Lake Illawarra received a 'communication' score of 83% which ranks them at position 1 of the 8 areas within the Southern region called in Q1.</v>
      </c>
      <c r="AI344" s="4" t="str">
        <f>VLOOKUP(J344,'Areas Ranking'!$D$59:$Z$115,23,0)</f>
        <v>Lake Illawarra's lowest rank was for 'greeting' in Q1, which should be examined for potential areas of improvement.</v>
      </c>
      <c r="AJ344" s="4" t="str">
        <f>VLOOKUP(K344,'Region Ranking'!$D$8:$X$13,16,0)</f>
        <v>Southern received an overall score of 85% which ranks them at position 1 of the 6 regions called in Q1.</v>
      </c>
      <c r="AK344" s="4" t="str">
        <f>VLOOKUP(K344,'Region Ranking'!$D$8:$X$13,17,0)</f>
        <v>Southern received a 'greeting' score of 64% which ranks them at position 1 of the 6 regions called in Q1.</v>
      </c>
      <c r="AL344" s="4" t="str">
        <f>VLOOKUP(K344,'Region Ranking'!$D$8:$X$13,18,0)</f>
        <v>Southern received an 'act with empathy' score of 97% which ranks them at position 1 of the 6 regions called in Q1.</v>
      </c>
      <c r="AM344" s="4" t="str">
        <f>VLOOKUP(K344,'Region Ranking'!$D$8:$X$13,19,0)</f>
        <v>Southern received an 'explain expectations &amp; resolve situations' score of 85% which ranks them at position 2 of the 6 regions called in Q1.</v>
      </c>
      <c r="AN344" s="4" t="str">
        <f>VLOOKUP(K344,'Region Ranking'!$D$8:$X$13,20,0)</f>
        <v>Southern received a 'communication' score of 69% which ranks them at position 1 of the 6 regions called in Q1.</v>
      </c>
      <c r="AO344" s="4" t="str">
        <f>VLOOKUP(K344,'Region Ranking'!$D$8:$X$13,21,0)</f>
        <v>Southern had multiple areas with lower ranks in Q1, which should be examined for potential areas of improvement.</v>
      </c>
    </row>
    <row r="345" spans="1:41" hidden="1" x14ac:dyDescent="0.25">
      <c r="A345" s="4">
        <v>2025</v>
      </c>
      <c r="B345" s="4" t="s">
        <v>339</v>
      </c>
      <c r="C345" s="9" t="s">
        <v>340</v>
      </c>
      <c r="D345" s="4">
        <v>10455159</v>
      </c>
      <c r="E345" s="4" t="s">
        <v>64</v>
      </c>
      <c r="F345" s="4" t="s">
        <v>65</v>
      </c>
      <c r="G345" s="4" t="s">
        <v>64</v>
      </c>
      <c r="H345" s="4" t="s">
        <v>46</v>
      </c>
      <c r="I345" s="4">
        <v>2011</v>
      </c>
      <c r="J345" s="4" t="s">
        <v>66</v>
      </c>
      <c r="K345" s="4" t="s">
        <v>48</v>
      </c>
      <c r="L345" s="4" t="s">
        <v>49</v>
      </c>
      <c r="M345" s="4"/>
      <c r="N345" s="4" t="s">
        <v>50</v>
      </c>
      <c r="O345" s="4" t="s">
        <v>51</v>
      </c>
      <c r="P345" s="4">
        <v>5</v>
      </c>
      <c r="Q345" s="4">
        <v>5</v>
      </c>
      <c r="R345" s="4">
        <v>5</v>
      </c>
      <c r="S345" s="4" t="s">
        <v>52</v>
      </c>
      <c r="T345" s="4" t="s">
        <v>62</v>
      </c>
      <c r="U345" s="4">
        <v>5</v>
      </c>
      <c r="V345" s="4" t="s">
        <v>54</v>
      </c>
      <c r="W345" s="4" t="s">
        <v>51</v>
      </c>
      <c r="X345" s="4" t="s">
        <v>55</v>
      </c>
      <c r="Y345" s="8">
        <v>0.7142857142857143</v>
      </c>
      <c r="Z345" s="8">
        <v>1</v>
      </c>
      <c r="AA345" s="8">
        <v>0.7142857142857143</v>
      </c>
      <c r="AB345" s="8">
        <v>0.5</v>
      </c>
      <c r="AC345" s="8">
        <v>0.78160919540229878</v>
      </c>
      <c r="AD345" s="4" t="str">
        <f>VLOOKUP(J345,'Areas Ranking'!$D$59:$Z$115,18,0)</f>
        <v>Kings Cross received an overall score of 80% which ranks them at position 8 of the 10 areas within the Central Metropolitan region called in Q1.</v>
      </c>
      <c r="AE345" s="4" t="str">
        <f>VLOOKUP(J345,'Areas Ranking'!$D$59:$Z$115,19,0)</f>
        <v>Kings Cross received a 'greeting' score of 62% which ranks them at position 4 of the 10 areas within the Central Metropolitan region called in Q1.</v>
      </c>
      <c r="AF345" s="4" t="str">
        <f>VLOOKUP(J345,'Areas Ranking'!$D$59:$Z$115,20,0)</f>
        <v>Kings Cross received an 'act with empathy' score of 100% which ranks them at position 1 of the 10 areas within the Central Metropolitan region called in Q1.</v>
      </c>
      <c r="AG345" s="4" t="str">
        <f>VLOOKUP(J345,'Areas Ranking'!$D$59:$Z$115,21,0)</f>
        <v>Kings Cross received an 'explain expectations &amp; resolve situations' score of 78% which ranks them at position 8 of the 10 areas within the Central Metropolitan region called in Q1.</v>
      </c>
      <c r="AH345" s="4" t="str">
        <f>VLOOKUP(J345,'Areas Ranking'!$D$59:$Z$115,22,0)</f>
        <v>Kings Cross received a 'communication' score of 50% which ranks them at position 4 of the 10 areas within the Central Metropolitan region called in Q1.</v>
      </c>
      <c r="AI345" s="4" t="str">
        <f>VLOOKUP(J345,'Areas Ranking'!$D$59:$Z$115,23,0)</f>
        <v>Kings Cross' lowest rank was for 'explain expectations &amp; resolve situations' in Q1, which should be examined for potential areas of improvement.</v>
      </c>
      <c r="AJ345" s="4" t="str">
        <f>VLOOKUP(K345,'Region Ranking'!$D$8:$X$13,16,0)</f>
        <v>Central Metropolitan received an overall score of 83% which ranks them at position 2 of the 6 regions called in Q1.</v>
      </c>
      <c r="AK345" s="4" t="str">
        <f>VLOOKUP(K345,'Region Ranking'!$D$8:$X$13,17,0)</f>
        <v>Central Metropolitan received a 'greeting' score of 61% which ranks them at position 2 of the 6 regions called in Q1.</v>
      </c>
      <c r="AL345" s="4" t="str">
        <f>VLOOKUP(K345,'Region Ranking'!$D$8:$X$13,18,0)</f>
        <v>Central Metropolitan received an 'act with empathy' score of 96% which ranks them at position 2 of the 6 regions called in Q1.</v>
      </c>
      <c r="AM345" s="4" t="str">
        <f>VLOOKUP(K345,'Region Ranking'!$D$8:$X$13,19,0)</f>
        <v>Central Metropolitan received an 'explain expectations &amp; resolve situations' score of 85% which ranks them at position 1 of the 6 regions called in Q1.</v>
      </c>
      <c r="AN345" s="4" t="str">
        <f>VLOOKUP(K345,'Region Ranking'!$D$8:$X$13,20,0)</f>
        <v>Central Metropolitan received a 'communication' score of 57% which ranks them at position 5 of the 6 regions called in Q1.</v>
      </c>
      <c r="AO345" s="4" t="str">
        <f>VLOOKUP(K345,'Region Ranking'!$D$8:$X$13,21,0)</f>
        <v>Central Metropolitan had multiple areas with lower ranks in Q1, which should be examined for potential areas of improvement.</v>
      </c>
    </row>
    <row r="346" spans="1:41" hidden="1" x14ac:dyDescent="0.25">
      <c r="A346" s="4">
        <v>2025</v>
      </c>
      <c r="B346" s="4" t="s">
        <v>339</v>
      </c>
      <c r="C346" s="9" t="s">
        <v>340</v>
      </c>
      <c r="D346" s="4">
        <v>10459227</v>
      </c>
      <c r="E346" s="4" t="s">
        <v>230</v>
      </c>
      <c r="F346" s="4" t="s">
        <v>231</v>
      </c>
      <c r="G346" s="4" t="s">
        <v>230</v>
      </c>
      <c r="H346" s="4" t="s">
        <v>46</v>
      </c>
      <c r="I346" s="4">
        <v>2340</v>
      </c>
      <c r="J346" s="4" t="s">
        <v>232</v>
      </c>
      <c r="K346" s="4" t="s">
        <v>233</v>
      </c>
      <c r="L346" s="4" t="s">
        <v>49</v>
      </c>
      <c r="M346" s="4" t="s">
        <v>61</v>
      </c>
      <c r="N346" s="4" t="s">
        <v>70</v>
      </c>
      <c r="O346" s="4" t="s">
        <v>55</v>
      </c>
      <c r="P346" s="4">
        <v>5</v>
      </c>
      <c r="Q346" s="4">
        <v>5</v>
      </c>
      <c r="R346" s="4">
        <v>5</v>
      </c>
      <c r="S346" s="4" t="s">
        <v>55</v>
      </c>
      <c r="T346" s="4" t="s">
        <v>76</v>
      </c>
      <c r="U346" s="4">
        <v>5</v>
      </c>
      <c r="V346" s="4" t="s">
        <v>54</v>
      </c>
      <c r="W346" s="4" t="s">
        <v>55</v>
      </c>
      <c r="X346" s="4" t="s">
        <v>55</v>
      </c>
      <c r="Y346" s="8">
        <v>1</v>
      </c>
      <c r="Z346" s="8">
        <v>1</v>
      </c>
      <c r="AA346" s="8">
        <v>1</v>
      </c>
      <c r="AB346" s="8">
        <v>1</v>
      </c>
      <c r="AC346" s="8">
        <v>1</v>
      </c>
      <c r="AD346" s="4" t="str">
        <f>VLOOKUP(J346,'Areas Ranking'!$D$59:$Z$115,18,0)</f>
        <v>Oxley received an overall score of 88% which ranks them at position 1 of the 7 areas within the Western region called in Q1.</v>
      </c>
      <c r="AE346" s="4" t="str">
        <f>VLOOKUP(J346,'Areas Ranking'!$D$59:$Z$115,19,0)</f>
        <v>Oxley received a 'greeting' score of 67% which ranks them at position 1 of the 7 areas within the Western region called in Q1.</v>
      </c>
      <c r="AF346" s="4" t="str">
        <f>VLOOKUP(J346,'Areas Ranking'!$D$59:$Z$115,20,0)</f>
        <v>Oxley received an 'act with empathy' score of 96% which ranks them at position 2 of the 7 areas within the Western region called in Q1.</v>
      </c>
      <c r="AG346" s="4" t="str">
        <f>VLOOKUP(J346,'Areas Ranking'!$D$59:$Z$115,21,0)</f>
        <v>Oxley received an 'explain expectations &amp; resolve situations' score of 87% which ranks them at position 2 of the 7 areas within the Western region called in Q1.</v>
      </c>
      <c r="AH346" s="4" t="str">
        <f>VLOOKUP(J346,'Areas Ranking'!$D$59:$Z$115,22,0)</f>
        <v>Oxley received a 'communication' score of 83% which ranks them at position 1 of the 7 areas within the Western region called in Q1.</v>
      </c>
      <c r="AI346" s="4" t="str">
        <f>VLOOKUP(J346,'Areas Ranking'!$D$59:$Z$115,23,0)</f>
        <v>Oxley had multiple areas with lower ranks in Q1, which should be examined for potential areas of improvement.</v>
      </c>
      <c r="AJ346" s="4" t="str">
        <f>VLOOKUP(K346,'Region Ranking'!$D$8:$X$13,16,0)</f>
        <v>Western received an overall score of 79% which ranks them at position 5 of the 6 regions called in Q1.</v>
      </c>
      <c r="AK346" s="4" t="str">
        <f>VLOOKUP(K346,'Region Ranking'!$D$8:$X$13,17,0)</f>
        <v>Western received a 'greeting' score of 55% which ranks them at position 4 of the 6 regions called in Q1.</v>
      </c>
      <c r="AL346" s="4" t="str">
        <f>VLOOKUP(K346,'Region Ranking'!$D$8:$X$13,18,0)</f>
        <v>Western received an 'act with empathy' score of 88% which ranks them at position 5 of the 6 regions called in Q1.</v>
      </c>
      <c r="AM346" s="4" t="str">
        <f>VLOOKUP(K346,'Region Ranking'!$D$8:$X$13,19,0)</f>
        <v>Western received an 'explain expectations &amp; resolve situations' score of 84% which ranks them at position 3 of the 6 regions called in Q1.</v>
      </c>
      <c r="AN346" s="4" t="str">
        <f>VLOOKUP(K346,'Region Ranking'!$D$8:$X$13,20,0)</f>
        <v>Western received a 'communication' score of 50% which ranks them at position 6 of the 6 regions called in Q1.</v>
      </c>
      <c r="AO346" s="4" t="str">
        <f>VLOOKUP(K346,'Region Ranking'!$D$8:$X$13,21,0)</f>
        <v>Western had multiple areas with lower ranks in Q1, which should be examined for potential areas of improvement.</v>
      </c>
    </row>
    <row r="347" spans="1:41" hidden="1" x14ac:dyDescent="0.25">
      <c r="A347" s="10">
        <v>2025</v>
      </c>
      <c r="B347" s="10" t="s">
        <v>347</v>
      </c>
      <c r="C347" s="11" t="s">
        <v>348</v>
      </c>
      <c r="D347" s="10">
        <v>10466388</v>
      </c>
      <c r="E347" s="10" t="s">
        <v>303</v>
      </c>
      <c r="F347" s="10" t="s">
        <v>304</v>
      </c>
      <c r="G347" s="10" t="s">
        <v>303</v>
      </c>
      <c r="H347" s="10" t="s">
        <v>46</v>
      </c>
      <c r="I347" s="10">
        <v>2640</v>
      </c>
      <c r="J347" s="10" t="s">
        <v>305</v>
      </c>
      <c r="K347" s="10" t="s">
        <v>253</v>
      </c>
      <c r="L347" s="10" t="s">
        <v>49</v>
      </c>
      <c r="M347" s="10" t="s">
        <v>61</v>
      </c>
      <c r="N347" s="10" t="s">
        <v>70</v>
      </c>
      <c r="O347" s="10" t="s">
        <v>51</v>
      </c>
      <c r="P347" s="10">
        <v>5</v>
      </c>
      <c r="Q347" s="10">
        <v>5</v>
      </c>
      <c r="R347" s="10">
        <v>5</v>
      </c>
      <c r="S347" s="10" t="s">
        <v>52</v>
      </c>
      <c r="T347" s="10" t="s">
        <v>76</v>
      </c>
      <c r="U347" s="10">
        <v>5</v>
      </c>
      <c r="V347" s="10" t="s">
        <v>63</v>
      </c>
      <c r="W347" s="10" t="s">
        <v>51</v>
      </c>
      <c r="X347" s="10" t="s">
        <v>55</v>
      </c>
      <c r="Y347" s="12">
        <v>0.7142857142857143</v>
      </c>
      <c r="Z347" s="12">
        <v>1</v>
      </c>
      <c r="AA347" s="12">
        <v>1</v>
      </c>
      <c r="AB347" s="12">
        <v>0.5</v>
      </c>
      <c r="AC347" s="12">
        <v>0.91954022988505746</v>
      </c>
      <c r="AD347" s="10" t="str">
        <f>VLOOKUP(J347,'Areas Ranking'!$D$116:$Z$172,18,0)</f>
        <v>Murray River received an overall score of 93% which ranks them at position 1 of the 8 areas within the Southern region called in Q2.</v>
      </c>
      <c r="AE347" s="10" t="str">
        <f>VLOOKUP(J347,'Areas Ranking'!$D$116:$Z$172,19,0)</f>
        <v>Murray River received a 'greeting' score of 62% which ranks them at position 1 of the 8 areas within the Southern region called in Q2.</v>
      </c>
      <c r="AF347" s="10" t="str">
        <f>VLOOKUP(J347,'Areas Ranking'!$D$116:$Z$172,20,0)</f>
        <v>Murray River received an 'act with empathy' score of 100% which ranks them at position 1 of the 8 areas within the Southern region called in Q2.</v>
      </c>
      <c r="AG347" s="10" t="str">
        <f>VLOOKUP(J347,'Areas Ranking'!$D$116:$Z$172,21,0)</f>
        <v>Murray River received an 'explain expectations &amp; resolve situations' score of 100% which ranks them at position 1 of the 8 areas within the Southern region called in Q2.</v>
      </c>
      <c r="AH347" s="10" t="str">
        <f>VLOOKUP(J347,'Areas Ranking'!$D$116:$Z$172,22,0)</f>
        <v>Murray River received a 'communication' score of 67% which ranks them at position 2 of the 8 areas within the Southern region called in Q2.</v>
      </c>
      <c r="AI347" s="10" t="str">
        <f>VLOOKUP(J347,'Areas Ranking'!$D$116:$Z$172,23,0)</f>
        <v>Murray River's lowest rank was for 'communication' in Q2, which should be examined for potential areas of improvement.</v>
      </c>
      <c r="AJ347" s="10" t="str">
        <f>VLOOKUP(K347,'Region Ranking'!$D$14:$X$19,16,0)</f>
        <v>Southern received an overall score of 77% which ranks them at position 6 of the 6 regions called in Q2.</v>
      </c>
      <c r="AK347" s="10" t="str">
        <f>VLOOKUP(K347,'Region Ranking'!$D$14:$X$19,17,0)</f>
        <v>Southern received a 'greeting' score of 51% which ranks them at position 5 of the 6 regions called in Q2.</v>
      </c>
      <c r="AL347" s="10" t="str">
        <f>VLOOKUP(K347,'Region Ranking'!$D$14:$X$19,18,0)</f>
        <v>Southern received an 'act with empathy' score of 81% which ranks them at position 6 of the 6 regions called in Q2.</v>
      </c>
      <c r="AM347" s="10" t="str">
        <f>VLOOKUP(K347,'Region Ranking'!$D$14:$X$19,19,0)</f>
        <v>Southern received an 'explain expectations &amp; resolve situations' score of 83% which ranks them at position 6 of the 6 regions called in Q2.</v>
      </c>
      <c r="AN347" s="10" t="str">
        <f>VLOOKUP(K347,'Region Ranking'!$D$14:$X$19,20,0)</f>
        <v>Southern received a 'communication' score of 60% which ranks them at position 5 of the 6 regions called in Q2.</v>
      </c>
      <c r="AO347" s="10" t="str">
        <f>VLOOKUP(K347,'Region Ranking'!$D$14:$X$19,21,0)</f>
        <v>Southern had multiple areas with lower ranks in Q2, which should be examined for potential areas of improvement.</v>
      </c>
    </row>
    <row r="348" spans="1:41" x14ac:dyDescent="0.25">
      <c r="A348" s="10">
        <v>2025</v>
      </c>
      <c r="B348" s="10" t="s">
        <v>347</v>
      </c>
      <c r="C348" s="10" t="s">
        <v>348</v>
      </c>
      <c r="D348" s="10">
        <v>10466389</v>
      </c>
      <c r="E348" s="10" t="s">
        <v>183</v>
      </c>
      <c r="F348" s="10" t="s">
        <v>184</v>
      </c>
      <c r="G348" s="10" t="s">
        <v>183</v>
      </c>
      <c r="H348" s="10" t="s">
        <v>46</v>
      </c>
      <c r="I348" s="10">
        <v>2131</v>
      </c>
      <c r="J348" s="10" t="s">
        <v>185</v>
      </c>
      <c r="K348" s="10" t="s">
        <v>186</v>
      </c>
      <c r="L348" s="10" t="s">
        <v>49</v>
      </c>
      <c r="M348" s="10" t="s">
        <v>61</v>
      </c>
      <c r="N348" s="10" t="s">
        <v>70</v>
      </c>
      <c r="O348" s="10" t="s">
        <v>51</v>
      </c>
      <c r="P348" s="10">
        <v>4</v>
      </c>
      <c r="Q348" s="10">
        <v>5</v>
      </c>
      <c r="R348" s="10">
        <v>5</v>
      </c>
      <c r="S348" s="10" t="s">
        <v>55</v>
      </c>
      <c r="T348" s="10" t="s">
        <v>76</v>
      </c>
      <c r="U348" s="10">
        <v>4</v>
      </c>
      <c r="V348" s="10" t="s">
        <v>54</v>
      </c>
      <c r="W348" s="10" t="s">
        <v>51</v>
      </c>
      <c r="X348" s="10" t="s">
        <v>51</v>
      </c>
      <c r="Y348" s="10">
        <v>0.5714285714285714</v>
      </c>
      <c r="Z348" s="10">
        <v>0.7857142857142857</v>
      </c>
      <c r="AA348" s="10">
        <v>1</v>
      </c>
      <c r="AB348" s="10">
        <v>0</v>
      </c>
      <c r="AC348" s="10">
        <v>0.80808080808080807</v>
      </c>
      <c r="AD348" s="10" t="str">
        <f>VLOOKUP(J348,'Areas Ranking'!$D$116:$Z$172,18,0)</f>
        <v>Burwood received an overall score of 88% which ranks them at position 4 of the 9 areas within the South West Metropolitan region called in Q2.</v>
      </c>
      <c r="AE348" s="10" t="str">
        <f>VLOOKUP(J348,'Areas Ranking'!$D$116:$Z$172,19,0)</f>
        <v>Burwood received a 'greeting' score of 67% which ranks them at position 2 of the 9 areas within the South West Metropolitan region called in Q2.</v>
      </c>
      <c r="AF348" s="10" t="str">
        <f>VLOOKUP(J348,'Areas Ranking'!$D$116:$Z$172,20,0)</f>
        <v>Burwood received an 'act with empathy' score of 90% which ranks them at position 6 of the 9 areas within the South West Metropolitan region called in Q2.</v>
      </c>
      <c r="AG348" s="10" t="str">
        <f>VLOOKUP(J348,'Areas Ranking'!$D$116:$Z$172,21,0)</f>
        <v>Burwood received an 'explain expectations &amp; resolve situations' score of 97% which ranks them at position 2 of the 9 areas within the South West Metropolitan region called in Q2.</v>
      </c>
      <c r="AH348" s="10" t="str">
        <f>VLOOKUP(J348,'Areas Ranking'!$D$116:$Z$172,22,0)</f>
        <v>Burwood received a 'communication' score of 50% which ranks them at position 7 of the 9 areas within the South West Metropolitan region called in Q2.</v>
      </c>
      <c r="AI348" s="10" t="str">
        <f>VLOOKUP(J348,'Areas Ranking'!$D$116:$Z$172,23,0)</f>
        <v>Burwood's lowest rank was for 'communication' in Q2, which should be examined for potential areas of improvement.</v>
      </c>
      <c r="AJ348" s="10" t="str">
        <f>VLOOKUP(K348,'Region Ranking'!$D$14:$X$19,16,0)</f>
        <v>South West Metropolitan received an overall score of 82% which ranks them at position 3 of the 6 regions called in Q2.</v>
      </c>
      <c r="AK348" s="10" t="str">
        <f>VLOOKUP(K348,'Region Ranking'!$D$14:$X$19,17,0)</f>
        <v>South West Metropolitan received a 'greeting' score of 49% which ranks them at position 6 of the 6 regions called in Q2.</v>
      </c>
      <c r="AL348" s="10" t="str">
        <f>VLOOKUP(K348,'Region Ranking'!$D$14:$X$19,18,0)</f>
        <v>South West Metropolitan received an 'act with empathy' score of 90% which ranks them at position 4 of the 6 regions called in Q2.</v>
      </c>
      <c r="AM348" s="10" t="str">
        <f>VLOOKUP(K348,'Region Ranking'!$D$14:$X$19,19,0)</f>
        <v>South West Metropolitan received an 'explain expectations &amp; resolve situations' score of 87% which ranks them at position 1 of the 6 regions called in Q2.</v>
      </c>
      <c r="AN348" s="10" t="str">
        <f>VLOOKUP(K348,'Region Ranking'!$D$14:$X$19,20,0)</f>
        <v>South West Metropolitan received a 'communication' score of 59% which ranks them at position 6 of the 6 regions called in Q2.</v>
      </c>
      <c r="AO348" s="10" t="str">
        <f>VLOOKUP(K348,'Region Ranking'!$D$14:$X$19,21,0)</f>
        <v>South West Metropolitan had multiple areas with lower ranks in Q2, which should be examined for potential areas of improvement.</v>
      </c>
    </row>
    <row r="349" spans="1:41" x14ac:dyDescent="0.25">
      <c r="A349" s="10">
        <v>2025</v>
      </c>
      <c r="B349" s="10" t="s">
        <v>347</v>
      </c>
      <c r="C349" s="10" t="s">
        <v>348</v>
      </c>
      <c r="D349" s="10">
        <v>10466390</v>
      </c>
      <c r="E349" s="10" t="s">
        <v>192</v>
      </c>
      <c r="F349" s="10" t="s">
        <v>193</v>
      </c>
      <c r="G349" s="10" t="s">
        <v>192</v>
      </c>
      <c r="H349" s="10" t="s">
        <v>46</v>
      </c>
      <c r="I349" s="10">
        <v>2144</v>
      </c>
      <c r="J349" s="10" t="s">
        <v>194</v>
      </c>
      <c r="K349" s="10" t="s">
        <v>186</v>
      </c>
      <c r="L349" s="10" t="s">
        <v>49</v>
      </c>
      <c r="M349" s="10"/>
      <c r="N349" s="10" t="s">
        <v>70</v>
      </c>
      <c r="O349" s="10" t="s">
        <v>51</v>
      </c>
      <c r="P349" s="10">
        <v>5</v>
      </c>
      <c r="Q349" s="10">
        <v>5</v>
      </c>
      <c r="R349" s="10">
        <v>5</v>
      </c>
      <c r="S349" s="10" t="s">
        <v>52</v>
      </c>
      <c r="T349" s="10" t="s">
        <v>53</v>
      </c>
      <c r="U349" s="10">
        <v>3</v>
      </c>
      <c r="V349" s="10" t="s">
        <v>54</v>
      </c>
      <c r="W349" s="10" t="s">
        <v>51</v>
      </c>
      <c r="X349" s="10" t="s">
        <v>55</v>
      </c>
      <c r="Y349" s="10">
        <v>0.5714285714285714</v>
      </c>
      <c r="Z349" s="10">
        <v>1</v>
      </c>
      <c r="AA349" s="10">
        <v>0.80952380952380953</v>
      </c>
      <c r="AB349" s="10">
        <v>0.5</v>
      </c>
      <c r="AC349" s="10">
        <v>0.81609195402298851</v>
      </c>
      <c r="AD349" s="10" t="str">
        <f>VLOOKUP(J349,'Areas Ranking'!$D$116:$Z$172,18,0)</f>
        <v>Auburn received an overall score of 87% which ranks them at position 5 of the 9 areas within the South West Metropolitan region called in Q2.</v>
      </c>
      <c r="AE349" s="10" t="str">
        <f>VLOOKUP(J349,'Areas Ranking'!$D$116:$Z$172,19,0)</f>
        <v>Auburn received a 'greeting' score of 48% which ranks them at position 5 of the 9 areas within the South West Metropolitan region called in Q2.</v>
      </c>
      <c r="AF349" s="10" t="str">
        <f>VLOOKUP(J349,'Areas Ranking'!$D$116:$Z$172,20,0)</f>
        <v>Auburn received an 'act with empathy' score of 100% which ranks them at position 1 of the 9 areas within the South West Metropolitan region called in Q2.</v>
      </c>
      <c r="AG349" s="10" t="str">
        <f>VLOOKUP(J349,'Areas Ranking'!$D$116:$Z$172,21,0)</f>
        <v>Auburn received an 'explain expectations &amp; resolve situations' score of 90% which ranks them at position 5 of the 9 areas within the South West Metropolitan region called in Q2.</v>
      </c>
      <c r="AH349" s="10" t="str">
        <f>VLOOKUP(J349,'Areas Ranking'!$D$116:$Z$172,22,0)</f>
        <v>Auburn received a 'communication' score of 67% which ranks them at position 1 of the 9 areas within the South West Metropolitan region called in Q2.</v>
      </c>
      <c r="AI349" s="10" t="str">
        <f>VLOOKUP(J349,'Areas Ranking'!$D$116:$Z$172,23,0)</f>
        <v>Auburn had multiple areas with lower ranks in Q2, which should be examined for potential areas of improvement.</v>
      </c>
      <c r="AJ349" s="10" t="str">
        <f>VLOOKUP(K349,'Region Ranking'!$D$14:$X$19,16,0)</f>
        <v>South West Metropolitan received an overall score of 82% which ranks them at position 3 of the 6 regions called in Q2.</v>
      </c>
      <c r="AK349" s="10" t="str">
        <f>VLOOKUP(K349,'Region Ranking'!$D$14:$X$19,17,0)</f>
        <v>South West Metropolitan received a 'greeting' score of 49% which ranks them at position 6 of the 6 regions called in Q2.</v>
      </c>
      <c r="AL349" s="10" t="str">
        <f>VLOOKUP(K349,'Region Ranking'!$D$14:$X$19,18,0)</f>
        <v>South West Metropolitan received an 'act with empathy' score of 90% which ranks them at position 4 of the 6 regions called in Q2.</v>
      </c>
      <c r="AM349" s="10" t="str">
        <f>VLOOKUP(K349,'Region Ranking'!$D$14:$X$19,19,0)</f>
        <v>South West Metropolitan received an 'explain expectations &amp; resolve situations' score of 87% which ranks them at position 1 of the 6 regions called in Q2.</v>
      </c>
      <c r="AN349" s="10" t="str">
        <f>VLOOKUP(K349,'Region Ranking'!$D$14:$X$19,20,0)</f>
        <v>South West Metropolitan received a 'communication' score of 59% which ranks them at position 6 of the 6 regions called in Q2.</v>
      </c>
      <c r="AO349" s="10" t="str">
        <f>VLOOKUP(K349,'Region Ranking'!$D$14:$X$19,21,0)</f>
        <v>South West Metropolitan had multiple areas with lower ranks in Q2, which should be examined for potential areas of improvement.</v>
      </c>
    </row>
    <row r="350" spans="1:41" hidden="1" x14ac:dyDescent="0.25">
      <c r="A350" s="10">
        <v>2025</v>
      </c>
      <c r="B350" s="10" t="s">
        <v>347</v>
      </c>
      <c r="C350" s="10" t="s">
        <v>348</v>
      </c>
      <c r="D350" s="10">
        <v>10466391</v>
      </c>
      <c r="E350" s="10" t="s">
        <v>285</v>
      </c>
      <c r="F350" s="10" t="s">
        <v>286</v>
      </c>
      <c r="G350" s="10" t="s">
        <v>285</v>
      </c>
      <c r="H350" s="10" t="s">
        <v>46</v>
      </c>
      <c r="I350" s="10">
        <v>2795</v>
      </c>
      <c r="J350" s="10" t="s">
        <v>284</v>
      </c>
      <c r="K350" s="10" t="s">
        <v>233</v>
      </c>
      <c r="L350" s="10" t="s">
        <v>49</v>
      </c>
      <c r="M350" s="10" t="s">
        <v>159</v>
      </c>
      <c r="N350" s="10" t="s">
        <v>70</v>
      </c>
      <c r="O350" s="10" t="s">
        <v>51</v>
      </c>
      <c r="P350" s="10">
        <v>4</v>
      </c>
      <c r="Q350" s="10">
        <v>5</v>
      </c>
      <c r="R350" s="10">
        <v>4</v>
      </c>
      <c r="S350" s="10" t="s">
        <v>52</v>
      </c>
      <c r="T350" s="10" t="s">
        <v>76</v>
      </c>
      <c r="U350" s="10">
        <v>4</v>
      </c>
      <c r="V350" s="10" t="s">
        <v>54</v>
      </c>
      <c r="W350" s="10" t="s">
        <v>51</v>
      </c>
      <c r="X350" s="10" t="s">
        <v>55</v>
      </c>
      <c r="Y350" s="10">
        <v>0.42857142857142849</v>
      </c>
      <c r="Z350" s="10">
        <v>1</v>
      </c>
      <c r="AA350" s="10">
        <v>1</v>
      </c>
      <c r="AB350" s="10">
        <v>0.5</v>
      </c>
      <c r="AC350" s="10">
        <v>0.89655172413793094</v>
      </c>
      <c r="AD350" s="10" t="str">
        <f>VLOOKUP(J350,'Areas Ranking'!$D$116:$Z$172,18,0)</f>
        <v>Chifley received an overall score of 84% which ranks them at position 5 of the 7 areas within the Western region called in Q2.</v>
      </c>
      <c r="AE350" s="10" t="str">
        <f>VLOOKUP(J350,'Areas Ranking'!$D$116:$Z$172,19,0)</f>
        <v>Chifley received a 'greeting' score of 43% which ranks them at position 5 of the 7 areas within the Western region called in Q2.</v>
      </c>
      <c r="AF350" s="10" t="str">
        <f>VLOOKUP(J350,'Areas Ranking'!$D$116:$Z$172,20,0)</f>
        <v>Chifley received an 'act with empathy' score of 96% which ranks them at position 4 of the 7 areas within the Western region called in Q2.</v>
      </c>
      <c r="AG350" s="10" t="str">
        <f>VLOOKUP(J350,'Areas Ranking'!$D$116:$Z$172,21,0)</f>
        <v>Chifley received an 'explain expectations &amp; resolve situations' score of 90% which ranks them at position 2 of the 7 areas within the Western region called in Q2.</v>
      </c>
      <c r="AH350" s="10" t="str">
        <f>VLOOKUP(J350,'Areas Ranking'!$D$116:$Z$172,22,0)</f>
        <v>Chifley received a 'communication' score of 50% which ranks them at position 6 of the 7 areas within the Western region called in Q2.</v>
      </c>
      <c r="AI350" s="10" t="str">
        <f>VLOOKUP(J350,'Areas Ranking'!$D$116:$Z$172,23,0)</f>
        <v>Chifley's lowest rank was for 'communication' in Q2, which should be examined for potential areas of improvement.</v>
      </c>
      <c r="AJ350" s="10" t="str">
        <f>VLOOKUP(K350,'Region Ranking'!$D$14:$X$19,16,0)</f>
        <v>Western received an overall score of 84% which ranks them at position 2 of the 6 regions called in Q2.</v>
      </c>
      <c r="AK350" s="10" t="str">
        <f>VLOOKUP(K350,'Region Ranking'!$D$14:$X$19,17,0)</f>
        <v>Western received a 'greeting' score of 53% which ranks them at position 4 of the 6 regions called in Q2.</v>
      </c>
      <c r="AL350" s="10" t="str">
        <f>VLOOKUP(K350,'Region Ranking'!$D$14:$X$19,18,0)</f>
        <v>Western received an 'act with empathy' score of 94% which ranks them at position 1 of the 6 regions called in Q2.</v>
      </c>
      <c r="AM350" s="10" t="str">
        <f>VLOOKUP(K350,'Region Ranking'!$D$14:$X$19,19,0)</f>
        <v>Western received an 'explain expectations &amp; resolve situations' score of 87% which ranks them at position 2 of the 6 regions called in Q2.</v>
      </c>
      <c r="AN350" s="10" t="str">
        <f>VLOOKUP(K350,'Region Ranking'!$D$14:$X$19,20,0)</f>
        <v>Western received a 'communication' score of 69% which ranks them at position 3 of the 6 regions called in Q2.</v>
      </c>
      <c r="AO350" s="10" t="str">
        <f>VLOOKUP(K350,'Region Ranking'!$D$14:$X$19,21,0)</f>
        <v>Western had multiple areas with lower ranks in Q2, which should be examined for potential areas of improvement.</v>
      </c>
    </row>
    <row r="351" spans="1:41" hidden="1" x14ac:dyDescent="0.25">
      <c r="A351" s="10">
        <v>2025</v>
      </c>
      <c r="B351" s="10" t="s">
        <v>347</v>
      </c>
      <c r="C351" s="10" t="s">
        <v>348</v>
      </c>
      <c r="D351" s="10">
        <v>10466392</v>
      </c>
      <c r="E351" s="10" t="s">
        <v>123</v>
      </c>
      <c r="F351" s="10" t="s">
        <v>124</v>
      </c>
      <c r="G351" s="10" t="s">
        <v>123</v>
      </c>
      <c r="H351" s="10" t="s">
        <v>46</v>
      </c>
      <c r="I351" s="10">
        <v>2148</v>
      </c>
      <c r="J351" s="10" t="s">
        <v>125</v>
      </c>
      <c r="K351" s="10" t="s">
        <v>104</v>
      </c>
      <c r="L351" s="10" t="s">
        <v>49</v>
      </c>
      <c r="M351" s="10" t="s">
        <v>61</v>
      </c>
      <c r="N351" s="10" t="s">
        <v>70</v>
      </c>
      <c r="O351" s="10" t="s">
        <v>51</v>
      </c>
      <c r="P351" s="10">
        <v>4</v>
      </c>
      <c r="Q351" s="10">
        <v>5</v>
      </c>
      <c r="R351" s="10">
        <v>5</v>
      </c>
      <c r="S351" s="10" t="s">
        <v>52</v>
      </c>
      <c r="T351" s="10" t="s">
        <v>53</v>
      </c>
      <c r="U351" s="10">
        <v>4</v>
      </c>
      <c r="V351" s="10" t="s">
        <v>51</v>
      </c>
      <c r="W351" s="10" t="s">
        <v>55</v>
      </c>
      <c r="X351" s="10" t="s">
        <v>55</v>
      </c>
      <c r="Y351" s="10">
        <v>0.42857142857142849</v>
      </c>
      <c r="Z351" s="10">
        <v>1</v>
      </c>
      <c r="AA351" s="10">
        <v>0.90476190476190477</v>
      </c>
      <c r="AB351" s="10">
        <v>1</v>
      </c>
      <c r="AC351" s="10">
        <v>0.90804597701149414</v>
      </c>
      <c r="AD351" s="10" t="str">
        <f>VLOOKUP(J351,'Areas Ranking'!$D$116:$Z$172,18,0)</f>
        <v>Blacktown received an overall score of 86% which ranks them at position 7 of the 12 areas within the North West Metropolitan region called in Q2.</v>
      </c>
      <c r="AE351" s="10" t="str">
        <f>VLOOKUP(J351,'Areas Ranking'!$D$116:$Z$172,19,0)</f>
        <v>Blacktown received a 'greeting' score of 52% which ranks them at position 9 of the 12 areas within the North West Metropolitan region called in Q2.</v>
      </c>
      <c r="AF351" s="10" t="str">
        <f>VLOOKUP(J351,'Areas Ranking'!$D$116:$Z$172,20,0)</f>
        <v>Blacktown received an 'act with empathy' score of 93% which ranks them at position 7 of the 12 areas within the North West Metropolitan region called in Q2.</v>
      </c>
      <c r="AG351" s="10" t="str">
        <f>VLOOKUP(J351,'Areas Ranking'!$D$116:$Z$172,21,0)</f>
        <v>Blacktown received an 'explain expectations &amp; resolve situations' score of 87% which ranks them at position 7 of the 12 areas within the North West Metropolitan region called in Q2.</v>
      </c>
      <c r="AH351" s="10" t="str">
        <f>VLOOKUP(J351,'Areas Ranking'!$D$116:$Z$172,22,0)</f>
        <v>Blacktown received a 'communication' score of 83% which ranks them at position 1 of the 12 areas within the North West Metropolitan region called in Q2.</v>
      </c>
      <c r="AI351" s="10" t="str">
        <f>VLOOKUP(J351,'Areas Ranking'!$D$116:$Z$172,23,0)</f>
        <v>Blacktown's lowest rank was for 'greeting' in Q2, which should be examined for potential areas of improvement.</v>
      </c>
      <c r="AJ351" s="10" t="str">
        <f>VLOOKUP(K351,'Region Ranking'!$D$14:$X$19,16,0)</f>
        <v>North West Metropolitan received an overall score of 82% which ranks them at position 5 of the 6 regions called in Q2.</v>
      </c>
      <c r="AK351" s="10" t="str">
        <f>VLOOKUP(K351,'Region Ranking'!$D$14:$X$19,17,0)</f>
        <v>North West Metropolitan received a 'greeting' score of 58% which ranks them at position 2 of the 6 regions called in Q2.</v>
      </c>
      <c r="AL351" s="10" t="str">
        <f>VLOOKUP(K351,'Region Ranking'!$D$14:$X$19,18,0)</f>
        <v>North West Metropolitan received an 'act with empathy' score of 88% which ranks them at position 5 of the 6 regions called in Q2.</v>
      </c>
      <c r="AM351" s="10" t="str">
        <f>VLOOKUP(K351,'Region Ranking'!$D$14:$X$19,19,0)</f>
        <v>North West Metropolitan received an 'explain expectations &amp; resolve situations' score of 84% which ranks them at position 4 of the 6 regions called in Q2.</v>
      </c>
      <c r="AN351" s="10" t="str">
        <f>VLOOKUP(K351,'Region Ranking'!$D$14:$X$19,20,0)</f>
        <v>North West Metropolitan received a 'communication' score of 69% which ranks them at position 2 of the 6 regions called in Q2.</v>
      </c>
      <c r="AO351" s="10" t="str">
        <f>VLOOKUP(K351,'Region Ranking'!$D$14:$X$19,21,0)</f>
        <v>North West Metropolitan had multiple areas with lower ranks in Q2, which should be examined for potential areas of improvement.</v>
      </c>
    </row>
    <row r="352" spans="1:41" hidden="1" x14ac:dyDescent="0.25">
      <c r="A352" s="10">
        <v>2025</v>
      </c>
      <c r="B352" s="10" t="s">
        <v>347</v>
      </c>
      <c r="C352" s="10" t="s">
        <v>348</v>
      </c>
      <c r="D352" s="10">
        <v>10466393</v>
      </c>
      <c r="E352" s="10" t="s">
        <v>298</v>
      </c>
      <c r="F352" s="10" t="s">
        <v>299</v>
      </c>
      <c r="G352" s="10" t="s">
        <v>298</v>
      </c>
      <c r="H352" s="10" t="s">
        <v>46</v>
      </c>
      <c r="I352" s="10">
        <v>2880</v>
      </c>
      <c r="J352" s="10" t="s">
        <v>300</v>
      </c>
      <c r="K352" s="10" t="s">
        <v>233</v>
      </c>
      <c r="L352" s="10" t="s">
        <v>49</v>
      </c>
      <c r="M352" s="10" t="s">
        <v>61</v>
      </c>
      <c r="N352" s="10" t="s">
        <v>50</v>
      </c>
      <c r="O352" s="10" t="s">
        <v>51</v>
      </c>
      <c r="P352" s="10">
        <v>5</v>
      </c>
      <c r="Q352" s="10">
        <v>5</v>
      </c>
      <c r="R352" s="10">
        <v>5</v>
      </c>
      <c r="S352" s="10" t="s">
        <v>55</v>
      </c>
      <c r="T352" s="10" t="s">
        <v>76</v>
      </c>
      <c r="U352" s="10">
        <v>5</v>
      </c>
      <c r="V352" s="10" t="s">
        <v>54</v>
      </c>
      <c r="W352" s="10" t="s">
        <v>55</v>
      </c>
      <c r="X352" s="10" t="s">
        <v>55</v>
      </c>
      <c r="Y352" s="10">
        <v>0.7142857142857143</v>
      </c>
      <c r="Z352" s="10">
        <v>1</v>
      </c>
      <c r="AA352" s="10">
        <v>1</v>
      </c>
      <c r="AB352" s="10">
        <v>1</v>
      </c>
      <c r="AC352" s="10">
        <v>0.97979797979797978</v>
      </c>
      <c r="AD352" s="10" t="str">
        <f>VLOOKUP(J352,'Areas Ranking'!$D$116:$Z$172,18,0)</f>
        <v>Barrier received an overall score of 97% which ranks them at position 1 of the 7 areas within the Western region called in Q2.</v>
      </c>
      <c r="AE352" s="10" t="str">
        <f>VLOOKUP(J352,'Areas Ranking'!$D$116:$Z$172,19,0)</f>
        <v>Barrier received a 'greeting' score of 67% which ranks them at position 1 of the 7 areas within the Western region called in Q2.</v>
      </c>
      <c r="AF352" s="10" t="str">
        <f>VLOOKUP(J352,'Areas Ranking'!$D$116:$Z$172,20,0)</f>
        <v>Barrier received an 'act with empathy' score of 100% which ranks them at position 1 of the 7 areas within the Western region called in Q2.</v>
      </c>
      <c r="AG352" s="10" t="str">
        <f>VLOOKUP(J352,'Areas Ranking'!$D$116:$Z$172,21,0)</f>
        <v>Barrier received an 'explain expectations &amp; resolve situations' score of 100% which ranks them at position 1 of the 7 areas within the Western region called in Q2.</v>
      </c>
      <c r="AH352" s="10" t="str">
        <f>VLOOKUP(J352,'Areas Ranking'!$D$116:$Z$172,22,0)</f>
        <v>Barrier received a 'communication' score of 100% which ranks them at position 1 of the 7 areas within the Western region called in Q2.</v>
      </c>
      <c r="AI352" s="10" t="str">
        <f>VLOOKUP(J352,'Areas Ranking'!$D$116:$Z$172,23,0)</f>
        <v>Barrier ranked first across all key areas in Q2. Keep up the good work.</v>
      </c>
      <c r="AJ352" s="10" t="str">
        <f>VLOOKUP(K352,'Region Ranking'!$D$14:$X$19,16,0)</f>
        <v>Western received an overall score of 84% which ranks them at position 2 of the 6 regions called in Q2.</v>
      </c>
      <c r="AK352" s="10" t="str">
        <f>VLOOKUP(K352,'Region Ranking'!$D$14:$X$19,17,0)</f>
        <v>Western received a 'greeting' score of 53% which ranks them at position 4 of the 6 regions called in Q2.</v>
      </c>
      <c r="AL352" s="10" t="str">
        <f>VLOOKUP(K352,'Region Ranking'!$D$14:$X$19,18,0)</f>
        <v>Western received an 'act with empathy' score of 94% which ranks them at position 1 of the 6 regions called in Q2.</v>
      </c>
      <c r="AM352" s="10" t="str">
        <f>VLOOKUP(K352,'Region Ranking'!$D$14:$X$19,19,0)</f>
        <v>Western received an 'explain expectations &amp; resolve situations' score of 87% which ranks them at position 2 of the 6 regions called in Q2.</v>
      </c>
      <c r="AN352" s="10" t="str">
        <f>VLOOKUP(K352,'Region Ranking'!$D$14:$X$19,20,0)</f>
        <v>Western received a 'communication' score of 69% which ranks them at position 3 of the 6 regions called in Q2.</v>
      </c>
      <c r="AO352" s="10" t="str">
        <f>VLOOKUP(K352,'Region Ranking'!$D$14:$X$19,21,0)</f>
        <v>Western had multiple areas with lower ranks in Q2, which should be examined for potential areas of improvement.</v>
      </c>
    </row>
    <row r="353" spans="1:41" x14ac:dyDescent="0.25">
      <c r="A353" s="10">
        <v>2025</v>
      </c>
      <c r="B353" s="10" t="s">
        <v>347</v>
      </c>
      <c r="C353" s="10" t="s">
        <v>348</v>
      </c>
      <c r="D353" s="10">
        <v>10466394</v>
      </c>
      <c r="E353" s="10" t="s">
        <v>200</v>
      </c>
      <c r="F353" s="10" t="s">
        <v>201</v>
      </c>
      <c r="G353" s="10" t="s">
        <v>200</v>
      </c>
      <c r="H353" s="10" t="s">
        <v>46</v>
      </c>
      <c r="I353" s="10">
        <v>2166</v>
      </c>
      <c r="J353" s="10" t="s">
        <v>199</v>
      </c>
      <c r="K353" s="10" t="s">
        <v>186</v>
      </c>
      <c r="L353" s="10" t="s">
        <v>49</v>
      </c>
      <c r="M353" s="10"/>
      <c r="N353" s="10" t="s">
        <v>112</v>
      </c>
      <c r="O353" s="10" t="s">
        <v>51</v>
      </c>
      <c r="P353" s="10">
        <v>4</v>
      </c>
      <c r="Q353" s="10">
        <v>5</v>
      </c>
      <c r="R353" s="10">
        <v>5</v>
      </c>
      <c r="S353" s="10" t="s">
        <v>55</v>
      </c>
      <c r="T353" s="10" t="s">
        <v>53</v>
      </c>
      <c r="U353" s="10">
        <v>5</v>
      </c>
      <c r="V353" s="10" t="s">
        <v>51</v>
      </c>
      <c r="W353" s="10" t="s">
        <v>55</v>
      </c>
      <c r="X353" s="10" t="s">
        <v>55</v>
      </c>
      <c r="Y353" s="10">
        <v>0.2857142857142857</v>
      </c>
      <c r="Z353" s="10">
        <v>1</v>
      </c>
      <c r="AA353" s="10">
        <v>0.92592592592592593</v>
      </c>
      <c r="AB353" s="10">
        <v>1</v>
      </c>
      <c r="AC353" s="10">
        <v>0.90909090909090906</v>
      </c>
      <c r="AD353" s="10" t="str">
        <f>VLOOKUP(J353,'Areas Ranking'!$D$116:$Z$172,18,0)</f>
        <v>Fairfield City received an overall score of 60% which ranks them at position 9 of the 9 areas within the South West Metropolitan region called in Q2.</v>
      </c>
      <c r="AE353" s="10" t="str">
        <f>VLOOKUP(J353,'Areas Ranking'!$D$116:$Z$172,19,0)</f>
        <v>Fairfield City received a 'greeting' score of 24% which ranks them at position 9 of the 9 areas within the South West Metropolitan region called in Q2.</v>
      </c>
      <c r="AF353" s="10" t="str">
        <f>VLOOKUP(J353,'Areas Ranking'!$D$116:$Z$172,20,0)</f>
        <v>Fairfield City received an 'act with empathy' score of 69% which ranks them at position 8 of the 9 areas within the South West Metropolitan region called in Q2.</v>
      </c>
      <c r="AG353" s="10" t="str">
        <f>VLOOKUP(J353,'Areas Ranking'!$D$116:$Z$172,21,0)</f>
        <v>Fairfield City received an 'explain expectations &amp; resolve situations' score of 66% which ranks them at position 9 of the 9 areas within the South West Metropolitan region called in Q2.</v>
      </c>
      <c r="AH353" s="10" t="str">
        <f>VLOOKUP(J353,'Areas Ranking'!$D$116:$Z$172,22,0)</f>
        <v>Fairfield City received a 'communication' score of 33% which ranks them at position 9 of the 9 areas within the South West Metropolitan region called in Q2.</v>
      </c>
      <c r="AI353" s="10" t="str">
        <f>VLOOKUP(J353,'Areas Ranking'!$D$116:$Z$172,23,0)</f>
        <v>Fairfield City had multiple areas with lower ranks in Q2, which should be examined for potential areas of improvement.</v>
      </c>
      <c r="AJ353" s="10" t="str">
        <f>VLOOKUP(K353,'Region Ranking'!$D$14:$X$19,16,0)</f>
        <v>South West Metropolitan received an overall score of 82% which ranks them at position 3 of the 6 regions called in Q2.</v>
      </c>
      <c r="AK353" s="10" t="str">
        <f>VLOOKUP(K353,'Region Ranking'!$D$14:$X$19,17,0)</f>
        <v>South West Metropolitan received a 'greeting' score of 49% which ranks them at position 6 of the 6 regions called in Q2.</v>
      </c>
      <c r="AL353" s="10" t="str">
        <f>VLOOKUP(K353,'Region Ranking'!$D$14:$X$19,18,0)</f>
        <v>South West Metropolitan received an 'act with empathy' score of 90% which ranks them at position 4 of the 6 regions called in Q2.</v>
      </c>
      <c r="AM353" s="10" t="str">
        <f>VLOOKUP(K353,'Region Ranking'!$D$14:$X$19,19,0)</f>
        <v>South West Metropolitan received an 'explain expectations &amp; resolve situations' score of 87% which ranks them at position 1 of the 6 regions called in Q2.</v>
      </c>
      <c r="AN353" s="10" t="str">
        <f>VLOOKUP(K353,'Region Ranking'!$D$14:$X$19,20,0)</f>
        <v>South West Metropolitan received a 'communication' score of 59% which ranks them at position 6 of the 6 regions called in Q2.</v>
      </c>
      <c r="AO353" s="10" t="str">
        <f>VLOOKUP(K353,'Region Ranking'!$D$14:$X$19,21,0)</f>
        <v>South West Metropolitan had multiple areas with lower ranks in Q2, which should be examined for potential areas of improvement.</v>
      </c>
    </row>
    <row r="354" spans="1:41" x14ac:dyDescent="0.25">
      <c r="A354" s="10">
        <v>2025</v>
      </c>
      <c r="B354" s="10" t="s">
        <v>347</v>
      </c>
      <c r="C354" s="10" t="s">
        <v>348</v>
      </c>
      <c r="D354" s="10">
        <v>10466395</v>
      </c>
      <c r="E354" s="10" t="s">
        <v>207</v>
      </c>
      <c r="F354" s="10" t="s">
        <v>208</v>
      </c>
      <c r="G354" s="10" t="s">
        <v>207</v>
      </c>
      <c r="H354" s="10" t="s">
        <v>46</v>
      </c>
      <c r="I354" s="10">
        <v>2194</v>
      </c>
      <c r="J354" s="10" t="s">
        <v>209</v>
      </c>
      <c r="K354" s="10" t="s">
        <v>186</v>
      </c>
      <c r="L354" s="10" t="s">
        <v>88</v>
      </c>
      <c r="M354" s="10"/>
      <c r="N354" s="10" t="s">
        <v>160</v>
      </c>
      <c r="O354" s="10" t="s">
        <v>51</v>
      </c>
      <c r="P354" s="10">
        <v>3</v>
      </c>
      <c r="Q354" s="10">
        <v>5</v>
      </c>
      <c r="R354" s="10">
        <v>4</v>
      </c>
      <c r="S354" s="10" t="s">
        <v>52</v>
      </c>
      <c r="T354" s="10" t="s">
        <v>53</v>
      </c>
      <c r="U354" s="10">
        <v>3</v>
      </c>
      <c r="V354" s="10" t="s">
        <v>51</v>
      </c>
      <c r="W354" s="10" t="s">
        <v>51</v>
      </c>
      <c r="X354" s="10" t="s">
        <v>55</v>
      </c>
      <c r="Y354" s="10">
        <v>0.2857142857142857</v>
      </c>
      <c r="Z354" s="10">
        <v>0.8214285714285714</v>
      </c>
      <c r="AA354" s="10">
        <v>0.80952380952380953</v>
      </c>
      <c r="AB354" s="10">
        <v>0.5</v>
      </c>
      <c r="AC354" s="10">
        <v>0.73563218390804597</v>
      </c>
      <c r="AD354" s="10" t="str">
        <f>VLOOKUP(J354,'Areas Ranking'!$D$116:$Z$172,18,0)</f>
        <v>Campsie received an overall score of 81% which ranks them at position 7 of the 9 areas within the South West Metropolitan region called in Q2.</v>
      </c>
      <c r="AE354" s="10" t="str">
        <f>VLOOKUP(J354,'Areas Ranking'!$D$116:$Z$172,19,0)</f>
        <v>Campsie received a 'greeting' score of 38% which ranks them at position 7 of the 9 areas within the South West Metropolitan region called in Q2.</v>
      </c>
      <c r="AF354" s="10" t="str">
        <f>VLOOKUP(J354,'Areas Ranking'!$D$116:$Z$172,20,0)</f>
        <v>Campsie received an 'act with empathy' score of 88% which ranks them at position 7 of the 9 areas within the South West Metropolitan region called in Q2.</v>
      </c>
      <c r="AG354" s="10" t="str">
        <f>VLOOKUP(J354,'Areas Ranking'!$D$116:$Z$172,21,0)</f>
        <v>Campsie received an 'explain expectations &amp; resolve situations' score of 87% which ranks them at position 6 of the 9 areas within the South West Metropolitan region called in Q2.</v>
      </c>
      <c r="AH354" s="10" t="str">
        <f>VLOOKUP(J354,'Areas Ranking'!$D$116:$Z$172,22,0)</f>
        <v>Campsie received a 'communication' score of 67% which ranks them at position 1 of the 9 areas within the South West Metropolitan region called in Q2.</v>
      </c>
      <c r="AI354" s="10" t="str">
        <f>VLOOKUP(J354,'Areas Ranking'!$D$116:$Z$172,23,0)</f>
        <v>Campsie had multiple areas with lower ranks in Q2, which should be examined for potential areas of improvement.</v>
      </c>
      <c r="AJ354" s="10" t="str">
        <f>VLOOKUP(K354,'Region Ranking'!$D$14:$X$19,16,0)</f>
        <v>South West Metropolitan received an overall score of 82% which ranks them at position 3 of the 6 regions called in Q2.</v>
      </c>
      <c r="AK354" s="10" t="str">
        <f>VLOOKUP(K354,'Region Ranking'!$D$14:$X$19,17,0)</f>
        <v>South West Metropolitan received a 'greeting' score of 49% which ranks them at position 6 of the 6 regions called in Q2.</v>
      </c>
      <c r="AL354" s="10" t="str">
        <f>VLOOKUP(K354,'Region Ranking'!$D$14:$X$19,18,0)</f>
        <v>South West Metropolitan received an 'act with empathy' score of 90% which ranks them at position 4 of the 6 regions called in Q2.</v>
      </c>
      <c r="AM354" s="10" t="str">
        <f>VLOOKUP(K354,'Region Ranking'!$D$14:$X$19,19,0)</f>
        <v>South West Metropolitan received an 'explain expectations &amp; resolve situations' score of 87% which ranks them at position 1 of the 6 regions called in Q2.</v>
      </c>
      <c r="AN354" s="10" t="str">
        <f>VLOOKUP(K354,'Region Ranking'!$D$14:$X$19,20,0)</f>
        <v>South West Metropolitan received a 'communication' score of 59% which ranks them at position 6 of the 6 regions called in Q2.</v>
      </c>
      <c r="AO354" s="10" t="str">
        <f>VLOOKUP(K354,'Region Ranking'!$D$14:$X$19,21,0)</f>
        <v>South West Metropolitan had multiple areas with lower ranks in Q2, which should be examined for potential areas of improvement.</v>
      </c>
    </row>
    <row r="355" spans="1:41" hidden="1" x14ac:dyDescent="0.25">
      <c r="A355" s="10">
        <v>2025</v>
      </c>
      <c r="B355" s="10" t="s">
        <v>347</v>
      </c>
      <c r="C355" s="10" t="s">
        <v>348</v>
      </c>
      <c r="D355" s="10">
        <v>10466396</v>
      </c>
      <c r="E355" s="10" t="s">
        <v>129</v>
      </c>
      <c r="F355" s="10" t="s">
        <v>130</v>
      </c>
      <c r="G355" s="10" t="s">
        <v>129</v>
      </c>
      <c r="H355" s="10" t="s">
        <v>46</v>
      </c>
      <c r="I355" s="10">
        <v>2154</v>
      </c>
      <c r="J355" s="10" t="s">
        <v>131</v>
      </c>
      <c r="K355" s="10" t="s">
        <v>104</v>
      </c>
      <c r="L355" s="10" t="s">
        <v>79</v>
      </c>
      <c r="M355" s="10" t="s">
        <v>61</v>
      </c>
      <c r="N355" s="10" t="s">
        <v>112</v>
      </c>
      <c r="O355" s="10" t="s">
        <v>51</v>
      </c>
      <c r="P355" s="10">
        <v>5</v>
      </c>
      <c r="Q355" s="10">
        <v>5</v>
      </c>
      <c r="R355" s="10">
        <v>5</v>
      </c>
      <c r="S355" s="10" t="s">
        <v>52</v>
      </c>
      <c r="T355" s="10" t="s">
        <v>76</v>
      </c>
      <c r="U355" s="10">
        <v>5</v>
      </c>
      <c r="V355" s="10" t="s">
        <v>63</v>
      </c>
      <c r="W355" s="10" t="s">
        <v>55</v>
      </c>
      <c r="X355" s="10" t="s">
        <v>55</v>
      </c>
      <c r="Y355" s="10">
        <v>0.7142857142857143</v>
      </c>
      <c r="Z355" s="10">
        <v>1</v>
      </c>
      <c r="AA355" s="10">
        <v>1</v>
      </c>
      <c r="AB355" s="10">
        <v>1</v>
      </c>
      <c r="AC355" s="10">
        <v>0.97701149425287359</v>
      </c>
      <c r="AD355" s="10" t="str">
        <f>VLOOKUP(J355,'Areas Ranking'!$D$116:$Z$172,18,0)</f>
        <v>The Hills received an overall score of 93% which ranks them at position 1 of the 12 areas within the North West Metropolitan region called in Q2.</v>
      </c>
      <c r="AE355" s="10" t="str">
        <f>VLOOKUP(J355,'Areas Ranking'!$D$116:$Z$172,19,0)</f>
        <v>The Hills received a 'greeting' score of 62% which ranks them at position 4 of the 12 areas within the North West Metropolitan region called in Q2.</v>
      </c>
      <c r="AF355" s="10" t="str">
        <f>VLOOKUP(J355,'Areas Ranking'!$D$116:$Z$172,20,0)</f>
        <v>The Hills received an 'act with empathy' score of 100% which ranks them at position 1 of the 12 areas within the North West Metropolitan region called in Q2.</v>
      </c>
      <c r="AG355" s="10" t="str">
        <f>VLOOKUP(J355,'Areas Ranking'!$D$116:$Z$172,21,0)</f>
        <v>The Hills received an 'explain expectations &amp; resolve situations' score of 97% which ranks them at position 2 of the 12 areas within the North West Metropolitan region called in Q2.</v>
      </c>
      <c r="AH355" s="10" t="str">
        <f>VLOOKUP(J355,'Areas Ranking'!$D$116:$Z$172,22,0)</f>
        <v>The Hills received a 'communication' score of 83% which ranks them at position 1 of the 12 areas within the North West Metropolitan region called in Q2.</v>
      </c>
      <c r="AI355" s="10" t="str">
        <f>VLOOKUP(J355,'Areas Ranking'!$D$116:$Z$172,23,0)</f>
        <v>The Hills' lowest rank was for 'greeting' in Q2, which should be examined for potential areas of improvement.</v>
      </c>
      <c r="AJ355" s="10" t="str">
        <f>VLOOKUP(K355,'Region Ranking'!$D$14:$X$19,16,0)</f>
        <v>North West Metropolitan received an overall score of 82% which ranks them at position 5 of the 6 regions called in Q2.</v>
      </c>
      <c r="AK355" s="10" t="str">
        <f>VLOOKUP(K355,'Region Ranking'!$D$14:$X$19,17,0)</f>
        <v>North West Metropolitan received a 'greeting' score of 58% which ranks them at position 2 of the 6 regions called in Q2.</v>
      </c>
      <c r="AL355" s="10" t="str">
        <f>VLOOKUP(K355,'Region Ranking'!$D$14:$X$19,18,0)</f>
        <v>North West Metropolitan received an 'act with empathy' score of 88% which ranks them at position 5 of the 6 regions called in Q2.</v>
      </c>
      <c r="AM355" s="10" t="str">
        <f>VLOOKUP(K355,'Region Ranking'!$D$14:$X$19,19,0)</f>
        <v>North West Metropolitan received an 'explain expectations &amp; resolve situations' score of 84% which ranks them at position 4 of the 6 regions called in Q2.</v>
      </c>
      <c r="AN355" s="10" t="str">
        <f>VLOOKUP(K355,'Region Ranking'!$D$14:$X$19,20,0)</f>
        <v>North West Metropolitan received a 'communication' score of 69% which ranks them at position 2 of the 6 regions called in Q2.</v>
      </c>
      <c r="AO355" s="10" t="str">
        <f>VLOOKUP(K355,'Region Ranking'!$D$14:$X$19,21,0)</f>
        <v>North West Metropolitan had multiple areas with lower ranks in Q2, which should be examined for potential areas of improvement.</v>
      </c>
    </row>
    <row r="356" spans="1:41" hidden="1" x14ac:dyDescent="0.25">
      <c r="A356" s="10">
        <v>2025</v>
      </c>
      <c r="B356" s="10" t="s">
        <v>347</v>
      </c>
      <c r="C356" s="10" t="s">
        <v>348</v>
      </c>
      <c r="D356" s="10">
        <v>10466397</v>
      </c>
      <c r="E356" s="10" t="s">
        <v>161</v>
      </c>
      <c r="F356" s="10" t="s">
        <v>162</v>
      </c>
      <c r="G356" s="10" t="s">
        <v>161</v>
      </c>
      <c r="H356" s="10" t="s">
        <v>46</v>
      </c>
      <c r="I356" s="10">
        <v>2450</v>
      </c>
      <c r="J356" s="10" t="s">
        <v>163</v>
      </c>
      <c r="K356" s="10" t="s">
        <v>136</v>
      </c>
      <c r="L356" s="10" t="s">
        <v>49</v>
      </c>
      <c r="M356" s="10" t="s">
        <v>61</v>
      </c>
      <c r="N356" s="10" t="s">
        <v>50</v>
      </c>
      <c r="O356" s="10" t="s">
        <v>51</v>
      </c>
      <c r="P356" s="10">
        <v>5</v>
      </c>
      <c r="Q356" s="10">
        <v>5</v>
      </c>
      <c r="R356" s="10">
        <v>5</v>
      </c>
      <c r="S356" s="10" t="s">
        <v>52</v>
      </c>
      <c r="T356" s="10" t="s">
        <v>76</v>
      </c>
      <c r="U356" s="10">
        <v>5</v>
      </c>
      <c r="V356" s="10" t="s">
        <v>51</v>
      </c>
      <c r="W356" s="10" t="s">
        <v>51</v>
      </c>
      <c r="X356" s="10" t="s">
        <v>55</v>
      </c>
      <c r="Y356" s="10">
        <v>0.5714285714285714</v>
      </c>
      <c r="Z356" s="10">
        <v>1</v>
      </c>
      <c r="AA356" s="10">
        <v>1</v>
      </c>
      <c r="AB356" s="10">
        <v>0.5</v>
      </c>
      <c r="AC356" s="10">
        <v>0.90804597701149414</v>
      </c>
      <c r="AD356" s="10" t="str">
        <f>VLOOKUP(J356,'Areas Ranking'!$D$116:$Z$172,18,0)</f>
        <v>Coffs/Clarence received an overall score of 83% which ranks them at position 6 of the 11 areas within the Northern region called in Q2.</v>
      </c>
      <c r="AE356" s="10" t="str">
        <f>VLOOKUP(J356,'Areas Ranking'!$D$116:$Z$172,19,0)</f>
        <v>Coffs/Clarence received a 'greeting' score of 57% which ranks them at position 5 of the 11 areas within the Northern region called in Q2.</v>
      </c>
      <c r="AF356" s="10" t="str">
        <f>VLOOKUP(J356,'Areas Ranking'!$D$116:$Z$172,20,0)</f>
        <v>Coffs/Clarence received an 'act with empathy' score of 100% which ranks them at position 1 of the 11 areas within the Northern region called in Q2.</v>
      </c>
      <c r="AG356" s="10" t="str">
        <f>VLOOKUP(J356,'Areas Ranking'!$D$116:$Z$172,21,0)</f>
        <v>Coffs/Clarence received an 'explain expectations &amp; resolve situations' score of 83% which ranks them at position 7 of the 11 areas within the Northern region called in Q2.</v>
      </c>
      <c r="AH356" s="10" t="str">
        <f>VLOOKUP(J356,'Areas Ranking'!$D$116:$Z$172,22,0)</f>
        <v>Coffs/Clarence received a 'communication' score of 50% which ranks them at position 8 of the 11 areas within the Northern region called in Q2.</v>
      </c>
      <c r="AI356" s="10" t="str">
        <f>VLOOKUP(J356,'Areas Ranking'!$D$116:$Z$172,23,0)</f>
        <v>Coffs/Clarence's lowest rank was for 'communication' in Q2, which should be examined for potential areas of improvement.</v>
      </c>
      <c r="AJ356" s="10" t="str">
        <f>VLOOKUP(K356,'Region Ranking'!$D$14:$X$19,16,0)</f>
        <v>Northern received an overall score of 82% which ranks them at position 4 of the 6 regions called in Q2.</v>
      </c>
      <c r="AK356" s="10" t="str">
        <f>VLOOKUP(K356,'Region Ranking'!$D$14:$X$19,17,0)</f>
        <v>Northern received a 'greeting' score of 57% which ranks them at position 3 of the 6 regions called in Q2.</v>
      </c>
      <c r="AL356" s="10" t="str">
        <f>VLOOKUP(K356,'Region Ranking'!$D$14:$X$19,18,0)</f>
        <v>Northern received an 'act with empathy' score of 91% which ranks them at position 3 of the 6 regions called in Q2.</v>
      </c>
      <c r="AM356" s="10" t="str">
        <f>VLOOKUP(K356,'Region Ranking'!$D$14:$X$19,19,0)</f>
        <v>Northern received an 'explain expectations &amp; resolve situations' score of 84% which ranks them at position 5 of the 6 regions called in Q2.</v>
      </c>
      <c r="AN356" s="10" t="str">
        <f>VLOOKUP(K356,'Region Ranking'!$D$14:$X$19,20,0)</f>
        <v>Northern received a 'communication' score of 64% which ranks them at position 4 of the 6 regions called in Q2.</v>
      </c>
      <c r="AO356" s="10" t="str">
        <f>VLOOKUP(K356,'Region Ranking'!$D$14:$X$19,21,0)</f>
        <v>Northern had multiple areas with lower ranks in Q2, which should be examined for potential areas of improvement.</v>
      </c>
    </row>
    <row r="357" spans="1:41" hidden="1" x14ac:dyDescent="0.25">
      <c r="A357" s="10">
        <v>2025</v>
      </c>
      <c r="B357" s="10" t="s">
        <v>347</v>
      </c>
      <c r="C357" s="10" t="s">
        <v>348</v>
      </c>
      <c r="D357" s="10">
        <v>10466398</v>
      </c>
      <c r="E357" s="10" t="s">
        <v>121</v>
      </c>
      <c r="F357" s="10" t="s">
        <v>122</v>
      </c>
      <c r="G357" s="10" t="s">
        <v>121</v>
      </c>
      <c r="H357" s="10" t="s">
        <v>46</v>
      </c>
      <c r="I357" s="10">
        <v>2122</v>
      </c>
      <c r="J357" s="10" t="s">
        <v>120</v>
      </c>
      <c r="K357" s="10" t="s">
        <v>104</v>
      </c>
      <c r="L357" s="10" t="s">
        <v>49</v>
      </c>
      <c r="M357" s="10"/>
      <c r="N357" s="10" t="s">
        <v>50</v>
      </c>
      <c r="O357" s="10" t="s">
        <v>51</v>
      </c>
      <c r="P357" s="10">
        <v>5</v>
      </c>
      <c r="Q357" s="10">
        <v>5</v>
      </c>
      <c r="R357" s="10">
        <v>5</v>
      </c>
      <c r="S357" s="10" t="s">
        <v>52</v>
      </c>
      <c r="T357" s="10" t="s">
        <v>62</v>
      </c>
      <c r="U357" s="10">
        <v>5</v>
      </c>
      <c r="V357" s="10" t="s">
        <v>51</v>
      </c>
      <c r="W357" s="10" t="s">
        <v>51</v>
      </c>
      <c r="X357" s="10" t="s">
        <v>55</v>
      </c>
      <c r="Y357" s="10">
        <v>0.5714285714285714</v>
      </c>
      <c r="Z357" s="10">
        <v>1</v>
      </c>
      <c r="AA357" s="10">
        <v>0.7142857142857143</v>
      </c>
      <c r="AB357" s="10">
        <v>0.5</v>
      </c>
      <c r="AC357" s="10">
        <v>0.77011494252873558</v>
      </c>
      <c r="AD357" s="10" t="str">
        <f>VLOOKUP(J357,'Areas Ranking'!$D$116:$Z$172,18,0)</f>
        <v>Ryde received an overall score of 89% which ranks them at position 5 of the 12 areas within the North West Metropolitan region called in Q2.</v>
      </c>
      <c r="AE357" s="10" t="str">
        <f>VLOOKUP(J357,'Areas Ranking'!$D$116:$Z$172,19,0)</f>
        <v>Ryde received a 'greeting' score of 62% which ranks them at position 4 of the 12 areas within the North West Metropolitan region called in Q2.</v>
      </c>
      <c r="AF357" s="10" t="str">
        <f>VLOOKUP(J357,'Areas Ranking'!$D$116:$Z$172,20,0)</f>
        <v>Ryde received an 'act with empathy' score of 100% which ranks them at position 1 of the 12 areas within the North West Metropolitan region called in Q2.</v>
      </c>
      <c r="AG357" s="10" t="str">
        <f>VLOOKUP(J357,'Areas Ranking'!$D$116:$Z$172,21,0)</f>
        <v>Ryde received an 'explain expectations &amp; resolve situations' score of 90% which ranks them at position 5 of the 12 areas within the North West Metropolitan region called in Q2.</v>
      </c>
      <c r="AH357" s="10" t="str">
        <f>VLOOKUP(J357,'Areas Ranking'!$D$116:$Z$172,22,0)</f>
        <v>Ryde received a 'communication' score of 67% which ranks them at position 7 of the 12 areas within the North West Metropolitan region called in Q2.</v>
      </c>
      <c r="AI357" s="10" t="str">
        <f>VLOOKUP(J357,'Areas Ranking'!$D$116:$Z$172,23,0)</f>
        <v>Ryde's lowest rank was for 'communication' in Q2, which should be examined for potential areas of improvement.</v>
      </c>
      <c r="AJ357" s="10" t="str">
        <f>VLOOKUP(K357,'Region Ranking'!$D$14:$X$19,16,0)</f>
        <v>North West Metropolitan received an overall score of 82% which ranks them at position 5 of the 6 regions called in Q2.</v>
      </c>
      <c r="AK357" s="10" t="str">
        <f>VLOOKUP(K357,'Region Ranking'!$D$14:$X$19,17,0)</f>
        <v>North West Metropolitan received a 'greeting' score of 58% which ranks them at position 2 of the 6 regions called in Q2.</v>
      </c>
      <c r="AL357" s="10" t="str">
        <f>VLOOKUP(K357,'Region Ranking'!$D$14:$X$19,18,0)</f>
        <v>North West Metropolitan received an 'act with empathy' score of 88% which ranks them at position 5 of the 6 regions called in Q2.</v>
      </c>
      <c r="AM357" s="10" t="str">
        <f>VLOOKUP(K357,'Region Ranking'!$D$14:$X$19,19,0)</f>
        <v>North West Metropolitan received an 'explain expectations &amp; resolve situations' score of 84% which ranks them at position 4 of the 6 regions called in Q2.</v>
      </c>
      <c r="AN357" s="10" t="str">
        <f>VLOOKUP(K357,'Region Ranking'!$D$14:$X$19,20,0)</f>
        <v>North West Metropolitan received a 'communication' score of 69% which ranks them at position 2 of the 6 regions called in Q2.</v>
      </c>
      <c r="AO357" s="10" t="str">
        <f>VLOOKUP(K357,'Region Ranking'!$D$14:$X$19,21,0)</f>
        <v>North West Metropolitan had multiple areas with lower ranks in Q2, which should be examined for potential areas of improvement.</v>
      </c>
    </row>
    <row r="358" spans="1:41" hidden="1" x14ac:dyDescent="0.25">
      <c r="A358" s="10">
        <v>2025</v>
      </c>
      <c r="B358" s="10" t="s">
        <v>347</v>
      </c>
      <c r="C358" s="10" t="s">
        <v>348</v>
      </c>
      <c r="D358" s="10">
        <v>10466399</v>
      </c>
      <c r="E358" s="10" t="s">
        <v>149</v>
      </c>
      <c r="F358" s="10" t="s">
        <v>150</v>
      </c>
      <c r="G358" s="10" t="s">
        <v>149</v>
      </c>
      <c r="H358" s="10" t="s">
        <v>46</v>
      </c>
      <c r="I358" s="10">
        <v>2428</v>
      </c>
      <c r="J358" s="10" t="s">
        <v>151</v>
      </c>
      <c r="K358" s="10" t="s">
        <v>136</v>
      </c>
      <c r="L358" s="10" t="s">
        <v>79</v>
      </c>
      <c r="M358" s="10" t="s">
        <v>61</v>
      </c>
      <c r="N358" s="10" t="s">
        <v>50</v>
      </c>
      <c r="O358" s="10" t="s">
        <v>51</v>
      </c>
      <c r="P358" s="10">
        <v>4</v>
      </c>
      <c r="Q358" s="10">
        <v>5</v>
      </c>
      <c r="R358" s="10">
        <v>4</v>
      </c>
      <c r="S358" s="10" t="s">
        <v>52</v>
      </c>
      <c r="T358" s="10" t="s">
        <v>76</v>
      </c>
      <c r="U358" s="10">
        <v>3</v>
      </c>
      <c r="V358" s="10" t="s">
        <v>54</v>
      </c>
      <c r="W358" s="10" t="s">
        <v>51</v>
      </c>
      <c r="X358" s="10" t="s">
        <v>55</v>
      </c>
      <c r="Y358" s="10">
        <v>0.7142857142857143</v>
      </c>
      <c r="Z358" s="10">
        <v>0.7857142857142857</v>
      </c>
      <c r="AA358" s="10">
        <v>0.90476190476190477</v>
      </c>
      <c r="AB358" s="10">
        <v>0.5</v>
      </c>
      <c r="AC358" s="10">
        <v>0.8045977011494253</v>
      </c>
      <c r="AD358" s="10" t="str">
        <f>VLOOKUP(J358,'Areas Ranking'!$D$116:$Z$172,18,0)</f>
        <v>Manning Great Lakes received an overall score of 77% which ranks them at position 8 of the 11 areas within the Northern region called in Q2.</v>
      </c>
      <c r="AE358" s="10" t="str">
        <f>VLOOKUP(J358,'Areas Ranking'!$D$116:$Z$172,19,0)</f>
        <v>Manning Great Lakes received a 'greeting' score of 52% which ranks them at position 7 of the 11 areas within the Northern region called in Q2.</v>
      </c>
      <c r="AF358" s="10" t="str">
        <f>VLOOKUP(J358,'Areas Ranking'!$D$116:$Z$172,20,0)</f>
        <v>Manning Great Lakes received an 'act with empathy' score of 89% which ranks them at position 7 of the 11 areas within the Northern region called in Q2.</v>
      </c>
      <c r="AG358" s="10" t="str">
        <f>VLOOKUP(J358,'Areas Ranking'!$D$116:$Z$172,21,0)</f>
        <v>Manning Great Lakes received an 'explain expectations &amp; resolve situations' score of 84% which ranks them at position 6 of the 11 areas within the Northern region called in Q2.</v>
      </c>
      <c r="AH358" s="10" t="str">
        <f>VLOOKUP(J358,'Areas Ranking'!$D$116:$Z$172,22,0)</f>
        <v>Manning Great Lakes received a 'communication' score of 33% which ranks them at position 11 of the 11 areas within the Northern region called in Q2.</v>
      </c>
      <c r="AI358" s="10" t="str">
        <f>VLOOKUP(J358,'Areas Ranking'!$D$116:$Z$172,23,0)</f>
        <v>Manning Great Lakes' lowest rank was for 'communication' in Q2, which should be examined for potential areas of improvement.</v>
      </c>
      <c r="AJ358" s="10" t="str">
        <f>VLOOKUP(K358,'Region Ranking'!$D$14:$X$19,16,0)</f>
        <v>Northern received an overall score of 82% which ranks them at position 4 of the 6 regions called in Q2.</v>
      </c>
      <c r="AK358" s="10" t="str">
        <f>VLOOKUP(K358,'Region Ranking'!$D$14:$X$19,17,0)</f>
        <v>Northern received a 'greeting' score of 57% which ranks them at position 3 of the 6 regions called in Q2.</v>
      </c>
      <c r="AL358" s="10" t="str">
        <f>VLOOKUP(K358,'Region Ranking'!$D$14:$X$19,18,0)</f>
        <v>Northern received an 'act with empathy' score of 91% which ranks them at position 3 of the 6 regions called in Q2.</v>
      </c>
      <c r="AM358" s="10" t="str">
        <f>VLOOKUP(K358,'Region Ranking'!$D$14:$X$19,19,0)</f>
        <v>Northern received an 'explain expectations &amp; resolve situations' score of 84% which ranks them at position 5 of the 6 regions called in Q2.</v>
      </c>
      <c r="AN358" s="10" t="str">
        <f>VLOOKUP(K358,'Region Ranking'!$D$14:$X$19,20,0)</f>
        <v>Northern received a 'communication' score of 64% which ranks them at position 4 of the 6 regions called in Q2.</v>
      </c>
      <c r="AO358" s="10" t="str">
        <f>VLOOKUP(K358,'Region Ranking'!$D$14:$X$19,21,0)</f>
        <v>Northern had multiple areas with lower ranks in Q2, which should be examined for potential areas of improvement.</v>
      </c>
    </row>
    <row r="359" spans="1:41" hidden="1" x14ac:dyDescent="0.25">
      <c r="A359" s="10">
        <v>2025</v>
      </c>
      <c r="B359" s="10" t="s">
        <v>347</v>
      </c>
      <c r="C359" s="10" t="s">
        <v>348</v>
      </c>
      <c r="D359" s="10">
        <v>10466400</v>
      </c>
      <c r="E359" s="10" t="s">
        <v>113</v>
      </c>
      <c r="F359" s="10" t="s">
        <v>114</v>
      </c>
      <c r="G359" s="10" t="s">
        <v>113</v>
      </c>
      <c r="H359" s="10" t="s">
        <v>46</v>
      </c>
      <c r="I359" s="10">
        <v>2086</v>
      </c>
      <c r="J359" s="10" t="s">
        <v>115</v>
      </c>
      <c r="K359" s="10" t="s">
        <v>104</v>
      </c>
      <c r="L359" s="10" t="s">
        <v>79</v>
      </c>
      <c r="M359" s="10" t="s">
        <v>61</v>
      </c>
      <c r="N359" s="10" t="s">
        <v>50</v>
      </c>
      <c r="O359" s="10" t="s">
        <v>51</v>
      </c>
      <c r="P359" s="10">
        <v>2</v>
      </c>
      <c r="Q359" s="10">
        <v>4</v>
      </c>
      <c r="R359" s="10">
        <v>3</v>
      </c>
      <c r="S359" s="10" t="s">
        <v>51</v>
      </c>
      <c r="T359" s="10" t="s">
        <v>53</v>
      </c>
      <c r="U359" s="10">
        <v>2</v>
      </c>
      <c r="V359" s="10" t="s">
        <v>51</v>
      </c>
      <c r="W359" s="10" t="s">
        <v>51</v>
      </c>
      <c r="X359" s="10" t="s">
        <v>51</v>
      </c>
      <c r="Y359" s="10">
        <v>0.14285714285714279</v>
      </c>
      <c r="Z359" s="10">
        <v>0.42857142857142849</v>
      </c>
      <c r="AA359" s="10">
        <v>0.37037037037037041</v>
      </c>
      <c r="AB359" s="10">
        <v>0</v>
      </c>
      <c r="AC359" s="10">
        <v>0.33333333333333343</v>
      </c>
      <c r="AD359" s="10" t="str">
        <f>VLOOKUP(J359,'Areas Ranking'!$D$116:$Z$172,18,0)</f>
        <v>Northern Beaches received an overall score of 74% which ranks them at position 10 of the 12 areas within the North West Metropolitan region called in Q2.</v>
      </c>
      <c r="AE359" s="10" t="str">
        <f>VLOOKUP(J359,'Areas Ranking'!$D$116:$Z$172,19,0)</f>
        <v>Northern Beaches received a 'greeting' score of 48% which ranks them at position 10 of the 12 areas within the North West Metropolitan region called in Q2.</v>
      </c>
      <c r="AF359" s="10" t="str">
        <f>VLOOKUP(J359,'Areas Ranking'!$D$116:$Z$172,20,0)</f>
        <v>Northern Beaches received an 'act with empathy' score of 81% which ranks them at position 9 of the 12 areas within the North West Metropolitan region called in Q2.</v>
      </c>
      <c r="AG359" s="10" t="str">
        <f>VLOOKUP(J359,'Areas Ranking'!$D$116:$Z$172,21,0)</f>
        <v>Northern Beaches received an 'explain expectations &amp; resolve situations' score of 79% which ranks them at position 10 of the 12 areas within the North West Metropolitan region called in Q2.</v>
      </c>
      <c r="AH359" s="10" t="str">
        <f>VLOOKUP(J359,'Areas Ranking'!$D$116:$Z$172,22,0)</f>
        <v>Northern Beaches received a 'communication' score of 50% which ranks them at position 10 of the 12 areas within the North West Metropolitan region called in Q2.</v>
      </c>
      <c r="AI359" s="10" t="str">
        <f>VLOOKUP(J359,'Areas Ranking'!$D$116:$Z$172,23,0)</f>
        <v>Northern Beaches had multiple areas with lower ranks in Q2, which should be examined for potential areas of improvement.</v>
      </c>
      <c r="AJ359" s="10" t="str">
        <f>VLOOKUP(K359,'Region Ranking'!$D$14:$X$19,16,0)</f>
        <v>North West Metropolitan received an overall score of 82% which ranks them at position 5 of the 6 regions called in Q2.</v>
      </c>
      <c r="AK359" s="10" t="str">
        <f>VLOOKUP(K359,'Region Ranking'!$D$14:$X$19,17,0)</f>
        <v>North West Metropolitan received a 'greeting' score of 58% which ranks them at position 2 of the 6 regions called in Q2.</v>
      </c>
      <c r="AL359" s="10" t="str">
        <f>VLOOKUP(K359,'Region Ranking'!$D$14:$X$19,18,0)</f>
        <v>North West Metropolitan received an 'act with empathy' score of 88% which ranks them at position 5 of the 6 regions called in Q2.</v>
      </c>
      <c r="AM359" s="10" t="str">
        <f>VLOOKUP(K359,'Region Ranking'!$D$14:$X$19,19,0)</f>
        <v>North West Metropolitan received an 'explain expectations &amp; resolve situations' score of 84% which ranks them at position 4 of the 6 regions called in Q2.</v>
      </c>
      <c r="AN359" s="10" t="str">
        <f>VLOOKUP(K359,'Region Ranking'!$D$14:$X$19,20,0)</f>
        <v>North West Metropolitan received a 'communication' score of 69% which ranks them at position 2 of the 6 regions called in Q2.</v>
      </c>
      <c r="AO359" s="10" t="str">
        <f>VLOOKUP(K359,'Region Ranking'!$D$14:$X$19,21,0)</f>
        <v>North West Metropolitan had multiple areas with lower ranks in Q2, which should be examined for potential areas of improvement.</v>
      </c>
    </row>
    <row r="360" spans="1:41" hidden="1" x14ac:dyDescent="0.25">
      <c r="A360" s="10">
        <v>2025</v>
      </c>
      <c r="B360" s="10" t="s">
        <v>347</v>
      </c>
      <c r="C360" s="10" t="s">
        <v>348</v>
      </c>
      <c r="D360" s="10">
        <v>10466401</v>
      </c>
      <c r="E360" s="10" t="s">
        <v>80</v>
      </c>
      <c r="F360" s="10" t="s">
        <v>81</v>
      </c>
      <c r="G360" s="10" t="s">
        <v>80</v>
      </c>
      <c r="H360" s="10" t="s">
        <v>46</v>
      </c>
      <c r="I360" s="10">
        <v>2037</v>
      </c>
      <c r="J360" s="10" t="s">
        <v>82</v>
      </c>
      <c r="K360" s="10" t="s">
        <v>48</v>
      </c>
      <c r="L360" s="10" t="s">
        <v>49</v>
      </c>
      <c r="M360" s="10"/>
      <c r="N360" s="10" t="s">
        <v>50</v>
      </c>
      <c r="O360" s="10" t="s">
        <v>51</v>
      </c>
      <c r="P360" s="10">
        <v>5</v>
      </c>
      <c r="Q360" s="10">
        <v>5</v>
      </c>
      <c r="R360" s="10">
        <v>5</v>
      </c>
      <c r="S360" s="10" t="s">
        <v>52</v>
      </c>
      <c r="T360" s="10" t="s">
        <v>53</v>
      </c>
      <c r="U360" s="10">
        <v>3</v>
      </c>
      <c r="V360" s="10" t="s">
        <v>51</v>
      </c>
      <c r="W360" s="10" t="s">
        <v>55</v>
      </c>
      <c r="X360" s="10" t="s">
        <v>55</v>
      </c>
      <c r="Y360" s="10">
        <v>0.5714285714285714</v>
      </c>
      <c r="Z360" s="10">
        <v>0.8928571428571429</v>
      </c>
      <c r="AA360" s="10">
        <v>0.80952380952380953</v>
      </c>
      <c r="AB360" s="10">
        <v>1</v>
      </c>
      <c r="AC360" s="10">
        <v>0.83908045977011492</v>
      </c>
      <c r="AD360" s="10" t="str">
        <f>VLOOKUP(J360,'Areas Ranking'!$D$116:$Z$172,18,0)</f>
        <v>Leichhardt received an overall score of 93% which ranks them at position 2 of the 10 areas within the Central Metropolitan region called in Q2.</v>
      </c>
      <c r="AE360" s="10" t="str">
        <f>VLOOKUP(J360,'Areas Ranking'!$D$116:$Z$172,19,0)</f>
        <v>Leichhardt received a 'greeting' score of 67% which ranks them at position 2 of the 10 areas within the Central Metropolitan region called in Q2.</v>
      </c>
      <c r="AF360" s="10" t="str">
        <f>VLOOKUP(J360,'Areas Ranking'!$D$116:$Z$172,20,0)</f>
        <v>Leichhardt received an 'act with empathy' score of 96% which ranks them at position 5 of the 10 areas within the Central Metropolitan region called in Q2.</v>
      </c>
      <c r="AG360" s="10" t="str">
        <f>VLOOKUP(J360,'Areas Ranking'!$D$116:$Z$172,21,0)</f>
        <v>Leichhardt received an 'explain expectations &amp; resolve situations' score of 94% which ranks them at position 3 of the 10 areas within the Central Metropolitan region called in Q2.</v>
      </c>
      <c r="AH360" s="10" t="str">
        <f>VLOOKUP(J360,'Areas Ranking'!$D$116:$Z$172,22,0)</f>
        <v>Leichhardt received a 'communication' score of 100% which ranks them at position 1 of the 10 areas within the Central Metropolitan region called in Q2.</v>
      </c>
      <c r="AI360" s="10" t="str">
        <f>VLOOKUP(J360,'Areas Ranking'!$D$116:$Z$172,23,0)</f>
        <v>Leichhardt's lowest rank was for 'act with empathy' in Q2, which should be examined for potential areas of improvement.</v>
      </c>
      <c r="AJ360" s="10" t="str">
        <f>VLOOKUP(K360,'Region Ranking'!$D$14:$X$19,16,0)</f>
        <v>Central Metropolitan received an overall score of 85% which ranks them at position 1 of the 6 regions called in Q2.</v>
      </c>
      <c r="AK360" s="10" t="str">
        <f>VLOOKUP(K360,'Region Ranking'!$D$14:$X$19,17,0)</f>
        <v>Central Metropolitan received a 'greeting' score of 60% which ranks them at position 1 of the 6 regions called in Q2.</v>
      </c>
      <c r="AL360" s="10" t="str">
        <f>VLOOKUP(K360,'Region Ranking'!$D$14:$X$19,18,0)</f>
        <v>Central Metropolitan received an 'act with empathy' score of 94% which ranks them at position 2 of the 6 regions called in Q2.</v>
      </c>
      <c r="AM360" s="10" t="str">
        <f>VLOOKUP(K360,'Region Ranking'!$D$14:$X$19,19,0)</f>
        <v>Central Metropolitan received an 'explain expectations &amp; resolve situations' score of 86% which ranks them at position 3 of the 6 regions called in Q2.</v>
      </c>
      <c r="AN360" s="10" t="str">
        <f>VLOOKUP(K360,'Region Ranking'!$D$14:$X$19,20,0)</f>
        <v>Central Metropolitan received a 'communication' score of 77% which ranks them at position 1 of the 6 regions called in Q2.</v>
      </c>
      <c r="AO360" s="10" t="str">
        <f>VLOOKUP(K360,'Region Ranking'!$D$14:$X$19,21,0)</f>
        <v>Central Metropolitan had multiple areas with lower ranks in Q2, which should be examined for potential areas of improvement.</v>
      </c>
    </row>
    <row r="361" spans="1:41" hidden="1" x14ac:dyDescent="0.25">
      <c r="A361" s="10">
        <v>2025</v>
      </c>
      <c r="B361" s="10" t="s">
        <v>347</v>
      </c>
      <c r="C361" s="10" t="s">
        <v>348</v>
      </c>
      <c r="D361" s="10">
        <v>10466402</v>
      </c>
      <c r="E361" s="10" t="s">
        <v>107</v>
      </c>
      <c r="F361" s="10" t="s">
        <v>108</v>
      </c>
      <c r="G361" s="10" t="s">
        <v>107</v>
      </c>
      <c r="H361" s="10" t="s">
        <v>46</v>
      </c>
      <c r="I361" s="10">
        <v>2072</v>
      </c>
      <c r="J361" s="10" t="s">
        <v>109</v>
      </c>
      <c r="K361" s="10" t="s">
        <v>104</v>
      </c>
      <c r="L361" s="10" t="s">
        <v>88</v>
      </c>
      <c r="M361" s="10"/>
      <c r="N361" s="10" t="s">
        <v>112</v>
      </c>
      <c r="O361" s="10" t="s">
        <v>51</v>
      </c>
      <c r="P361" s="10">
        <v>5</v>
      </c>
      <c r="Q361" s="10">
        <v>5</v>
      </c>
      <c r="R361" s="10">
        <v>5</v>
      </c>
      <c r="S361" s="10" t="s">
        <v>52</v>
      </c>
      <c r="T361" s="10" t="s">
        <v>76</v>
      </c>
      <c r="U361" s="10">
        <v>5</v>
      </c>
      <c r="V361" s="10" t="s">
        <v>51</v>
      </c>
      <c r="W361" s="10" t="s">
        <v>55</v>
      </c>
      <c r="X361" s="10" t="s">
        <v>55</v>
      </c>
      <c r="Y361" s="10">
        <v>0.5714285714285714</v>
      </c>
      <c r="Z361" s="10">
        <v>1</v>
      </c>
      <c r="AA361" s="10">
        <v>1</v>
      </c>
      <c r="AB361" s="10">
        <v>1</v>
      </c>
      <c r="AC361" s="10">
        <v>0.96551724137931028</v>
      </c>
      <c r="AD361" s="10" t="str">
        <f>VLOOKUP(J361,'Areas Ranking'!$D$116:$Z$172,18,0)</f>
        <v>Kuring-gai received an overall score of 69% which ranks them at position 11 of the 12 areas within the North West Metropolitan region called in Q2.</v>
      </c>
      <c r="AE361" s="10" t="str">
        <f>VLOOKUP(J361,'Areas Ranking'!$D$116:$Z$172,19,0)</f>
        <v>Kuring-gai received a 'greeting' score of 57% which ranks them at position 7 of the 12 areas within the North West Metropolitan region called in Q2.</v>
      </c>
      <c r="AF361" s="10" t="str">
        <f>VLOOKUP(J361,'Areas Ranking'!$D$116:$Z$172,20,0)</f>
        <v>Kuring-gai received an 'act with empathy' score of 75% which ranks them at position 10 of the 12 areas within the North West Metropolitan region called in Q2.</v>
      </c>
      <c r="AG361" s="10" t="str">
        <f>VLOOKUP(J361,'Areas Ranking'!$D$116:$Z$172,21,0)</f>
        <v>Kuring-gai received an 'explain expectations &amp; resolve situations' score of 63% which ranks them at position 11 of the 12 areas within the North West Metropolitan region called in Q2.</v>
      </c>
      <c r="AH361" s="10" t="str">
        <f>VLOOKUP(J361,'Areas Ranking'!$D$116:$Z$172,22,0)</f>
        <v>Kuring-gai received a 'communication' score of 83% which ranks them at position 1 of the 12 areas within the North West Metropolitan region called in Q2.</v>
      </c>
      <c r="AI361" s="10" t="str">
        <f>VLOOKUP(J361,'Areas Ranking'!$D$116:$Z$172,23,0)</f>
        <v>Kuring-gai's lowest rank was for 'explain expectations &amp; resolve situations' in Q2, which should be examined for potential areas of improvement.</v>
      </c>
      <c r="AJ361" s="10" t="str">
        <f>VLOOKUP(K361,'Region Ranking'!$D$14:$X$19,16,0)</f>
        <v>North West Metropolitan received an overall score of 82% which ranks them at position 5 of the 6 regions called in Q2.</v>
      </c>
      <c r="AK361" s="10" t="str">
        <f>VLOOKUP(K361,'Region Ranking'!$D$14:$X$19,17,0)</f>
        <v>North West Metropolitan received a 'greeting' score of 58% which ranks them at position 2 of the 6 regions called in Q2.</v>
      </c>
      <c r="AL361" s="10" t="str">
        <f>VLOOKUP(K361,'Region Ranking'!$D$14:$X$19,18,0)</f>
        <v>North West Metropolitan received an 'act with empathy' score of 88% which ranks them at position 5 of the 6 regions called in Q2.</v>
      </c>
      <c r="AM361" s="10" t="str">
        <f>VLOOKUP(K361,'Region Ranking'!$D$14:$X$19,19,0)</f>
        <v>North West Metropolitan received an 'explain expectations &amp; resolve situations' score of 84% which ranks them at position 4 of the 6 regions called in Q2.</v>
      </c>
      <c r="AN361" s="10" t="str">
        <f>VLOOKUP(K361,'Region Ranking'!$D$14:$X$19,20,0)</f>
        <v>North West Metropolitan received a 'communication' score of 69% which ranks them at position 2 of the 6 regions called in Q2.</v>
      </c>
      <c r="AO361" s="10" t="str">
        <f>VLOOKUP(K361,'Region Ranking'!$D$14:$X$19,21,0)</f>
        <v>North West Metropolitan had multiple areas with lower ranks in Q2, which should be examined for potential areas of improvement.</v>
      </c>
    </row>
    <row r="362" spans="1:41" hidden="1" x14ac:dyDescent="0.25">
      <c r="A362" s="10">
        <v>2025</v>
      </c>
      <c r="B362" s="10" t="s">
        <v>347</v>
      </c>
      <c r="C362" s="10" t="s">
        <v>348</v>
      </c>
      <c r="D362" s="10">
        <v>10466403</v>
      </c>
      <c r="E362" s="10" t="s">
        <v>133</v>
      </c>
      <c r="F362" s="10" t="s">
        <v>134</v>
      </c>
      <c r="G362" s="10" t="s">
        <v>133</v>
      </c>
      <c r="H362" s="10" t="s">
        <v>46</v>
      </c>
      <c r="I362" s="10">
        <v>2250</v>
      </c>
      <c r="J362" s="10" t="s">
        <v>135</v>
      </c>
      <c r="K362" s="10" t="s">
        <v>136</v>
      </c>
      <c r="L362" s="10" t="s">
        <v>49</v>
      </c>
      <c r="M362" s="10" t="s">
        <v>61</v>
      </c>
      <c r="N362" s="10" t="s">
        <v>70</v>
      </c>
      <c r="O362" s="10" t="s">
        <v>51</v>
      </c>
      <c r="P362" s="10">
        <v>4</v>
      </c>
      <c r="Q362" s="10">
        <v>3</v>
      </c>
      <c r="R362" s="10">
        <v>3</v>
      </c>
      <c r="S362" s="10" t="s">
        <v>52</v>
      </c>
      <c r="T362" s="10" t="s">
        <v>53</v>
      </c>
      <c r="U362" s="10">
        <v>3</v>
      </c>
      <c r="V362" s="10" t="s">
        <v>51</v>
      </c>
      <c r="W362" s="10" t="s">
        <v>55</v>
      </c>
      <c r="X362" s="10" t="s">
        <v>55</v>
      </c>
      <c r="Y362" s="10">
        <v>0.42857142857142849</v>
      </c>
      <c r="Z362" s="10">
        <v>0.60714285714285721</v>
      </c>
      <c r="AA362" s="10">
        <v>0.61904761904761907</v>
      </c>
      <c r="AB362" s="10">
        <v>1</v>
      </c>
      <c r="AC362" s="10">
        <v>0.64367816091954022</v>
      </c>
      <c r="AD362" s="10" t="str">
        <f>VLOOKUP(J362,'Areas Ranking'!$D$116:$Z$172,18,0)</f>
        <v>Brisbane Water received an overall score of 76% which ranks them at position 9 of the 11 areas within the Northern region called in Q2.</v>
      </c>
      <c r="AE362" s="10" t="str">
        <f>VLOOKUP(J362,'Areas Ranking'!$D$116:$Z$172,19,0)</f>
        <v>Brisbane Water received a 'greeting' score of 67% which ranks them at position 1 of the 11 areas within the Northern region called in Q2.</v>
      </c>
      <c r="AF362" s="10" t="str">
        <f>VLOOKUP(J362,'Areas Ranking'!$D$116:$Z$172,20,0)</f>
        <v>Brisbane Water received an 'act with empathy' score of 83% which ranks them at position 10 of the 11 areas within the Northern region called in Q2.</v>
      </c>
      <c r="AG362" s="10" t="str">
        <f>VLOOKUP(J362,'Areas Ranking'!$D$116:$Z$172,21,0)</f>
        <v>Brisbane Water received an 'explain expectations &amp; resolve situations' score of 75% which ranks them at position 9 of the 11 areas within the Northern region called in Q2.</v>
      </c>
      <c r="AH362" s="10" t="str">
        <f>VLOOKUP(J362,'Areas Ranking'!$D$116:$Z$172,22,0)</f>
        <v>Brisbane Water received a 'communication' score of 67% which ranks them at position 4 of the 11 areas within the Northern region called in Q2.</v>
      </c>
      <c r="AI362" s="10" t="str">
        <f>VLOOKUP(J362,'Areas Ranking'!$D$116:$Z$172,23,0)</f>
        <v>Brisbane Water's lowest rank was for 'act with empathy' in Q2, which should be examined for potential areas of improvement.</v>
      </c>
      <c r="AJ362" s="10" t="str">
        <f>VLOOKUP(K362,'Region Ranking'!$D$14:$X$19,16,0)</f>
        <v>Northern received an overall score of 82% which ranks them at position 4 of the 6 regions called in Q2.</v>
      </c>
      <c r="AK362" s="10" t="str">
        <f>VLOOKUP(K362,'Region Ranking'!$D$14:$X$19,17,0)</f>
        <v>Northern received a 'greeting' score of 57% which ranks them at position 3 of the 6 regions called in Q2.</v>
      </c>
      <c r="AL362" s="10" t="str">
        <f>VLOOKUP(K362,'Region Ranking'!$D$14:$X$19,18,0)</f>
        <v>Northern received an 'act with empathy' score of 91% which ranks them at position 3 of the 6 regions called in Q2.</v>
      </c>
      <c r="AM362" s="10" t="str">
        <f>VLOOKUP(K362,'Region Ranking'!$D$14:$X$19,19,0)</f>
        <v>Northern received an 'explain expectations &amp; resolve situations' score of 84% which ranks them at position 5 of the 6 regions called in Q2.</v>
      </c>
      <c r="AN362" s="10" t="str">
        <f>VLOOKUP(K362,'Region Ranking'!$D$14:$X$19,20,0)</f>
        <v>Northern received a 'communication' score of 64% which ranks them at position 4 of the 6 regions called in Q2.</v>
      </c>
      <c r="AO362" s="10" t="str">
        <f>VLOOKUP(K362,'Region Ranking'!$D$14:$X$19,21,0)</f>
        <v>Northern had multiple areas with lower ranks in Q2, which should be examined for potential areas of improvement.</v>
      </c>
    </row>
    <row r="363" spans="1:41" hidden="1" x14ac:dyDescent="0.25">
      <c r="A363" s="10">
        <v>2025</v>
      </c>
      <c r="B363" s="10" t="s">
        <v>347</v>
      </c>
      <c r="C363" s="10" t="s">
        <v>348</v>
      </c>
      <c r="D363" s="10">
        <v>10466404</v>
      </c>
      <c r="E363" s="10" t="s">
        <v>181</v>
      </c>
      <c r="F363" s="10" t="s">
        <v>182</v>
      </c>
      <c r="G363" s="10" t="s">
        <v>181</v>
      </c>
      <c r="H363" s="10" t="s">
        <v>46</v>
      </c>
      <c r="I363" s="10">
        <v>2780</v>
      </c>
      <c r="J363" s="10" t="s">
        <v>180</v>
      </c>
      <c r="K363" s="10" t="s">
        <v>104</v>
      </c>
      <c r="L363" s="10" t="s">
        <v>49</v>
      </c>
      <c r="M363" s="10"/>
      <c r="N363" s="10" t="s">
        <v>50</v>
      </c>
      <c r="O363" s="10" t="s">
        <v>51</v>
      </c>
      <c r="P363" s="10">
        <v>5</v>
      </c>
      <c r="Q363" s="10">
        <v>5</v>
      </c>
      <c r="R363" s="10">
        <v>5</v>
      </c>
      <c r="S363" s="10" t="s">
        <v>52</v>
      </c>
      <c r="T363" s="10" t="s">
        <v>53</v>
      </c>
      <c r="U363" s="10">
        <v>5</v>
      </c>
      <c r="V363" s="10" t="s">
        <v>51</v>
      </c>
      <c r="W363" s="10" t="s">
        <v>51</v>
      </c>
      <c r="X363" s="10" t="s">
        <v>55</v>
      </c>
      <c r="Y363" s="10">
        <v>0.42857142857142849</v>
      </c>
      <c r="Z363" s="10">
        <v>1</v>
      </c>
      <c r="AA363" s="10">
        <v>0.90476190476190477</v>
      </c>
      <c r="AB363" s="10">
        <v>0.5</v>
      </c>
      <c r="AC363" s="10">
        <v>0.85057471264367823</v>
      </c>
      <c r="AD363" s="10" t="str">
        <f>VLOOKUP(J363,'Areas Ranking'!$D$116:$Z$172,18,0)</f>
        <v>Blue Mountains received an overall score of 87% which ranks them at position 6 of the 12 areas within the North West Metropolitan region called in Q2.</v>
      </c>
      <c r="AE363" s="10" t="str">
        <f>VLOOKUP(J363,'Areas Ranking'!$D$116:$Z$172,19,0)</f>
        <v>Blue Mountains received a 'greeting' score of 57% which ranks them at position 7 of the 12 areas within the North West Metropolitan region called in Q2.</v>
      </c>
      <c r="AF363" s="10" t="str">
        <f>VLOOKUP(J363,'Areas Ranking'!$D$116:$Z$172,20,0)</f>
        <v>Blue Mountains received an 'act with empathy' score of 90% which ranks them at position 8 of the 12 areas within the North West Metropolitan region called in Q2.</v>
      </c>
      <c r="AG363" s="10" t="str">
        <f>VLOOKUP(J363,'Areas Ranking'!$D$116:$Z$172,21,0)</f>
        <v>Blue Mountains received an 'explain expectations &amp; resolve situations' score of 90% which ranks them at position 5 of the 12 areas within the North West Metropolitan region called in Q2.</v>
      </c>
      <c r="AH363" s="10" t="str">
        <f>VLOOKUP(J363,'Areas Ranking'!$D$116:$Z$172,22,0)</f>
        <v>Blue Mountains received a 'communication' score of 83% which ranks them at position 1 of the 12 areas within the North West Metropolitan region called in Q2.</v>
      </c>
      <c r="AI363" s="10" t="str">
        <f>VLOOKUP(J363,'Areas Ranking'!$D$116:$Z$172,23,0)</f>
        <v>Blue Mountains' lowest rank was for 'act with empathy' in Q2, which should be examined for potential areas of improvement.</v>
      </c>
      <c r="AJ363" s="10" t="str">
        <f>VLOOKUP(K363,'Region Ranking'!$D$14:$X$19,16,0)</f>
        <v>North West Metropolitan received an overall score of 82% which ranks them at position 5 of the 6 regions called in Q2.</v>
      </c>
      <c r="AK363" s="10" t="str">
        <f>VLOOKUP(K363,'Region Ranking'!$D$14:$X$19,17,0)</f>
        <v>North West Metropolitan received a 'greeting' score of 58% which ranks them at position 2 of the 6 regions called in Q2.</v>
      </c>
      <c r="AL363" s="10" t="str">
        <f>VLOOKUP(K363,'Region Ranking'!$D$14:$X$19,18,0)</f>
        <v>North West Metropolitan received an 'act with empathy' score of 88% which ranks them at position 5 of the 6 regions called in Q2.</v>
      </c>
      <c r="AM363" s="10" t="str">
        <f>VLOOKUP(K363,'Region Ranking'!$D$14:$X$19,19,0)</f>
        <v>North West Metropolitan received an 'explain expectations &amp; resolve situations' score of 84% which ranks them at position 4 of the 6 regions called in Q2.</v>
      </c>
      <c r="AN363" s="10" t="str">
        <f>VLOOKUP(K363,'Region Ranking'!$D$14:$X$19,20,0)</f>
        <v>North West Metropolitan received a 'communication' score of 69% which ranks them at position 2 of the 6 regions called in Q2.</v>
      </c>
      <c r="AO363" s="10" t="str">
        <f>VLOOKUP(K363,'Region Ranking'!$D$14:$X$19,21,0)</f>
        <v>North West Metropolitan had multiple areas with lower ranks in Q2, which should be examined for potential areas of improvement.</v>
      </c>
    </row>
    <row r="364" spans="1:41" hidden="1" x14ac:dyDescent="0.25">
      <c r="A364" s="10">
        <v>2025</v>
      </c>
      <c r="B364" s="10" t="s">
        <v>347</v>
      </c>
      <c r="C364" s="10" t="s">
        <v>348</v>
      </c>
      <c r="D364" s="10">
        <v>10466405</v>
      </c>
      <c r="E364" s="10" t="s">
        <v>154</v>
      </c>
      <c r="F364" s="10" t="s">
        <v>155</v>
      </c>
      <c r="G364" s="10" t="s">
        <v>154</v>
      </c>
      <c r="H364" s="10" t="s">
        <v>46</v>
      </c>
      <c r="I364" s="10">
        <v>2440</v>
      </c>
      <c r="J364" s="10" t="s">
        <v>156</v>
      </c>
      <c r="K364" s="10" t="s">
        <v>136</v>
      </c>
      <c r="L364" s="10" t="s">
        <v>49</v>
      </c>
      <c r="M364" s="10" t="s">
        <v>61</v>
      </c>
      <c r="N364" s="10" t="s">
        <v>70</v>
      </c>
      <c r="O364" s="10" t="s">
        <v>51</v>
      </c>
      <c r="P364" s="10">
        <v>4</v>
      </c>
      <c r="Q364" s="10">
        <v>5</v>
      </c>
      <c r="R364" s="10">
        <v>4</v>
      </c>
      <c r="S364" s="10" t="s">
        <v>52</v>
      </c>
      <c r="T364" s="10" t="s">
        <v>53</v>
      </c>
      <c r="U364" s="10">
        <v>4</v>
      </c>
      <c r="V364" s="10" t="s">
        <v>51</v>
      </c>
      <c r="W364" s="10" t="s">
        <v>51</v>
      </c>
      <c r="X364" s="10" t="s">
        <v>55</v>
      </c>
      <c r="Y364" s="10">
        <v>0.5714285714285714</v>
      </c>
      <c r="Z364" s="10">
        <v>0.8928571428571429</v>
      </c>
      <c r="AA364" s="10">
        <v>0.90476190476190477</v>
      </c>
      <c r="AB364" s="10">
        <v>0.5</v>
      </c>
      <c r="AC364" s="10">
        <v>0.82758620689655171</v>
      </c>
      <c r="AD364" s="10" t="str">
        <f>VLOOKUP(J364,'Areas Ranking'!$D$116:$Z$172,18,0)</f>
        <v>Mid North Coast received an overall score of 71% which ranks them at position 10 of the 11 areas within the Northern region called in Q2.</v>
      </c>
      <c r="AE364" s="10" t="str">
        <f>VLOOKUP(J364,'Areas Ranking'!$D$116:$Z$172,19,0)</f>
        <v>Mid North Coast received a 'greeting' score of 52% which ranks them at position 7 of the 11 areas within the Northern region called in Q2.</v>
      </c>
      <c r="AF364" s="10" t="str">
        <f>VLOOKUP(J364,'Areas Ranking'!$D$116:$Z$172,20,0)</f>
        <v>Mid North Coast received an 'act with empathy' score of 85% which ranks them at position 9 of the 11 areas within the Northern region called in Q2.</v>
      </c>
      <c r="AG364" s="10" t="str">
        <f>VLOOKUP(J364,'Areas Ranking'!$D$116:$Z$172,21,0)</f>
        <v>Mid North Coast received an 'explain expectations &amp; resolve situations' score of 71% which ranks them at position 10 of the 11 areas within the Northern region called in Q2.</v>
      </c>
      <c r="AH364" s="10" t="str">
        <f>VLOOKUP(J364,'Areas Ranking'!$D$116:$Z$172,22,0)</f>
        <v>Mid North Coast received a 'communication' score of 50% which ranks them at position 8 of the 11 areas within the Northern region called in Q2.</v>
      </c>
      <c r="AI364" s="10" t="str">
        <f>VLOOKUP(J364,'Areas Ranking'!$D$116:$Z$172,23,0)</f>
        <v>Mid North Coast's lowest rank was for 'explain expectations &amp; resolve situations' in Q2, which should be examined for potential areas of improvement.</v>
      </c>
      <c r="AJ364" s="10" t="str">
        <f>VLOOKUP(K364,'Region Ranking'!$D$14:$X$19,16,0)</f>
        <v>Northern received an overall score of 82% which ranks them at position 4 of the 6 regions called in Q2.</v>
      </c>
      <c r="AK364" s="10" t="str">
        <f>VLOOKUP(K364,'Region Ranking'!$D$14:$X$19,17,0)</f>
        <v>Northern received a 'greeting' score of 57% which ranks them at position 3 of the 6 regions called in Q2.</v>
      </c>
      <c r="AL364" s="10" t="str">
        <f>VLOOKUP(K364,'Region Ranking'!$D$14:$X$19,18,0)</f>
        <v>Northern received an 'act with empathy' score of 91% which ranks them at position 3 of the 6 regions called in Q2.</v>
      </c>
      <c r="AM364" s="10" t="str">
        <f>VLOOKUP(K364,'Region Ranking'!$D$14:$X$19,19,0)</f>
        <v>Northern received an 'explain expectations &amp; resolve situations' score of 84% which ranks them at position 5 of the 6 regions called in Q2.</v>
      </c>
      <c r="AN364" s="10" t="str">
        <f>VLOOKUP(K364,'Region Ranking'!$D$14:$X$19,20,0)</f>
        <v>Northern received a 'communication' score of 64% which ranks them at position 4 of the 6 regions called in Q2.</v>
      </c>
      <c r="AO364" s="10" t="str">
        <f>VLOOKUP(K364,'Region Ranking'!$D$14:$X$19,21,0)</f>
        <v>Northern had multiple areas with lower ranks in Q2, which should be examined for potential areas of improvement.</v>
      </c>
    </row>
    <row r="365" spans="1:41" hidden="1" x14ac:dyDescent="0.25">
      <c r="A365" s="10">
        <v>2025</v>
      </c>
      <c r="B365" s="10" t="s">
        <v>347</v>
      </c>
      <c r="C365" s="10" t="s">
        <v>348</v>
      </c>
      <c r="D365" s="10">
        <v>10466406</v>
      </c>
      <c r="E365" s="10" t="s">
        <v>64</v>
      </c>
      <c r="F365" s="10" t="s">
        <v>65</v>
      </c>
      <c r="G365" s="10" t="s">
        <v>64</v>
      </c>
      <c r="H365" s="10" t="s">
        <v>46</v>
      </c>
      <c r="I365" s="10">
        <v>2011</v>
      </c>
      <c r="J365" s="10" t="s">
        <v>66</v>
      </c>
      <c r="K365" s="10" t="s">
        <v>48</v>
      </c>
      <c r="L365" s="10" t="s">
        <v>49</v>
      </c>
      <c r="M365" s="10"/>
      <c r="N365" s="10" t="s">
        <v>50</v>
      </c>
      <c r="O365" s="10" t="s">
        <v>51</v>
      </c>
      <c r="P365" s="10">
        <v>3</v>
      </c>
      <c r="Q365" s="10">
        <v>5</v>
      </c>
      <c r="R365" s="10">
        <v>2</v>
      </c>
      <c r="S365" s="10" t="s">
        <v>52</v>
      </c>
      <c r="T365" s="10" t="s">
        <v>53</v>
      </c>
      <c r="U365" s="10">
        <v>2</v>
      </c>
      <c r="V365" s="10" t="s">
        <v>51</v>
      </c>
      <c r="W365" s="10" t="s">
        <v>51</v>
      </c>
      <c r="X365" s="10" t="s">
        <v>55</v>
      </c>
      <c r="Y365" s="10">
        <v>0.2857142857142857</v>
      </c>
      <c r="Z365" s="10">
        <v>0.60714285714285721</v>
      </c>
      <c r="AA365" s="10">
        <v>0.19047619047619049</v>
      </c>
      <c r="AB365" s="10">
        <v>0.5</v>
      </c>
      <c r="AC365" s="10">
        <v>0.36781609195402298</v>
      </c>
      <c r="AD365" s="10" t="str">
        <f>VLOOKUP(J365,'Areas Ranking'!$D$116:$Z$172,18,0)</f>
        <v>Kings Cross received an overall score of 75% which ranks them at position 9 of the 10 areas within the Central Metropolitan region called in Q2.</v>
      </c>
      <c r="AE365" s="10" t="str">
        <f>VLOOKUP(J365,'Areas Ranking'!$D$116:$Z$172,19,0)</f>
        <v>Kings Cross received a 'greeting' score of 57% which ranks them at position 6 of the 10 areas within the Central Metropolitan region called in Q2.</v>
      </c>
      <c r="AF365" s="10" t="str">
        <f>VLOOKUP(J365,'Areas Ranking'!$D$116:$Z$172,20,0)</f>
        <v>Kings Cross received an 'act with empathy' score of 87% which ranks them at position 9 of the 10 areas within the Central Metropolitan region called in Q2.</v>
      </c>
      <c r="AG365" s="10" t="str">
        <f>VLOOKUP(J365,'Areas Ranking'!$D$116:$Z$172,21,0)</f>
        <v>Kings Cross received an 'explain expectations &amp; resolve situations' score of 73% which ranks them at position 9 of the 10 areas within the Central Metropolitan region called in Q2.</v>
      </c>
      <c r="AH365" s="10" t="str">
        <f>VLOOKUP(J365,'Areas Ranking'!$D$116:$Z$172,22,0)</f>
        <v>Kings Cross received a 'communication' score of 67% which ranks them at position 6 of the 10 areas within the Central Metropolitan region called in Q2.</v>
      </c>
      <c r="AI365" s="10" t="str">
        <f>VLOOKUP(J365,'Areas Ranking'!$D$116:$Z$172,23,0)</f>
        <v>Kings Cross had multiple areas with lower ranks in Q2, which should be examined for potential areas of improvement.</v>
      </c>
      <c r="AJ365" s="10" t="str">
        <f>VLOOKUP(K365,'Region Ranking'!$D$14:$X$19,16,0)</f>
        <v>Central Metropolitan received an overall score of 85% which ranks them at position 1 of the 6 regions called in Q2.</v>
      </c>
      <c r="AK365" s="10" t="str">
        <f>VLOOKUP(K365,'Region Ranking'!$D$14:$X$19,17,0)</f>
        <v>Central Metropolitan received a 'greeting' score of 60% which ranks them at position 1 of the 6 regions called in Q2.</v>
      </c>
      <c r="AL365" s="10" t="str">
        <f>VLOOKUP(K365,'Region Ranking'!$D$14:$X$19,18,0)</f>
        <v>Central Metropolitan received an 'act with empathy' score of 94% which ranks them at position 2 of the 6 regions called in Q2.</v>
      </c>
      <c r="AM365" s="10" t="str">
        <f>VLOOKUP(K365,'Region Ranking'!$D$14:$X$19,19,0)</f>
        <v>Central Metropolitan received an 'explain expectations &amp; resolve situations' score of 86% which ranks them at position 3 of the 6 regions called in Q2.</v>
      </c>
      <c r="AN365" s="10" t="str">
        <f>VLOOKUP(K365,'Region Ranking'!$D$14:$X$19,20,0)</f>
        <v>Central Metropolitan received a 'communication' score of 77% which ranks them at position 1 of the 6 regions called in Q2.</v>
      </c>
      <c r="AO365" s="10" t="str">
        <f>VLOOKUP(K365,'Region Ranking'!$D$14:$X$19,21,0)</f>
        <v>Central Metropolitan had multiple areas with lower ranks in Q2, which should be examined for potential areas of improvement.</v>
      </c>
    </row>
    <row r="366" spans="1:41" hidden="1" x14ac:dyDescent="0.25">
      <c r="A366" s="10">
        <v>2025</v>
      </c>
      <c r="B366" s="10" t="s">
        <v>347</v>
      </c>
      <c r="C366" s="10" t="s">
        <v>348</v>
      </c>
      <c r="D366" s="10">
        <v>10466407</v>
      </c>
      <c r="E366" s="10" t="s">
        <v>91</v>
      </c>
      <c r="F366" s="10" t="s">
        <v>92</v>
      </c>
      <c r="G366" s="10" t="s">
        <v>91</v>
      </c>
      <c r="H366" s="10" t="s">
        <v>46</v>
      </c>
      <c r="I366" s="10">
        <v>2217</v>
      </c>
      <c r="J366" s="10" t="s">
        <v>93</v>
      </c>
      <c r="K366" s="10" t="s">
        <v>48</v>
      </c>
      <c r="L366" s="10" t="s">
        <v>79</v>
      </c>
      <c r="M366" s="10" t="s">
        <v>159</v>
      </c>
      <c r="N366" s="10" t="s">
        <v>70</v>
      </c>
      <c r="O366" s="10" t="s">
        <v>51</v>
      </c>
      <c r="P366" s="10">
        <v>5</v>
      </c>
      <c r="Q366" s="10">
        <v>5</v>
      </c>
      <c r="R366" s="10">
        <v>5</v>
      </c>
      <c r="S366" s="10" t="s">
        <v>52</v>
      </c>
      <c r="T366" s="10" t="s">
        <v>62</v>
      </c>
      <c r="U366" s="10">
        <v>5</v>
      </c>
      <c r="V366" s="10" t="s">
        <v>54</v>
      </c>
      <c r="W366" s="10" t="s">
        <v>51</v>
      </c>
      <c r="X366" s="10" t="s">
        <v>55</v>
      </c>
      <c r="Y366" s="10">
        <v>0.42857142857142849</v>
      </c>
      <c r="Z366" s="10">
        <v>0.8928571428571429</v>
      </c>
      <c r="AA366" s="10">
        <v>0.7142857142857143</v>
      </c>
      <c r="AB366" s="10">
        <v>0.5</v>
      </c>
      <c r="AC366" s="10">
        <v>0.72413793103448265</v>
      </c>
      <c r="AD366" s="10" t="str">
        <f>VLOOKUP(J366,'Areas Ranking'!$D$116:$Z$172,18,0)</f>
        <v>St George received an overall score of 79% which ranks them at position 8 of the 10 areas within the Central Metropolitan region called in Q2.</v>
      </c>
      <c r="AE366" s="10" t="str">
        <f>VLOOKUP(J366,'Areas Ranking'!$D$116:$Z$172,19,0)</f>
        <v>St George received a 'greeting' score of 48% which ranks them at position 10 of the 10 areas within the Central Metropolitan region called in Q2.</v>
      </c>
      <c r="AF366" s="10" t="str">
        <f>VLOOKUP(J366,'Areas Ranking'!$D$116:$Z$172,20,0)</f>
        <v>St George received an 'act with empathy' score of 89% which ranks them at position 8 of the 10 areas within the Central Metropolitan region called in Q2.</v>
      </c>
      <c r="AG366" s="10" t="str">
        <f>VLOOKUP(J366,'Areas Ranking'!$D$116:$Z$172,21,0)</f>
        <v>St George received an 'explain expectations &amp; resolve situations' score of 81% which ranks them at position 7 of the 10 areas within the Central Metropolitan region called in Q2.</v>
      </c>
      <c r="AH366" s="10" t="str">
        <f>VLOOKUP(J366,'Areas Ranking'!$D$116:$Z$172,22,0)</f>
        <v>St George received a 'communication' score of 67% which ranks them at position 6 of the 10 areas within the Central Metropolitan region called in Q2.</v>
      </c>
      <c r="AI366" s="10" t="str">
        <f>VLOOKUP(J366,'Areas Ranking'!$D$116:$Z$172,23,0)</f>
        <v>St George's lowest rank was for 'greeting' in Q2, which should be examined for potential areas of improvement.</v>
      </c>
      <c r="AJ366" s="10" t="str">
        <f>VLOOKUP(K366,'Region Ranking'!$D$14:$X$19,16,0)</f>
        <v>Central Metropolitan received an overall score of 85% which ranks them at position 1 of the 6 regions called in Q2.</v>
      </c>
      <c r="AK366" s="10" t="str">
        <f>VLOOKUP(K366,'Region Ranking'!$D$14:$X$19,17,0)</f>
        <v>Central Metropolitan received a 'greeting' score of 60% which ranks them at position 1 of the 6 regions called in Q2.</v>
      </c>
      <c r="AL366" s="10" t="str">
        <f>VLOOKUP(K366,'Region Ranking'!$D$14:$X$19,18,0)</f>
        <v>Central Metropolitan received an 'act with empathy' score of 94% which ranks them at position 2 of the 6 regions called in Q2.</v>
      </c>
      <c r="AM366" s="10" t="str">
        <f>VLOOKUP(K366,'Region Ranking'!$D$14:$X$19,19,0)</f>
        <v>Central Metropolitan received an 'explain expectations &amp; resolve situations' score of 86% which ranks them at position 3 of the 6 regions called in Q2.</v>
      </c>
      <c r="AN366" s="10" t="str">
        <f>VLOOKUP(K366,'Region Ranking'!$D$14:$X$19,20,0)</f>
        <v>Central Metropolitan received a 'communication' score of 77% which ranks them at position 1 of the 6 regions called in Q2.</v>
      </c>
      <c r="AO366" s="10" t="str">
        <f>VLOOKUP(K366,'Region Ranking'!$D$14:$X$19,21,0)</f>
        <v>Central Metropolitan had multiple areas with lower ranks in Q2, which should be examined for potential areas of improvement.</v>
      </c>
    </row>
    <row r="367" spans="1:41" x14ac:dyDescent="0.25">
      <c r="A367" s="10">
        <v>2025</v>
      </c>
      <c r="B367" s="10" t="s">
        <v>347</v>
      </c>
      <c r="C367" s="10" t="s">
        <v>348</v>
      </c>
      <c r="D367" s="10">
        <v>10466408</v>
      </c>
      <c r="E367" s="10" t="s">
        <v>205</v>
      </c>
      <c r="F367" s="10" t="s">
        <v>206</v>
      </c>
      <c r="G367" s="10" t="s">
        <v>205</v>
      </c>
      <c r="H367" s="10" t="s">
        <v>46</v>
      </c>
      <c r="I367" s="10">
        <v>2170</v>
      </c>
      <c r="J367" s="10" t="s">
        <v>204</v>
      </c>
      <c r="K367" s="10" t="s">
        <v>186</v>
      </c>
      <c r="L367" s="10" t="s">
        <v>49</v>
      </c>
      <c r="M367" s="10" t="s">
        <v>61</v>
      </c>
      <c r="N367" s="10" t="s">
        <v>50</v>
      </c>
      <c r="O367" s="10" t="s">
        <v>51</v>
      </c>
      <c r="P367" s="10">
        <v>5</v>
      </c>
      <c r="Q367" s="10">
        <v>5</v>
      </c>
      <c r="R367" s="10">
        <v>5</v>
      </c>
      <c r="S367" s="10" t="s">
        <v>52</v>
      </c>
      <c r="T367" s="10" t="s">
        <v>76</v>
      </c>
      <c r="U367" s="10">
        <v>5</v>
      </c>
      <c r="V367" s="10" t="s">
        <v>54</v>
      </c>
      <c r="W367" s="10" t="s">
        <v>55</v>
      </c>
      <c r="X367" s="10" t="s">
        <v>55</v>
      </c>
      <c r="Y367" s="10">
        <v>0.7142857142857143</v>
      </c>
      <c r="Z367" s="10">
        <v>1</v>
      </c>
      <c r="AA367" s="10">
        <v>1</v>
      </c>
      <c r="AB367" s="10">
        <v>1</v>
      </c>
      <c r="AC367" s="10">
        <v>0.97701149425287359</v>
      </c>
      <c r="AD367" s="10" t="str">
        <f>VLOOKUP(J367,'Areas Ranking'!$D$116:$Z$172,18,0)</f>
        <v>Liverpool City received an overall score of 62% which ranks them at position 8 of the 9 areas within the South West Metropolitan region called in Q2.</v>
      </c>
      <c r="AE367" s="10" t="str">
        <f>VLOOKUP(J367,'Areas Ranking'!$D$116:$Z$172,19,0)</f>
        <v>Liverpool City received a 'greeting' score of 38% which ranks them at position 7 of the 9 areas within the South West Metropolitan region called in Q2.</v>
      </c>
      <c r="AF367" s="10" t="str">
        <f>VLOOKUP(J367,'Areas Ranking'!$D$116:$Z$172,20,0)</f>
        <v>Liverpool City received an 'act with empathy' score of 67% which ranks them at position 9 of the 9 areas within the South West Metropolitan region called in Q2.</v>
      </c>
      <c r="AG367" s="10" t="str">
        <f>VLOOKUP(J367,'Areas Ranking'!$D$116:$Z$172,21,0)</f>
        <v>Liverpool City received an 'explain expectations &amp; resolve situations' score of 67% which ranks them at position 8 of the 9 areas within the South West Metropolitan region called in Q2.</v>
      </c>
      <c r="AH367" s="10" t="str">
        <f>VLOOKUP(J367,'Areas Ranking'!$D$116:$Z$172,22,0)</f>
        <v>Liverpool City received a 'communication' score of 50% which ranks them at position 7 of the 9 areas within the South West Metropolitan region called in Q2.</v>
      </c>
      <c r="AI367" s="10" t="str">
        <f>VLOOKUP(J367,'Areas Ranking'!$D$116:$Z$172,23,0)</f>
        <v>Liverpool City's lowest rank was for 'act with empathy' in Q2, which should be examined for potential areas of improvement.</v>
      </c>
      <c r="AJ367" s="10" t="str">
        <f>VLOOKUP(K367,'Region Ranking'!$D$14:$X$19,16,0)</f>
        <v>South West Metropolitan received an overall score of 82% which ranks them at position 3 of the 6 regions called in Q2.</v>
      </c>
      <c r="AK367" s="10" t="str">
        <f>VLOOKUP(K367,'Region Ranking'!$D$14:$X$19,17,0)</f>
        <v>South West Metropolitan received a 'greeting' score of 49% which ranks them at position 6 of the 6 regions called in Q2.</v>
      </c>
      <c r="AL367" s="10" t="str">
        <f>VLOOKUP(K367,'Region Ranking'!$D$14:$X$19,18,0)</f>
        <v>South West Metropolitan received an 'act with empathy' score of 90% which ranks them at position 4 of the 6 regions called in Q2.</v>
      </c>
      <c r="AM367" s="10" t="str">
        <f>VLOOKUP(K367,'Region Ranking'!$D$14:$X$19,19,0)</f>
        <v>South West Metropolitan received an 'explain expectations &amp; resolve situations' score of 87% which ranks them at position 1 of the 6 regions called in Q2.</v>
      </c>
      <c r="AN367" s="10" t="str">
        <f>VLOOKUP(K367,'Region Ranking'!$D$14:$X$19,20,0)</f>
        <v>South West Metropolitan received a 'communication' score of 59% which ranks them at position 6 of the 6 regions called in Q2.</v>
      </c>
      <c r="AO367" s="10" t="str">
        <f>VLOOKUP(K367,'Region Ranking'!$D$14:$X$19,21,0)</f>
        <v>South West Metropolitan had multiple areas with lower ranks in Q2, which should be examined for potential areas of improvement.</v>
      </c>
    </row>
    <row r="368" spans="1:41" x14ac:dyDescent="0.25">
      <c r="A368" s="10">
        <v>2025</v>
      </c>
      <c r="B368" s="10" t="s">
        <v>347</v>
      </c>
      <c r="C368" s="10" t="s">
        <v>348</v>
      </c>
      <c r="D368" s="10">
        <v>10466409</v>
      </c>
      <c r="E368" s="10" t="s">
        <v>265</v>
      </c>
      <c r="F368" s="10" t="s">
        <v>266</v>
      </c>
      <c r="G368" s="10" t="s">
        <v>265</v>
      </c>
      <c r="H368" s="10" t="s">
        <v>46</v>
      </c>
      <c r="I368" s="10">
        <v>2564</v>
      </c>
      <c r="J368" s="10" t="s">
        <v>264</v>
      </c>
      <c r="K368" s="10" t="s">
        <v>186</v>
      </c>
      <c r="L368" s="10" t="s">
        <v>49</v>
      </c>
      <c r="M368" s="10"/>
      <c r="N368" s="10" t="s">
        <v>50</v>
      </c>
      <c r="O368" s="10" t="s">
        <v>55</v>
      </c>
      <c r="P368" s="10">
        <v>5</v>
      </c>
      <c r="Q368" s="10">
        <v>5</v>
      </c>
      <c r="R368" s="10">
        <v>5</v>
      </c>
      <c r="S368" s="10" t="s">
        <v>52</v>
      </c>
      <c r="T368" s="10" t="s">
        <v>76</v>
      </c>
      <c r="U368" s="10">
        <v>5</v>
      </c>
      <c r="V368" s="10" t="s">
        <v>54</v>
      </c>
      <c r="W368" s="10" t="s">
        <v>51</v>
      </c>
      <c r="X368" s="10" t="s">
        <v>55</v>
      </c>
      <c r="Y368" s="10">
        <v>0.8571428571428571</v>
      </c>
      <c r="Z368" s="10">
        <v>1</v>
      </c>
      <c r="AA368" s="10">
        <v>1</v>
      </c>
      <c r="AB368" s="10">
        <v>0.5</v>
      </c>
      <c r="AC368" s="10">
        <v>0.93103448275862066</v>
      </c>
      <c r="AD368" s="10" t="str">
        <f>VLOOKUP(J368,'Areas Ranking'!$D$116:$Z$172,18,0)</f>
        <v>Campbelltown City received an overall score of 92% which ranks them at position 2 of the 9 areas within the South West Metropolitan region called in Q2.</v>
      </c>
      <c r="AE368" s="10" t="str">
        <f>VLOOKUP(J368,'Areas Ranking'!$D$116:$Z$172,19,0)</f>
        <v>Campbelltown City received a 'greeting' score of 71% which ranks them at position 1 of the 9 areas within the South West Metropolitan region called in Q2.</v>
      </c>
      <c r="AF368" s="10" t="str">
        <f>VLOOKUP(J368,'Areas Ranking'!$D$116:$Z$172,20,0)</f>
        <v>Campbelltown City received an 'act with empathy' score of 100% which ranks them at position 1 of the 9 areas within the South West Metropolitan region called in Q2.</v>
      </c>
      <c r="AG368" s="10" t="str">
        <f>VLOOKUP(J368,'Areas Ranking'!$D$116:$Z$172,21,0)</f>
        <v>Campbelltown City received an 'explain expectations &amp; resolve situations' score of 97% which ranks them at position 2 of the 9 areas within the South West Metropolitan region called in Q2.</v>
      </c>
      <c r="AH368" s="10" t="str">
        <f>VLOOKUP(J368,'Areas Ranking'!$D$116:$Z$172,22,0)</f>
        <v>Campbelltown City received a 'communication' score of 67% which ranks them at position 1 of the 9 areas within the South West Metropolitan region called in Q2.</v>
      </c>
      <c r="AI368" s="10" t="str">
        <f>VLOOKUP(J368,'Areas Ranking'!$D$116:$Z$172,23,0)</f>
        <v>Campbelltown City's lowest rank was for 'explain expectations &amp; resolve situations' in Q2, which should be examined for potential areas of improvement.</v>
      </c>
      <c r="AJ368" s="10" t="str">
        <f>VLOOKUP(K368,'Region Ranking'!$D$14:$X$19,16,0)</f>
        <v>South West Metropolitan received an overall score of 82% which ranks them at position 3 of the 6 regions called in Q2.</v>
      </c>
      <c r="AK368" s="10" t="str">
        <f>VLOOKUP(K368,'Region Ranking'!$D$14:$X$19,17,0)</f>
        <v>South West Metropolitan received a 'greeting' score of 49% which ranks them at position 6 of the 6 regions called in Q2.</v>
      </c>
      <c r="AL368" s="10" t="str">
        <f>VLOOKUP(K368,'Region Ranking'!$D$14:$X$19,18,0)</f>
        <v>South West Metropolitan received an 'act with empathy' score of 90% which ranks them at position 4 of the 6 regions called in Q2.</v>
      </c>
      <c r="AM368" s="10" t="str">
        <f>VLOOKUP(K368,'Region Ranking'!$D$14:$X$19,19,0)</f>
        <v>South West Metropolitan received an 'explain expectations &amp; resolve situations' score of 87% which ranks them at position 1 of the 6 regions called in Q2.</v>
      </c>
      <c r="AN368" s="10" t="str">
        <f>VLOOKUP(K368,'Region Ranking'!$D$14:$X$19,20,0)</f>
        <v>South West Metropolitan received a 'communication' score of 59% which ranks them at position 6 of the 6 regions called in Q2.</v>
      </c>
      <c r="AO368" s="10" t="str">
        <f>VLOOKUP(K368,'Region Ranking'!$D$14:$X$19,21,0)</f>
        <v>South West Metropolitan had multiple areas with lower ranks in Q2, which should be examined for potential areas of improvement.</v>
      </c>
    </row>
    <row r="369" spans="1:41" hidden="1" x14ac:dyDescent="0.25">
      <c r="A369" s="10">
        <v>2025</v>
      </c>
      <c r="B369" s="10" t="s">
        <v>347</v>
      </c>
      <c r="C369" s="10" t="s">
        <v>348</v>
      </c>
      <c r="D369" s="10">
        <v>10466410</v>
      </c>
      <c r="E369" s="10" t="s">
        <v>306</v>
      </c>
      <c r="F369" s="10" t="s">
        <v>307</v>
      </c>
      <c r="G369" s="10" t="s">
        <v>306</v>
      </c>
      <c r="H369" s="10" t="s">
        <v>46</v>
      </c>
      <c r="I369" s="10">
        <v>2035</v>
      </c>
      <c r="J369" s="10" t="s">
        <v>308</v>
      </c>
      <c r="K369" s="10" t="s">
        <v>48</v>
      </c>
      <c r="L369" s="10" t="s">
        <v>49</v>
      </c>
      <c r="M369" s="10" t="s">
        <v>61</v>
      </c>
      <c r="N369" s="10" t="s">
        <v>70</v>
      </c>
      <c r="O369" s="10" t="s">
        <v>51</v>
      </c>
      <c r="P369" s="10">
        <v>5</v>
      </c>
      <c r="Q369" s="10">
        <v>5</v>
      </c>
      <c r="R369" s="10">
        <v>5</v>
      </c>
      <c r="S369" s="10" t="s">
        <v>52</v>
      </c>
      <c r="T369" s="10" t="s">
        <v>76</v>
      </c>
      <c r="U369" s="10">
        <v>5</v>
      </c>
      <c r="V369" s="10" t="s">
        <v>54</v>
      </c>
      <c r="W369" s="10" t="s">
        <v>51</v>
      </c>
      <c r="X369" s="10" t="s">
        <v>55</v>
      </c>
      <c r="Y369" s="10">
        <v>0.42857142857142849</v>
      </c>
      <c r="Z369" s="10">
        <v>1</v>
      </c>
      <c r="AA369" s="10">
        <v>1</v>
      </c>
      <c r="AB369" s="10">
        <v>0.5</v>
      </c>
      <c r="AC369" s="10">
        <v>0.89655172413793094</v>
      </c>
      <c r="AD369" s="10" t="str">
        <f>VLOOKUP(J369,'Areas Ranking'!$D$116:$Z$172,18,0)</f>
        <v>Eastern Beaches received an overall score of 85% which ranks them at position 6 of the 10 areas within the Central Metropolitan region called in Q2.</v>
      </c>
      <c r="AE369" s="10" t="str">
        <f>VLOOKUP(J369,'Areas Ranking'!$D$116:$Z$172,19,0)</f>
        <v>Eastern Beaches received a 'greeting' score of 52% which ranks them at position 9 of the 10 areas within the Central Metropolitan region called in Q2.</v>
      </c>
      <c r="AF369" s="10" t="str">
        <f>VLOOKUP(J369,'Areas Ranking'!$D$116:$Z$172,20,0)</f>
        <v>Eastern Beaches received an 'act with empathy' score of 100% which ranks them at position 1 of the 10 areas within the Central Metropolitan region called in Q2.</v>
      </c>
      <c r="AG369" s="10" t="str">
        <f>VLOOKUP(J369,'Areas Ranking'!$D$116:$Z$172,21,0)</f>
        <v>Eastern Beaches received an 'explain expectations &amp; resolve situations' score of 81% which ranks them at position 8 of the 10 areas within the Central Metropolitan region called in Q2.</v>
      </c>
      <c r="AH369" s="10" t="str">
        <f>VLOOKUP(J369,'Areas Ranking'!$D$116:$Z$172,22,0)</f>
        <v>Eastern Beaches received a 'communication' score of 83% which ranks them at position 3 of the 10 areas within the Central Metropolitan region called in Q2.</v>
      </c>
      <c r="AI369" s="10" t="str">
        <f>VLOOKUP(J369,'Areas Ranking'!$D$116:$Z$172,23,0)</f>
        <v>Eastern Beaches' lowest rank was for 'greeting' in Q2, which should be examined for potential areas of improvement.</v>
      </c>
      <c r="AJ369" s="10" t="str">
        <f>VLOOKUP(K369,'Region Ranking'!$D$14:$X$19,16,0)</f>
        <v>Central Metropolitan received an overall score of 85% which ranks them at position 1 of the 6 regions called in Q2.</v>
      </c>
      <c r="AK369" s="10" t="str">
        <f>VLOOKUP(K369,'Region Ranking'!$D$14:$X$19,17,0)</f>
        <v>Central Metropolitan received a 'greeting' score of 60% which ranks them at position 1 of the 6 regions called in Q2.</v>
      </c>
      <c r="AL369" s="10" t="str">
        <f>VLOOKUP(K369,'Region Ranking'!$D$14:$X$19,18,0)</f>
        <v>Central Metropolitan received an 'act with empathy' score of 94% which ranks them at position 2 of the 6 regions called in Q2.</v>
      </c>
      <c r="AM369" s="10" t="str">
        <f>VLOOKUP(K369,'Region Ranking'!$D$14:$X$19,19,0)</f>
        <v>Central Metropolitan received an 'explain expectations &amp; resolve situations' score of 86% which ranks them at position 3 of the 6 regions called in Q2.</v>
      </c>
      <c r="AN369" s="10" t="str">
        <f>VLOOKUP(K369,'Region Ranking'!$D$14:$X$19,20,0)</f>
        <v>Central Metropolitan received a 'communication' score of 77% which ranks them at position 1 of the 6 regions called in Q2.</v>
      </c>
      <c r="AO369" s="10" t="str">
        <f>VLOOKUP(K369,'Region Ranking'!$D$14:$X$19,21,0)</f>
        <v>Central Metropolitan had multiple areas with lower ranks in Q2, which should be examined for potential areas of improvement.</v>
      </c>
    </row>
    <row r="370" spans="1:41" hidden="1" x14ac:dyDescent="0.25">
      <c r="A370" s="10">
        <v>2025</v>
      </c>
      <c r="B370" s="10" t="s">
        <v>347</v>
      </c>
      <c r="C370" s="10" t="s">
        <v>348</v>
      </c>
      <c r="D370" s="10">
        <v>10466411</v>
      </c>
      <c r="E370" s="10" t="s">
        <v>71</v>
      </c>
      <c r="F370" s="10" t="s">
        <v>72</v>
      </c>
      <c r="G370" s="10" t="s">
        <v>71</v>
      </c>
      <c r="H370" s="10" t="s">
        <v>46</v>
      </c>
      <c r="I370" s="10">
        <v>2020</v>
      </c>
      <c r="J370" s="10" t="s">
        <v>69</v>
      </c>
      <c r="K370" s="10" t="s">
        <v>48</v>
      </c>
      <c r="L370" s="10" t="s">
        <v>49</v>
      </c>
      <c r="M370" s="10"/>
      <c r="N370" s="10" t="s">
        <v>50</v>
      </c>
      <c r="O370" s="10" t="s">
        <v>51</v>
      </c>
      <c r="P370" s="10">
        <v>4</v>
      </c>
      <c r="Q370" s="10">
        <v>5</v>
      </c>
      <c r="R370" s="10">
        <v>5</v>
      </c>
      <c r="S370" s="10" t="s">
        <v>52</v>
      </c>
      <c r="T370" s="10" t="s">
        <v>53</v>
      </c>
      <c r="U370" s="10">
        <v>5</v>
      </c>
      <c r="V370" s="10" t="s">
        <v>51</v>
      </c>
      <c r="W370" s="10" t="s">
        <v>51</v>
      </c>
      <c r="X370" s="10" t="s">
        <v>55</v>
      </c>
      <c r="Y370" s="10">
        <v>0.5714285714285714</v>
      </c>
      <c r="Z370" s="10">
        <v>1</v>
      </c>
      <c r="AA370" s="10">
        <v>0.90476190476190477</v>
      </c>
      <c r="AB370" s="10">
        <v>0.5</v>
      </c>
      <c r="AC370" s="10">
        <v>0.86206896551724144</v>
      </c>
      <c r="AD370" s="10" t="str">
        <f>VLOOKUP(J370,'Areas Ranking'!$D$116:$Z$172,18,0)</f>
        <v>South Sydney received an overall score of 90% which ranks them at position 4 of the 10 areas within the Central Metropolitan region called in Q2.</v>
      </c>
      <c r="AE370" s="10" t="str">
        <f>VLOOKUP(J370,'Areas Ranking'!$D$116:$Z$172,19,0)</f>
        <v>South Sydney received a 'greeting' score of 62% which ranks them at position 4 of the 10 areas within the Central Metropolitan region called in Q2.</v>
      </c>
      <c r="AF370" s="10" t="str">
        <f>VLOOKUP(J370,'Areas Ranking'!$D$116:$Z$172,20,0)</f>
        <v>South Sydney received an 'act with empathy' score of 100% which ranks them at position 1 of the 10 areas within the Central Metropolitan region called in Q2.</v>
      </c>
      <c r="AG370" s="10" t="str">
        <f>VLOOKUP(J370,'Areas Ranking'!$D$116:$Z$172,21,0)</f>
        <v>South Sydney received an 'explain expectations &amp; resolve situations' score of 97% which ranks them at position 1 of the 10 areas within the Central Metropolitan region called in Q2.</v>
      </c>
      <c r="AH370" s="10" t="str">
        <f>VLOOKUP(J370,'Areas Ranking'!$D$116:$Z$172,22,0)</f>
        <v>South Sydney received a 'communication' score of 50% which ranks them at position 10 of the 10 areas within the Central Metropolitan region called in Q2.</v>
      </c>
      <c r="AI370" s="10" t="str">
        <f>VLOOKUP(J370,'Areas Ranking'!$D$116:$Z$172,23,0)</f>
        <v>South Sydney's lowest rank was for 'communication' in Q2, which should be examined for potential areas of improvement.</v>
      </c>
      <c r="AJ370" s="10" t="str">
        <f>VLOOKUP(K370,'Region Ranking'!$D$14:$X$19,16,0)</f>
        <v>Central Metropolitan received an overall score of 85% which ranks them at position 1 of the 6 regions called in Q2.</v>
      </c>
      <c r="AK370" s="10" t="str">
        <f>VLOOKUP(K370,'Region Ranking'!$D$14:$X$19,17,0)</f>
        <v>Central Metropolitan received a 'greeting' score of 60% which ranks them at position 1 of the 6 regions called in Q2.</v>
      </c>
      <c r="AL370" s="10" t="str">
        <f>VLOOKUP(K370,'Region Ranking'!$D$14:$X$19,18,0)</f>
        <v>Central Metropolitan received an 'act with empathy' score of 94% which ranks them at position 2 of the 6 regions called in Q2.</v>
      </c>
      <c r="AM370" s="10" t="str">
        <f>VLOOKUP(K370,'Region Ranking'!$D$14:$X$19,19,0)</f>
        <v>Central Metropolitan received an 'explain expectations &amp; resolve situations' score of 86% which ranks them at position 3 of the 6 regions called in Q2.</v>
      </c>
      <c r="AN370" s="10" t="str">
        <f>VLOOKUP(K370,'Region Ranking'!$D$14:$X$19,20,0)</f>
        <v>Central Metropolitan received a 'communication' score of 77% which ranks them at position 1 of the 6 regions called in Q2.</v>
      </c>
      <c r="AO370" s="10" t="str">
        <f>VLOOKUP(K370,'Region Ranking'!$D$14:$X$19,21,0)</f>
        <v>Central Metropolitan had multiple areas with lower ranks in Q2, which should be examined for potential areas of improvement.</v>
      </c>
    </row>
    <row r="371" spans="1:41" x14ac:dyDescent="0.25">
      <c r="A371" s="10">
        <v>2025</v>
      </c>
      <c r="B371" s="10" t="s">
        <v>347</v>
      </c>
      <c r="C371" s="10" t="s">
        <v>348</v>
      </c>
      <c r="D371" s="10">
        <v>10466412</v>
      </c>
      <c r="E371" s="10" t="s">
        <v>195</v>
      </c>
      <c r="F371" s="10" t="s">
        <v>196</v>
      </c>
      <c r="G371" s="10" t="s">
        <v>195</v>
      </c>
      <c r="H371" s="10" t="s">
        <v>46</v>
      </c>
      <c r="I371" s="10">
        <v>2160</v>
      </c>
      <c r="J371" s="10" t="s">
        <v>191</v>
      </c>
      <c r="K371" s="10" t="s">
        <v>186</v>
      </c>
      <c r="L371" s="10" t="s">
        <v>49</v>
      </c>
      <c r="M371" s="10"/>
      <c r="N371" s="10" t="s">
        <v>50</v>
      </c>
      <c r="O371" s="10" t="s">
        <v>51</v>
      </c>
      <c r="P371" s="10">
        <v>5</v>
      </c>
      <c r="Q371" s="10">
        <v>5</v>
      </c>
      <c r="R371" s="10">
        <v>5</v>
      </c>
      <c r="S371" s="10" t="s">
        <v>52</v>
      </c>
      <c r="T371" s="10" t="s">
        <v>62</v>
      </c>
      <c r="U371" s="10">
        <v>5</v>
      </c>
      <c r="V371" s="10" t="s">
        <v>51</v>
      </c>
      <c r="W371" s="10" t="s">
        <v>51</v>
      </c>
      <c r="X371" s="10" t="s">
        <v>55</v>
      </c>
      <c r="Y371" s="10">
        <v>0.42857142857142849</v>
      </c>
      <c r="Z371" s="10">
        <v>1</v>
      </c>
      <c r="AA371" s="10">
        <v>0.7142857142857143</v>
      </c>
      <c r="AB371" s="10">
        <v>0.5</v>
      </c>
      <c r="AC371" s="10">
        <v>0.75862068965517238</v>
      </c>
      <c r="AD371" s="10" t="str">
        <f>VLOOKUP(J371,'Areas Ranking'!$D$116:$Z$172,18,0)</f>
        <v>Cumberland received an overall score of 84% which ranks them at position 6 of the 9 areas within the South West Metropolitan region called in Q2.</v>
      </c>
      <c r="AE371" s="10" t="str">
        <f>VLOOKUP(J371,'Areas Ranking'!$D$116:$Z$172,19,0)</f>
        <v>Cumberland received a 'greeting' score of 48% which ranks them at position 5 of the 9 areas within the South West Metropolitan region called in Q2.</v>
      </c>
      <c r="AF371" s="10" t="str">
        <f>VLOOKUP(J371,'Areas Ranking'!$D$116:$Z$172,20,0)</f>
        <v>Cumberland received an 'act with empathy' score of 96% which ranks them at position 5 of the 9 areas within the South West Metropolitan region called in Q2.</v>
      </c>
      <c r="AG371" s="10" t="str">
        <f>VLOOKUP(J371,'Areas Ranking'!$D$116:$Z$172,21,0)</f>
        <v>Cumberland received an 'explain expectations &amp; resolve situations' score of 85% which ranks them at position 7 of the 9 areas within the South West Metropolitan region called in Q2.</v>
      </c>
      <c r="AH371" s="10" t="str">
        <f>VLOOKUP(J371,'Areas Ranking'!$D$116:$Z$172,22,0)</f>
        <v>Cumberland received a 'communication' score of 67% which ranks them at position 1 of the 9 areas within the South West Metropolitan region called in Q2.</v>
      </c>
      <c r="AI371" s="10" t="str">
        <f>VLOOKUP(J371,'Areas Ranking'!$D$116:$Z$172,23,0)</f>
        <v>Cumberland's lowest rank was for 'explain expectations &amp; resolve situations' in Q2, which should be examined for potential areas of improvement.</v>
      </c>
      <c r="AJ371" s="10" t="str">
        <f>VLOOKUP(K371,'Region Ranking'!$D$14:$X$19,16,0)</f>
        <v>South West Metropolitan received an overall score of 82% which ranks them at position 3 of the 6 regions called in Q2.</v>
      </c>
      <c r="AK371" s="10" t="str">
        <f>VLOOKUP(K371,'Region Ranking'!$D$14:$X$19,17,0)</f>
        <v>South West Metropolitan received a 'greeting' score of 49% which ranks them at position 6 of the 6 regions called in Q2.</v>
      </c>
      <c r="AL371" s="10" t="str">
        <f>VLOOKUP(K371,'Region Ranking'!$D$14:$X$19,18,0)</f>
        <v>South West Metropolitan received an 'act with empathy' score of 90% which ranks them at position 4 of the 6 regions called in Q2.</v>
      </c>
      <c r="AM371" s="10" t="str">
        <f>VLOOKUP(K371,'Region Ranking'!$D$14:$X$19,19,0)</f>
        <v>South West Metropolitan received an 'explain expectations &amp; resolve situations' score of 87% which ranks them at position 1 of the 6 regions called in Q2.</v>
      </c>
      <c r="AN371" s="10" t="str">
        <f>VLOOKUP(K371,'Region Ranking'!$D$14:$X$19,20,0)</f>
        <v>South West Metropolitan received a 'communication' score of 59% which ranks them at position 6 of the 6 regions called in Q2.</v>
      </c>
      <c r="AO371" s="10" t="str">
        <f>VLOOKUP(K371,'Region Ranking'!$D$14:$X$19,21,0)</f>
        <v>South West Metropolitan had multiple areas with lower ranks in Q2, which should be examined for potential areas of improvement.</v>
      </c>
    </row>
    <row r="372" spans="1:41" hidden="1" x14ac:dyDescent="0.25">
      <c r="A372" s="10">
        <v>2025</v>
      </c>
      <c r="B372" s="10" t="s">
        <v>347</v>
      </c>
      <c r="C372" s="10" t="s">
        <v>348</v>
      </c>
      <c r="D372" s="10">
        <v>10466413</v>
      </c>
      <c r="E372" s="10" t="s">
        <v>105</v>
      </c>
      <c r="F372" s="10" t="s">
        <v>106</v>
      </c>
      <c r="G372" s="10" t="s">
        <v>105</v>
      </c>
      <c r="H372" s="10" t="s">
        <v>46</v>
      </c>
      <c r="I372" s="10">
        <v>2088</v>
      </c>
      <c r="J372" s="10" t="s">
        <v>103</v>
      </c>
      <c r="K372" s="10" t="s">
        <v>104</v>
      </c>
      <c r="L372" s="10" t="s">
        <v>49</v>
      </c>
      <c r="M372" s="10"/>
      <c r="N372" s="10" t="s">
        <v>50</v>
      </c>
      <c r="O372" s="10" t="s">
        <v>51</v>
      </c>
      <c r="P372" s="10">
        <v>5</v>
      </c>
      <c r="Q372" s="10">
        <v>5</v>
      </c>
      <c r="R372" s="10">
        <v>5</v>
      </c>
      <c r="S372" s="10" t="s">
        <v>52</v>
      </c>
      <c r="T372" s="10" t="s">
        <v>53</v>
      </c>
      <c r="U372" s="10">
        <v>5</v>
      </c>
      <c r="V372" s="10" t="s">
        <v>51</v>
      </c>
      <c r="W372" s="10" t="s">
        <v>51</v>
      </c>
      <c r="X372" s="10" t="s">
        <v>51</v>
      </c>
      <c r="Y372" s="10">
        <v>0.5714285714285714</v>
      </c>
      <c r="Z372" s="10">
        <v>1</v>
      </c>
      <c r="AA372" s="10">
        <v>0.90476190476190477</v>
      </c>
      <c r="AB372" s="10">
        <v>0</v>
      </c>
      <c r="AC372" s="10">
        <v>0.8045977011494253</v>
      </c>
      <c r="AD372" s="10" t="str">
        <f>VLOOKUP(J372,'Areas Ranking'!$D$116:$Z$172,18,0)</f>
        <v>North Shore received an overall score of 85% which ranks them at position 8 of the 12 areas within the North West Metropolitan region called in Q2.</v>
      </c>
      <c r="AE372" s="10" t="str">
        <f>VLOOKUP(J372,'Areas Ranking'!$D$116:$Z$172,19,0)</f>
        <v>North Shore received a 'greeting' score of 62% which ranks them at position 4 of the 12 areas within the North West Metropolitan region called in Q2.</v>
      </c>
      <c r="AF372" s="10" t="str">
        <f>VLOOKUP(J372,'Areas Ranking'!$D$116:$Z$172,20,0)</f>
        <v>North Shore received an 'act with empathy' score of 100% which ranks them at position 1 of the 12 areas within the North West Metropolitan region called in Q2.</v>
      </c>
      <c r="AG372" s="10" t="str">
        <f>VLOOKUP(J372,'Areas Ranking'!$D$116:$Z$172,21,0)</f>
        <v>North Shore received an 'explain expectations &amp; resolve situations' score of 87% which ranks them at position 7 of the 12 areas within the North West Metropolitan region called in Q2.</v>
      </c>
      <c r="AH372" s="10" t="str">
        <f>VLOOKUP(J372,'Areas Ranking'!$D$116:$Z$172,22,0)</f>
        <v>North Shore received a 'communication' score of 50% which ranks them at position 10 of the 12 areas within the North West Metropolitan region called in Q2.</v>
      </c>
      <c r="AI372" s="10" t="str">
        <f>VLOOKUP(J372,'Areas Ranking'!$D$116:$Z$172,23,0)</f>
        <v>North Shore's lowest rank was for 'communication' in Q2, which should be examined for potential areas of improvement.</v>
      </c>
      <c r="AJ372" s="10" t="str">
        <f>VLOOKUP(K372,'Region Ranking'!$D$14:$X$19,16,0)</f>
        <v>North West Metropolitan received an overall score of 82% which ranks them at position 5 of the 6 regions called in Q2.</v>
      </c>
      <c r="AK372" s="10" t="str">
        <f>VLOOKUP(K372,'Region Ranking'!$D$14:$X$19,17,0)</f>
        <v>North West Metropolitan received a 'greeting' score of 58% which ranks them at position 2 of the 6 regions called in Q2.</v>
      </c>
      <c r="AL372" s="10" t="str">
        <f>VLOOKUP(K372,'Region Ranking'!$D$14:$X$19,18,0)</f>
        <v>North West Metropolitan received an 'act with empathy' score of 88% which ranks them at position 5 of the 6 regions called in Q2.</v>
      </c>
      <c r="AM372" s="10" t="str">
        <f>VLOOKUP(K372,'Region Ranking'!$D$14:$X$19,19,0)</f>
        <v>North West Metropolitan received an 'explain expectations &amp; resolve situations' score of 84% which ranks them at position 4 of the 6 regions called in Q2.</v>
      </c>
      <c r="AN372" s="10" t="str">
        <f>VLOOKUP(K372,'Region Ranking'!$D$14:$X$19,20,0)</f>
        <v>North West Metropolitan received a 'communication' score of 69% which ranks them at position 2 of the 6 regions called in Q2.</v>
      </c>
      <c r="AO372" s="10" t="str">
        <f>VLOOKUP(K372,'Region Ranking'!$D$14:$X$19,21,0)</f>
        <v>North West Metropolitan had multiple areas with lower ranks in Q2, which should be examined for potential areas of improvement.</v>
      </c>
    </row>
    <row r="373" spans="1:41" hidden="1" x14ac:dyDescent="0.25">
      <c r="A373" s="10">
        <v>2025</v>
      </c>
      <c r="B373" s="10" t="s">
        <v>347</v>
      </c>
      <c r="C373" s="10" t="s">
        <v>348</v>
      </c>
      <c r="D373" s="10">
        <v>10466414</v>
      </c>
      <c r="E373" s="10" t="s">
        <v>175</v>
      </c>
      <c r="F373" s="10" t="s">
        <v>176</v>
      </c>
      <c r="G373" s="10" t="s">
        <v>175</v>
      </c>
      <c r="H373" s="10" t="s">
        <v>46</v>
      </c>
      <c r="I373" s="10">
        <v>2770</v>
      </c>
      <c r="J373" s="10" t="s">
        <v>177</v>
      </c>
      <c r="K373" s="10" t="s">
        <v>104</v>
      </c>
      <c r="L373" s="10" t="s">
        <v>49</v>
      </c>
      <c r="M373" s="10" t="s">
        <v>61</v>
      </c>
      <c r="N373" s="10" t="s">
        <v>70</v>
      </c>
      <c r="O373" s="10" t="s">
        <v>51</v>
      </c>
      <c r="P373" s="10">
        <v>5</v>
      </c>
      <c r="Q373" s="10">
        <v>5</v>
      </c>
      <c r="R373" s="10">
        <v>5</v>
      </c>
      <c r="S373" s="10" t="s">
        <v>52</v>
      </c>
      <c r="T373" s="10" t="s">
        <v>76</v>
      </c>
      <c r="U373" s="10">
        <v>5</v>
      </c>
      <c r="V373" s="10" t="s">
        <v>54</v>
      </c>
      <c r="W373" s="10" t="s">
        <v>51</v>
      </c>
      <c r="X373" s="10" t="s">
        <v>51</v>
      </c>
      <c r="Y373" s="10">
        <v>0.2857142857142857</v>
      </c>
      <c r="Z373" s="10">
        <v>1</v>
      </c>
      <c r="AA373" s="10">
        <v>1</v>
      </c>
      <c r="AB373" s="10">
        <v>0</v>
      </c>
      <c r="AC373" s="10">
        <v>0.82758620689655171</v>
      </c>
      <c r="AD373" s="10" t="str">
        <f>VLOOKUP(J373,'Areas Ranking'!$D$116:$Z$172,18,0)</f>
        <v>Mount Druitt received an overall score of 92% which ranks them at position 3 of the 12 areas within the North West Metropolitan region called in Q2.</v>
      </c>
      <c r="AE373" s="10" t="str">
        <f>VLOOKUP(J373,'Areas Ranking'!$D$116:$Z$172,19,0)</f>
        <v>Mount Druitt received a 'greeting' score of 48% which ranks them at position 10 of the 12 areas within the North West Metropolitan region called in Q2.</v>
      </c>
      <c r="AF373" s="10" t="str">
        <f>VLOOKUP(J373,'Areas Ranking'!$D$116:$Z$172,20,0)</f>
        <v>Mount Druitt received an 'act with empathy' score of 100% which ranks them at position 1 of the 12 areas within the North West Metropolitan region called in Q2.</v>
      </c>
      <c r="AG373" s="10" t="str">
        <f>VLOOKUP(J373,'Areas Ranking'!$D$116:$Z$172,21,0)</f>
        <v>Mount Druitt received an 'explain expectations &amp; resolve situations' score of 100% which ranks them at position 1 of the 12 areas within the North West Metropolitan region called in Q2.</v>
      </c>
      <c r="AH373" s="10" t="str">
        <f>VLOOKUP(J373,'Areas Ranking'!$D$116:$Z$172,22,0)</f>
        <v>Mount Druitt received a 'communication' score of 67% which ranks them at position 7 of the 12 areas within the North West Metropolitan region called in Q2.</v>
      </c>
      <c r="AI373" s="10" t="str">
        <f>VLOOKUP(J373,'Areas Ranking'!$D$116:$Z$172,23,0)</f>
        <v>Mount Druitt's lowest rank was for 'greeting' in Q2, which should be examined for potential areas of improvement.</v>
      </c>
      <c r="AJ373" s="10" t="str">
        <f>VLOOKUP(K373,'Region Ranking'!$D$14:$X$19,16,0)</f>
        <v>North West Metropolitan received an overall score of 82% which ranks them at position 5 of the 6 regions called in Q2.</v>
      </c>
      <c r="AK373" s="10" t="str">
        <f>VLOOKUP(K373,'Region Ranking'!$D$14:$X$19,17,0)</f>
        <v>North West Metropolitan received a 'greeting' score of 58% which ranks them at position 2 of the 6 regions called in Q2.</v>
      </c>
      <c r="AL373" s="10" t="str">
        <f>VLOOKUP(K373,'Region Ranking'!$D$14:$X$19,18,0)</f>
        <v>North West Metropolitan received an 'act with empathy' score of 88% which ranks them at position 5 of the 6 regions called in Q2.</v>
      </c>
      <c r="AM373" s="10" t="str">
        <f>VLOOKUP(K373,'Region Ranking'!$D$14:$X$19,19,0)</f>
        <v>North West Metropolitan received an 'explain expectations &amp; resolve situations' score of 84% which ranks them at position 4 of the 6 regions called in Q2.</v>
      </c>
      <c r="AN373" s="10" t="str">
        <f>VLOOKUP(K373,'Region Ranking'!$D$14:$X$19,20,0)</f>
        <v>North West Metropolitan received a 'communication' score of 69% which ranks them at position 2 of the 6 regions called in Q2.</v>
      </c>
      <c r="AO373" s="10" t="str">
        <f>VLOOKUP(K373,'Region Ranking'!$D$14:$X$19,21,0)</f>
        <v>North West Metropolitan had multiple areas with lower ranks in Q2, which should be examined for potential areas of improvement.</v>
      </c>
    </row>
    <row r="374" spans="1:41" x14ac:dyDescent="0.25">
      <c r="A374" s="10">
        <v>2025</v>
      </c>
      <c r="B374" s="10" t="s">
        <v>347</v>
      </c>
      <c r="C374" s="10" t="s">
        <v>348</v>
      </c>
      <c r="D374" s="10">
        <v>10466415</v>
      </c>
      <c r="E374" s="10" t="s">
        <v>267</v>
      </c>
      <c r="F374" s="10" t="s">
        <v>268</v>
      </c>
      <c r="G374" s="10" t="s">
        <v>267</v>
      </c>
      <c r="H374" s="10" t="s">
        <v>46</v>
      </c>
      <c r="I374" s="10">
        <v>2567</v>
      </c>
      <c r="J374" s="10" t="s">
        <v>269</v>
      </c>
      <c r="K374" s="10" t="s">
        <v>186</v>
      </c>
      <c r="L374" s="10" t="s">
        <v>49</v>
      </c>
      <c r="M374" s="10" t="s">
        <v>61</v>
      </c>
      <c r="N374" s="10" t="s">
        <v>70</v>
      </c>
      <c r="O374" s="10" t="s">
        <v>51</v>
      </c>
      <c r="P374" s="10">
        <v>5</v>
      </c>
      <c r="Q374" s="10">
        <v>5</v>
      </c>
      <c r="R374" s="10">
        <v>5</v>
      </c>
      <c r="S374" s="10" t="s">
        <v>55</v>
      </c>
      <c r="T374" s="10" t="s">
        <v>76</v>
      </c>
      <c r="U374" s="10">
        <v>5</v>
      </c>
      <c r="V374" s="10" t="s">
        <v>63</v>
      </c>
      <c r="W374" s="10" t="s">
        <v>51</v>
      </c>
      <c r="X374" s="10" t="s">
        <v>55</v>
      </c>
      <c r="Y374" s="10">
        <v>0.7142857142857143</v>
      </c>
      <c r="Z374" s="10">
        <v>1</v>
      </c>
      <c r="AA374" s="10">
        <v>1</v>
      </c>
      <c r="AB374" s="10">
        <v>0.5</v>
      </c>
      <c r="AC374" s="10">
        <v>0.92929292929292928</v>
      </c>
      <c r="AD374" s="10" t="str">
        <f>VLOOKUP(J374,'Areas Ranking'!$D$116:$Z$172,18,0)</f>
        <v>Camden received an overall score of 93% which ranks them at position 1 of the 9 areas within the South West Metropolitan region called in Q2.</v>
      </c>
      <c r="AE374" s="10" t="str">
        <f>VLOOKUP(J374,'Areas Ranking'!$D$116:$Z$172,19,0)</f>
        <v>Camden received a 'greeting' score of 52% which ranks them at position 3 of the 9 areas within the South West Metropolitan region called in Q2.</v>
      </c>
      <c r="AF374" s="10" t="str">
        <f>VLOOKUP(J374,'Areas Ranking'!$D$116:$Z$172,20,0)</f>
        <v>Camden received an 'act with empathy' score of 100% which ranks them at position 1 of the 9 areas within the South West Metropolitan region called in Q2.</v>
      </c>
      <c r="AG374" s="10" t="str">
        <f>VLOOKUP(J374,'Areas Ranking'!$D$116:$Z$172,21,0)</f>
        <v>Camden received an 'explain expectations &amp; resolve situations' score of 100% which ranks them at position 1 of the 9 areas within the South West Metropolitan region called in Q2.</v>
      </c>
      <c r="AH374" s="10" t="str">
        <f>VLOOKUP(J374,'Areas Ranking'!$D$116:$Z$172,22,0)</f>
        <v>Camden received a 'communication' score of 67% which ranks them at position 1 of the 9 areas within the South West Metropolitan region called in Q2.</v>
      </c>
      <c r="AI374" s="10" t="str">
        <f>VLOOKUP(J374,'Areas Ranking'!$D$116:$Z$172,23,0)</f>
        <v>Camden's lowest rank was for 'greeting' in Q2, which should be examined for potential areas of improvement.</v>
      </c>
      <c r="AJ374" s="10" t="str">
        <f>VLOOKUP(K374,'Region Ranking'!$D$14:$X$19,16,0)</f>
        <v>South West Metropolitan received an overall score of 82% which ranks them at position 3 of the 6 regions called in Q2.</v>
      </c>
      <c r="AK374" s="10" t="str">
        <f>VLOOKUP(K374,'Region Ranking'!$D$14:$X$19,17,0)</f>
        <v>South West Metropolitan received a 'greeting' score of 49% which ranks them at position 6 of the 6 regions called in Q2.</v>
      </c>
      <c r="AL374" s="10" t="str">
        <f>VLOOKUP(K374,'Region Ranking'!$D$14:$X$19,18,0)</f>
        <v>South West Metropolitan received an 'act with empathy' score of 90% which ranks them at position 4 of the 6 regions called in Q2.</v>
      </c>
      <c r="AM374" s="10" t="str">
        <f>VLOOKUP(K374,'Region Ranking'!$D$14:$X$19,19,0)</f>
        <v>South West Metropolitan received an 'explain expectations &amp; resolve situations' score of 87% which ranks them at position 1 of the 6 regions called in Q2.</v>
      </c>
      <c r="AN374" s="10" t="str">
        <f>VLOOKUP(K374,'Region Ranking'!$D$14:$X$19,20,0)</f>
        <v>South West Metropolitan received a 'communication' score of 59% which ranks them at position 6 of the 6 regions called in Q2.</v>
      </c>
      <c r="AO374" s="10" t="str">
        <f>VLOOKUP(K374,'Region Ranking'!$D$14:$X$19,21,0)</f>
        <v>South West Metropolitan had multiple areas with lower ranks in Q2, which should be examined for potential areas of improvement.</v>
      </c>
    </row>
    <row r="375" spans="1:41" hidden="1" x14ac:dyDescent="0.25">
      <c r="A375" s="10">
        <v>2025</v>
      </c>
      <c r="B375" s="10" t="s">
        <v>347</v>
      </c>
      <c r="C375" s="10" t="s">
        <v>348</v>
      </c>
      <c r="D375" s="10">
        <v>10466416</v>
      </c>
      <c r="E375" s="10" t="s">
        <v>85</v>
      </c>
      <c r="F375" s="10" t="s">
        <v>86</v>
      </c>
      <c r="G375" s="10" t="s">
        <v>85</v>
      </c>
      <c r="H375" s="10" t="s">
        <v>46</v>
      </c>
      <c r="I375" s="10">
        <v>2042</v>
      </c>
      <c r="J375" s="10" t="s">
        <v>87</v>
      </c>
      <c r="K375" s="10" t="s">
        <v>48</v>
      </c>
      <c r="L375" s="10" t="s">
        <v>49</v>
      </c>
      <c r="M375" s="10" t="s">
        <v>61</v>
      </c>
      <c r="N375" s="10" t="s">
        <v>50</v>
      </c>
      <c r="O375" s="10" t="s">
        <v>51</v>
      </c>
      <c r="P375" s="10">
        <v>5</v>
      </c>
      <c r="Q375" s="10">
        <v>5</v>
      </c>
      <c r="R375" s="10">
        <v>5</v>
      </c>
      <c r="S375" s="10" t="s">
        <v>55</v>
      </c>
      <c r="T375" s="10" t="s">
        <v>76</v>
      </c>
      <c r="U375" s="10">
        <v>5</v>
      </c>
      <c r="V375" s="10" t="s">
        <v>63</v>
      </c>
      <c r="W375" s="10" t="s">
        <v>55</v>
      </c>
      <c r="X375" s="10" t="s">
        <v>55</v>
      </c>
      <c r="Y375" s="10">
        <v>0.7142857142857143</v>
      </c>
      <c r="Z375" s="10">
        <v>1</v>
      </c>
      <c r="AA375" s="10">
        <v>1</v>
      </c>
      <c r="AB375" s="10">
        <v>1</v>
      </c>
      <c r="AC375" s="10">
        <v>0.97979797979797978</v>
      </c>
      <c r="AD375" s="10" t="str">
        <f>VLOOKUP(J375,'Areas Ranking'!$D$116:$Z$172,18,0)</f>
        <v>Inner West received an overall score of 95% which ranks them at position 1 of the 10 areas within the Central Metropolitan region called in Q2.</v>
      </c>
      <c r="AE375" s="10" t="str">
        <f>VLOOKUP(J375,'Areas Ranking'!$D$116:$Z$172,19,0)</f>
        <v>Inner West received a 'greeting' score of 67% which ranks them at position 2 of the 10 areas within the Central Metropolitan region called in Q2.</v>
      </c>
      <c r="AF375" s="10" t="str">
        <f>VLOOKUP(J375,'Areas Ranking'!$D$116:$Z$172,20,0)</f>
        <v>Inner West received an 'act with empathy' score of 96% which ranks them at position 5 of the 10 areas within the Central Metropolitan region called in Q2.</v>
      </c>
      <c r="AG375" s="10" t="str">
        <f>VLOOKUP(J375,'Areas Ranking'!$D$116:$Z$172,21,0)</f>
        <v>Inner West received an 'explain expectations &amp; resolve situations' score of 97% which ranks them at position 1 of the 10 areas within the Central Metropolitan region called in Q2.</v>
      </c>
      <c r="AH375" s="10" t="str">
        <f>VLOOKUP(J375,'Areas Ranking'!$D$116:$Z$172,22,0)</f>
        <v>Inner West received a 'communication' score of 100% which ranks them at position 1 of the 10 areas within the Central Metropolitan region called in Q2.</v>
      </c>
      <c r="AI375" s="10" t="str">
        <f>VLOOKUP(J375,'Areas Ranking'!$D$116:$Z$172,23,0)</f>
        <v>Inner West's lowest rank was for 'act with empathy' in Q2, which should be examined for potential areas of improvement.</v>
      </c>
      <c r="AJ375" s="10" t="str">
        <f>VLOOKUP(K375,'Region Ranking'!$D$14:$X$19,16,0)</f>
        <v>Central Metropolitan received an overall score of 85% which ranks them at position 1 of the 6 regions called in Q2.</v>
      </c>
      <c r="AK375" s="10" t="str">
        <f>VLOOKUP(K375,'Region Ranking'!$D$14:$X$19,17,0)</f>
        <v>Central Metropolitan received a 'greeting' score of 60% which ranks them at position 1 of the 6 regions called in Q2.</v>
      </c>
      <c r="AL375" s="10" t="str">
        <f>VLOOKUP(K375,'Region Ranking'!$D$14:$X$19,18,0)</f>
        <v>Central Metropolitan received an 'act with empathy' score of 94% which ranks them at position 2 of the 6 regions called in Q2.</v>
      </c>
      <c r="AM375" s="10" t="str">
        <f>VLOOKUP(K375,'Region Ranking'!$D$14:$X$19,19,0)</f>
        <v>Central Metropolitan received an 'explain expectations &amp; resolve situations' score of 86% which ranks them at position 3 of the 6 regions called in Q2.</v>
      </c>
      <c r="AN375" s="10" t="str">
        <f>VLOOKUP(K375,'Region Ranking'!$D$14:$X$19,20,0)</f>
        <v>Central Metropolitan received a 'communication' score of 77% which ranks them at position 1 of the 6 regions called in Q2.</v>
      </c>
      <c r="AO375" s="10" t="str">
        <f>VLOOKUP(K375,'Region Ranking'!$D$14:$X$19,21,0)</f>
        <v>Central Metropolitan had multiple areas with lower ranks in Q2, which should be examined for potential areas of improvement.</v>
      </c>
    </row>
    <row r="376" spans="1:41" hidden="1" x14ac:dyDescent="0.25">
      <c r="A376" s="10">
        <v>2025</v>
      </c>
      <c r="B376" s="10" t="s">
        <v>347</v>
      </c>
      <c r="C376" s="10" t="s">
        <v>348</v>
      </c>
      <c r="D376" s="10">
        <v>10466417</v>
      </c>
      <c r="E376" s="10" t="s">
        <v>254</v>
      </c>
      <c r="F376" s="10" t="s">
        <v>255</v>
      </c>
      <c r="G376" s="10" t="s">
        <v>254</v>
      </c>
      <c r="H376" s="10" t="s">
        <v>46</v>
      </c>
      <c r="I376" s="10">
        <v>2529</v>
      </c>
      <c r="J376" s="10" t="s">
        <v>256</v>
      </c>
      <c r="K376" s="10" t="s">
        <v>253</v>
      </c>
      <c r="L376" s="10" t="s">
        <v>49</v>
      </c>
      <c r="M376" s="10" t="s">
        <v>61</v>
      </c>
      <c r="N376" s="10" t="s">
        <v>50</v>
      </c>
      <c r="O376" s="10" t="s">
        <v>51</v>
      </c>
      <c r="P376" s="10">
        <v>2</v>
      </c>
      <c r="Q376" s="10">
        <v>0</v>
      </c>
      <c r="R376" s="10">
        <v>0</v>
      </c>
      <c r="S376" s="10" t="s">
        <v>52</v>
      </c>
      <c r="T376" s="10" t="s">
        <v>62</v>
      </c>
      <c r="U376" s="10">
        <v>0</v>
      </c>
      <c r="V376" s="10" t="s">
        <v>51</v>
      </c>
      <c r="W376" s="10" t="s">
        <v>51</v>
      </c>
      <c r="X376" s="10" t="s">
        <v>55</v>
      </c>
      <c r="Y376" s="10">
        <v>0.42857142857142849</v>
      </c>
      <c r="Z376" s="10">
        <v>0</v>
      </c>
      <c r="AA376" s="10">
        <v>0</v>
      </c>
      <c r="AB376" s="10">
        <v>0.5</v>
      </c>
      <c r="AC376" s="10">
        <v>9.1954022988505746E-2</v>
      </c>
      <c r="AD376" s="10" t="str">
        <f>VLOOKUP(J376,'Areas Ranking'!$D$116:$Z$172,18,0)</f>
        <v>Lake Illawarra received an overall score of 53% which ranks them at position 8 of the 8 areas within the Southern region called in Q2.</v>
      </c>
      <c r="AE376" s="10" t="str">
        <f>VLOOKUP(J376,'Areas Ranking'!$D$116:$Z$172,19,0)</f>
        <v>Lake Illawarra received a 'greeting' score of 48% which ranks them at position 4 of the 8 areas within the Southern region called in Q2.</v>
      </c>
      <c r="AF376" s="10" t="str">
        <f>VLOOKUP(J376,'Areas Ranking'!$D$116:$Z$172,20,0)</f>
        <v>Lake Illawarra received an 'act with empathy' score of 45% which ranks them at position 8 of the 8 areas within the Southern region called in Q2.</v>
      </c>
      <c r="AG376" s="10" t="str">
        <f>VLOOKUP(J376,'Areas Ranking'!$D$116:$Z$172,21,0)</f>
        <v>Lake Illawarra received an 'explain expectations &amp; resolve situations' score of 54% which ranks them at position 8 of the 8 areas within the Southern region called in Q2.</v>
      </c>
      <c r="AH376" s="10" t="str">
        <f>VLOOKUP(J376,'Areas Ranking'!$D$116:$Z$172,22,0)</f>
        <v>Lake Illawarra received a 'communication' score of 67% which ranks them at position 2 of the 8 areas within the Southern region called in Q2.</v>
      </c>
      <c r="AI376" s="10" t="str">
        <f>VLOOKUP(J376,'Areas Ranking'!$D$116:$Z$172,23,0)</f>
        <v>Lake Illawarra had multiple areas with lower ranks in Q2, which should be examined for potential areas of improvement.</v>
      </c>
      <c r="AJ376" s="10" t="str">
        <f>VLOOKUP(K376,'Region Ranking'!$D$14:$X$19,16,0)</f>
        <v>Southern received an overall score of 77% which ranks them at position 6 of the 6 regions called in Q2.</v>
      </c>
      <c r="AK376" s="10" t="str">
        <f>VLOOKUP(K376,'Region Ranking'!$D$14:$X$19,17,0)</f>
        <v>Southern received a 'greeting' score of 51% which ranks them at position 5 of the 6 regions called in Q2.</v>
      </c>
      <c r="AL376" s="10" t="str">
        <f>VLOOKUP(K376,'Region Ranking'!$D$14:$X$19,18,0)</f>
        <v>Southern received an 'act with empathy' score of 81% which ranks them at position 6 of the 6 regions called in Q2.</v>
      </c>
      <c r="AM376" s="10" t="str">
        <f>VLOOKUP(K376,'Region Ranking'!$D$14:$X$19,19,0)</f>
        <v>Southern received an 'explain expectations &amp; resolve situations' score of 83% which ranks them at position 6 of the 6 regions called in Q2.</v>
      </c>
      <c r="AN376" s="10" t="str">
        <f>VLOOKUP(K376,'Region Ranking'!$D$14:$X$19,20,0)</f>
        <v>Southern received a 'communication' score of 60% which ranks them at position 5 of the 6 regions called in Q2.</v>
      </c>
      <c r="AO376" s="10" t="str">
        <f>VLOOKUP(K376,'Region Ranking'!$D$14:$X$19,21,0)</f>
        <v>Southern had multiple areas with lower ranks in Q2, which should be examined for potential areas of improvement.</v>
      </c>
    </row>
    <row r="377" spans="1:41" hidden="1" x14ac:dyDescent="0.25">
      <c r="A377" s="10">
        <v>2025</v>
      </c>
      <c r="B377" s="10" t="s">
        <v>347</v>
      </c>
      <c r="C377" s="10" t="s">
        <v>348</v>
      </c>
      <c r="D377" s="10">
        <v>10466418</v>
      </c>
      <c r="E377" s="10" t="s">
        <v>287</v>
      </c>
      <c r="F377" s="10" t="s">
        <v>288</v>
      </c>
      <c r="G377" s="10" t="s">
        <v>287</v>
      </c>
      <c r="H377" s="10" t="s">
        <v>46</v>
      </c>
      <c r="I377" s="10">
        <v>2800</v>
      </c>
      <c r="J377" s="10" t="s">
        <v>289</v>
      </c>
      <c r="K377" s="10" t="s">
        <v>233</v>
      </c>
      <c r="L377" s="10" t="s">
        <v>88</v>
      </c>
      <c r="M377" s="10" t="s">
        <v>234</v>
      </c>
      <c r="N377" s="10" t="s">
        <v>160</v>
      </c>
      <c r="O377" s="10" t="s">
        <v>51</v>
      </c>
      <c r="P377" s="10">
        <v>0</v>
      </c>
      <c r="Q377" s="10">
        <v>0</v>
      </c>
      <c r="R377" s="10">
        <v>0</v>
      </c>
      <c r="S377" s="10" t="s">
        <v>52</v>
      </c>
      <c r="T377" s="10" t="s">
        <v>62</v>
      </c>
      <c r="U377" s="10">
        <v>0</v>
      </c>
      <c r="V377" s="10" t="s">
        <v>51</v>
      </c>
      <c r="W377" s="10" t="s">
        <v>51</v>
      </c>
      <c r="X377" s="10" t="s">
        <v>51</v>
      </c>
      <c r="Y377" s="10">
        <v>0</v>
      </c>
      <c r="Z377" s="10">
        <v>0</v>
      </c>
      <c r="AA377" s="10">
        <v>0</v>
      </c>
      <c r="AB377" s="10">
        <v>0</v>
      </c>
      <c r="AC377" s="10">
        <v>0</v>
      </c>
      <c r="AD377" s="10" t="str">
        <f>VLOOKUP(J377,'Areas Ranking'!$D$116:$Z$172,18,0)</f>
        <v>Central West received an overall score of 65% which ranks them at position 7 of the 7 areas within the Western region called in Q2.</v>
      </c>
      <c r="AE377" s="10" t="str">
        <f>VLOOKUP(J377,'Areas Ranking'!$D$116:$Z$172,19,0)</f>
        <v>Central West received a 'greeting' score of 38% which ranks them at position 7 of the 7 areas within the Western region called in Q2.</v>
      </c>
      <c r="AF377" s="10" t="str">
        <f>VLOOKUP(J377,'Areas Ranking'!$D$116:$Z$172,20,0)</f>
        <v>Central West received an 'act with empathy' score of 67% which ranks them at position 7 of the 7 areas within the Western region called in Q2.</v>
      </c>
      <c r="AG377" s="10" t="str">
        <f>VLOOKUP(J377,'Areas Ranking'!$D$116:$Z$172,21,0)</f>
        <v>Central West received an 'explain expectations &amp; resolve situations' score of 67% which ranks them at position 7 of the 7 areas within the Western region called in Q2.</v>
      </c>
      <c r="AH377" s="10" t="str">
        <f>VLOOKUP(J377,'Areas Ranking'!$D$116:$Z$172,22,0)</f>
        <v>Central West received a 'communication' score of 67% which ranks them at position 3 of the 7 areas within the Western region called in Q2.</v>
      </c>
      <c r="AI377" s="10" t="str">
        <f>VLOOKUP(J377,'Areas Ranking'!$D$116:$Z$172,23,0)</f>
        <v>Central West had multiple areas with lower ranks in Q2, which should be examined for potential areas of improvement.</v>
      </c>
      <c r="AJ377" s="10" t="str">
        <f>VLOOKUP(K377,'Region Ranking'!$D$14:$X$19,16,0)</f>
        <v>Western received an overall score of 84% which ranks them at position 2 of the 6 regions called in Q2.</v>
      </c>
      <c r="AK377" s="10" t="str">
        <f>VLOOKUP(K377,'Region Ranking'!$D$14:$X$19,17,0)</f>
        <v>Western received a 'greeting' score of 53% which ranks them at position 4 of the 6 regions called in Q2.</v>
      </c>
      <c r="AL377" s="10" t="str">
        <f>VLOOKUP(K377,'Region Ranking'!$D$14:$X$19,18,0)</f>
        <v>Western received an 'act with empathy' score of 94% which ranks them at position 1 of the 6 regions called in Q2.</v>
      </c>
      <c r="AM377" s="10" t="str">
        <f>VLOOKUP(K377,'Region Ranking'!$D$14:$X$19,19,0)</f>
        <v>Western received an 'explain expectations &amp; resolve situations' score of 87% which ranks them at position 2 of the 6 regions called in Q2.</v>
      </c>
      <c r="AN377" s="10" t="str">
        <f>VLOOKUP(K377,'Region Ranking'!$D$14:$X$19,20,0)</f>
        <v>Western received a 'communication' score of 69% which ranks them at position 3 of the 6 regions called in Q2.</v>
      </c>
      <c r="AO377" s="10" t="str">
        <f>VLOOKUP(K377,'Region Ranking'!$D$14:$X$19,21,0)</f>
        <v>Western had multiple areas with lower ranks in Q2, which should be examined for potential areas of improvement.</v>
      </c>
    </row>
    <row r="378" spans="1:41" hidden="1" x14ac:dyDescent="0.25">
      <c r="A378" s="10">
        <v>2025</v>
      </c>
      <c r="B378" s="10" t="s">
        <v>347</v>
      </c>
      <c r="C378" s="10" t="s">
        <v>348</v>
      </c>
      <c r="D378" s="10">
        <v>10466419</v>
      </c>
      <c r="E378" s="10" t="s">
        <v>126</v>
      </c>
      <c r="F378" s="10" t="s">
        <v>127</v>
      </c>
      <c r="G378" s="10" t="s">
        <v>126</v>
      </c>
      <c r="H378" s="10" t="s">
        <v>46</v>
      </c>
      <c r="I378" s="10">
        <v>2150</v>
      </c>
      <c r="J378" s="10" t="s">
        <v>128</v>
      </c>
      <c r="K378" s="10" t="s">
        <v>104</v>
      </c>
      <c r="L378" s="10" t="s">
        <v>49</v>
      </c>
      <c r="M378" s="10" t="s">
        <v>61</v>
      </c>
      <c r="N378" s="10" t="s">
        <v>160</v>
      </c>
      <c r="O378" s="10" t="s">
        <v>55</v>
      </c>
      <c r="P378" s="10">
        <v>5</v>
      </c>
      <c r="Q378" s="10">
        <v>5</v>
      </c>
      <c r="R378" s="10">
        <v>5</v>
      </c>
      <c r="S378" s="10" t="s">
        <v>52</v>
      </c>
      <c r="T378" s="10" t="s">
        <v>53</v>
      </c>
      <c r="U378" s="10">
        <v>5</v>
      </c>
      <c r="V378" s="10" t="s">
        <v>51</v>
      </c>
      <c r="W378" s="10" t="s">
        <v>55</v>
      </c>
      <c r="X378" s="10" t="s">
        <v>55</v>
      </c>
      <c r="Y378" s="10">
        <v>1</v>
      </c>
      <c r="Z378" s="10">
        <v>1</v>
      </c>
      <c r="AA378" s="10">
        <v>0.90476190476190477</v>
      </c>
      <c r="AB378" s="10">
        <v>1</v>
      </c>
      <c r="AC378" s="10">
        <v>0.95402298850574707</v>
      </c>
      <c r="AD378" s="10" t="str">
        <f>VLOOKUP(J378,'Areas Ranking'!$D$116:$Z$172,18,0)</f>
        <v>Parramatta received an overall score of 92% which ranks them at position 2 of the 12 areas within the North West Metropolitan region called in Q2.</v>
      </c>
      <c r="AE378" s="10" t="str">
        <f>VLOOKUP(J378,'Areas Ranking'!$D$116:$Z$172,19,0)</f>
        <v>Parramatta received a 'greeting' score of 81% which ranks them at position 1 of the 12 areas within the North West Metropolitan region called in Q2.</v>
      </c>
      <c r="AF378" s="10" t="str">
        <f>VLOOKUP(J378,'Areas Ranking'!$D$116:$Z$172,20,0)</f>
        <v>Parramatta received an 'act with empathy' score of 96% which ranks them at position 5 of the 12 areas within the North West Metropolitan region called in Q2.</v>
      </c>
      <c r="AG378" s="10" t="str">
        <f>VLOOKUP(J378,'Areas Ranking'!$D$116:$Z$172,21,0)</f>
        <v>Parramatta received an 'explain expectations &amp; resolve situations' score of 94% which ranks them at position 4 of the 12 areas within the North West Metropolitan region called in Q2.</v>
      </c>
      <c r="AH378" s="10" t="str">
        <f>VLOOKUP(J378,'Areas Ranking'!$D$116:$Z$172,22,0)</f>
        <v>Parramatta received a 'communication' score of 83% which ranks them at position 1 of the 12 areas within the North West Metropolitan region called in Q2.</v>
      </c>
      <c r="AI378" s="10" t="str">
        <f>VLOOKUP(J378,'Areas Ranking'!$D$116:$Z$172,23,0)</f>
        <v>Parramatta's lowest rank was for 'act with empathy' in Q2, which should be examined for potential areas of improvement.</v>
      </c>
      <c r="AJ378" s="10" t="str">
        <f>VLOOKUP(K378,'Region Ranking'!$D$14:$X$19,16,0)</f>
        <v>North West Metropolitan received an overall score of 82% which ranks them at position 5 of the 6 regions called in Q2.</v>
      </c>
      <c r="AK378" s="10" t="str">
        <f>VLOOKUP(K378,'Region Ranking'!$D$14:$X$19,17,0)</f>
        <v>North West Metropolitan received a 'greeting' score of 58% which ranks them at position 2 of the 6 regions called in Q2.</v>
      </c>
      <c r="AL378" s="10" t="str">
        <f>VLOOKUP(K378,'Region Ranking'!$D$14:$X$19,18,0)</f>
        <v>North West Metropolitan received an 'act with empathy' score of 88% which ranks them at position 5 of the 6 regions called in Q2.</v>
      </c>
      <c r="AM378" s="10" t="str">
        <f>VLOOKUP(K378,'Region Ranking'!$D$14:$X$19,19,0)</f>
        <v>North West Metropolitan received an 'explain expectations &amp; resolve situations' score of 84% which ranks them at position 4 of the 6 regions called in Q2.</v>
      </c>
      <c r="AN378" s="10" t="str">
        <f>VLOOKUP(K378,'Region Ranking'!$D$14:$X$19,20,0)</f>
        <v>North West Metropolitan received a 'communication' score of 69% which ranks them at position 2 of the 6 regions called in Q2.</v>
      </c>
      <c r="AO378" s="10" t="str">
        <f>VLOOKUP(K378,'Region Ranking'!$D$14:$X$19,21,0)</f>
        <v>North West Metropolitan had multiple areas with lower ranks in Q2, which should be examined for potential areas of improvement.</v>
      </c>
    </row>
    <row r="379" spans="1:41" hidden="1" x14ac:dyDescent="0.25">
      <c r="A379" s="10">
        <v>2025</v>
      </c>
      <c r="B379" s="10" t="s">
        <v>347</v>
      </c>
      <c r="C379" s="10" t="s">
        <v>348</v>
      </c>
      <c r="D379" s="10">
        <v>10466420</v>
      </c>
      <c r="E379" s="10" t="s">
        <v>164</v>
      </c>
      <c r="F379" s="10" t="s">
        <v>165</v>
      </c>
      <c r="G379" s="10" t="s">
        <v>164</v>
      </c>
      <c r="H379" s="10" t="s">
        <v>46</v>
      </c>
      <c r="I379" s="10">
        <v>2750</v>
      </c>
      <c r="J379" s="10" t="s">
        <v>166</v>
      </c>
      <c r="K379" s="10" t="s">
        <v>104</v>
      </c>
      <c r="L379" s="10" t="s">
        <v>49</v>
      </c>
      <c r="M379" s="10"/>
      <c r="N379" s="10" t="s">
        <v>50</v>
      </c>
      <c r="O379" s="10" t="s">
        <v>51</v>
      </c>
      <c r="P379" s="10">
        <v>5</v>
      </c>
      <c r="Q379" s="10">
        <v>4</v>
      </c>
      <c r="R379" s="10">
        <v>5</v>
      </c>
      <c r="S379" s="10" t="s">
        <v>52</v>
      </c>
      <c r="T379" s="10" t="s">
        <v>76</v>
      </c>
      <c r="U379" s="10">
        <v>5</v>
      </c>
      <c r="V379" s="10" t="s">
        <v>63</v>
      </c>
      <c r="W379" s="10" t="s">
        <v>55</v>
      </c>
      <c r="X379" s="10" t="s">
        <v>55</v>
      </c>
      <c r="Y379" s="10">
        <v>0.7142857142857143</v>
      </c>
      <c r="Z379" s="10">
        <v>1</v>
      </c>
      <c r="AA379" s="10">
        <v>1</v>
      </c>
      <c r="AB379" s="10">
        <v>1</v>
      </c>
      <c r="AC379" s="10">
        <v>0.97701149425287359</v>
      </c>
      <c r="AD379" s="10" t="str">
        <f>VLOOKUP(J379,'Areas Ranking'!$D$116:$Z$172,18,0)</f>
        <v>Nepean received an overall score of 79% which ranks them at position 9 of the 12 areas within the North West Metropolitan region called in Q2.</v>
      </c>
      <c r="AE379" s="10" t="str">
        <f>VLOOKUP(J379,'Areas Ranking'!$D$116:$Z$172,19,0)</f>
        <v>Nepean received a 'greeting' score of 71% which ranks them at position 2 of the 12 areas within the North West Metropolitan region called in Q2.</v>
      </c>
      <c r="AF379" s="10" t="str">
        <f>VLOOKUP(J379,'Areas Ranking'!$D$116:$Z$172,20,0)</f>
        <v>Nepean received an 'act with empathy' score of 75% which ranks them at position 10 of the 12 areas within the North West Metropolitan region called in Q2.</v>
      </c>
      <c r="AG379" s="10" t="str">
        <f>VLOOKUP(J379,'Areas Ranking'!$D$116:$Z$172,21,0)</f>
        <v>Nepean received an 'explain expectations &amp; resolve situations' score of 85% which ranks them at position 9 of the 12 areas within the North West Metropolitan region called in Q2.</v>
      </c>
      <c r="AH379" s="10" t="str">
        <f>VLOOKUP(J379,'Areas Ranking'!$D$116:$Z$172,22,0)</f>
        <v>Nepean received a 'communication' score of 67% which ranks them at position 7 of the 12 areas within the North West Metropolitan region called in Q2.</v>
      </c>
      <c r="AI379" s="10" t="str">
        <f>VLOOKUP(J379,'Areas Ranking'!$D$116:$Z$172,23,0)</f>
        <v>Nepean's lowest rank was for 'act with empathy' in Q2, which should be examined for potential areas of improvement.</v>
      </c>
      <c r="AJ379" s="10" t="str">
        <f>VLOOKUP(K379,'Region Ranking'!$D$14:$X$19,16,0)</f>
        <v>North West Metropolitan received an overall score of 82% which ranks them at position 5 of the 6 regions called in Q2.</v>
      </c>
      <c r="AK379" s="10" t="str">
        <f>VLOOKUP(K379,'Region Ranking'!$D$14:$X$19,17,0)</f>
        <v>North West Metropolitan received a 'greeting' score of 58% which ranks them at position 2 of the 6 regions called in Q2.</v>
      </c>
      <c r="AL379" s="10" t="str">
        <f>VLOOKUP(K379,'Region Ranking'!$D$14:$X$19,18,0)</f>
        <v>North West Metropolitan received an 'act with empathy' score of 88% which ranks them at position 5 of the 6 regions called in Q2.</v>
      </c>
      <c r="AM379" s="10" t="str">
        <f>VLOOKUP(K379,'Region Ranking'!$D$14:$X$19,19,0)</f>
        <v>North West Metropolitan received an 'explain expectations &amp; resolve situations' score of 84% which ranks them at position 4 of the 6 regions called in Q2.</v>
      </c>
      <c r="AN379" s="10" t="str">
        <f>VLOOKUP(K379,'Region Ranking'!$D$14:$X$19,20,0)</f>
        <v>North West Metropolitan received a 'communication' score of 69% which ranks them at position 2 of the 6 regions called in Q2.</v>
      </c>
      <c r="AO379" s="10" t="str">
        <f>VLOOKUP(K379,'Region Ranking'!$D$14:$X$19,21,0)</f>
        <v>North West Metropolitan had multiple areas with lower ranks in Q2, which should be examined for potential areas of improvement.</v>
      </c>
    </row>
    <row r="380" spans="1:41" hidden="1" x14ac:dyDescent="0.25">
      <c r="A380" s="10">
        <v>2025</v>
      </c>
      <c r="B380" s="10" t="s">
        <v>347</v>
      </c>
      <c r="C380" s="10" t="s">
        <v>348</v>
      </c>
      <c r="D380" s="10">
        <v>10466421</v>
      </c>
      <c r="E380" s="10" t="s">
        <v>273</v>
      </c>
      <c r="F380" s="10" t="s">
        <v>274</v>
      </c>
      <c r="G380" s="10" t="s">
        <v>273</v>
      </c>
      <c r="H380" s="10" t="s">
        <v>46</v>
      </c>
      <c r="I380" s="10">
        <v>2620</v>
      </c>
      <c r="J380" s="10" t="s">
        <v>275</v>
      </c>
      <c r="K380" s="10" t="s">
        <v>253</v>
      </c>
      <c r="L380" s="10" t="s">
        <v>88</v>
      </c>
      <c r="M380" s="10" t="s">
        <v>61</v>
      </c>
      <c r="N380" s="10" t="s">
        <v>70</v>
      </c>
      <c r="O380" s="10" t="s">
        <v>51</v>
      </c>
      <c r="P380" s="10">
        <v>3</v>
      </c>
      <c r="Q380" s="10">
        <v>4</v>
      </c>
      <c r="R380" s="10">
        <v>4</v>
      </c>
      <c r="S380" s="10" t="s">
        <v>52</v>
      </c>
      <c r="T380" s="10" t="s">
        <v>76</v>
      </c>
      <c r="U380" s="10">
        <v>3</v>
      </c>
      <c r="V380" s="10" t="s">
        <v>51</v>
      </c>
      <c r="W380" s="10" t="s">
        <v>51</v>
      </c>
      <c r="X380" s="10" t="s">
        <v>51</v>
      </c>
      <c r="Y380" s="10">
        <v>0.14285714285714279</v>
      </c>
      <c r="Z380" s="10">
        <v>0.6428571428571429</v>
      </c>
      <c r="AA380" s="10">
        <v>0.90476190476190477</v>
      </c>
      <c r="AB380" s="10">
        <v>0</v>
      </c>
      <c r="AC380" s="10">
        <v>0.65517241379310354</v>
      </c>
      <c r="AD380" s="10" t="str">
        <f>VLOOKUP(J380,'Areas Ranking'!$D$116:$Z$172,18,0)</f>
        <v>Monaro received an overall score of 73% which ranks them at position 6 of the 8 areas within the Southern region called in Q2.</v>
      </c>
      <c r="AE380" s="10" t="str">
        <f>VLOOKUP(J380,'Areas Ranking'!$D$116:$Z$172,19,0)</f>
        <v>Monaro received a 'greeting' score of 43% which ranks them at position 8 of the 8 areas within the Southern region called in Q2.</v>
      </c>
      <c r="AF380" s="10" t="str">
        <f>VLOOKUP(J380,'Areas Ranking'!$D$116:$Z$172,20,0)</f>
        <v>Monaro received an 'act with empathy' score of 79% which ranks them at position 6 of the 8 areas within the Southern region called in Q2.</v>
      </c>
      <c r="AG380" s="10" t="str">
        <f>VLOOKUP(J380,'Areas Ranking'!$D$116:$Z$172,21,0)</f>
        <v>Monaro received an 'explain expectations &amp; resolve situations' score of 87% which ranks them at position 3 of the 8 areas within the Southern region called in Q2.</v>
      </c>
      <c r="AH380" s="10" t="str">
        <f>VLOOKUP(J380,'Areas Ranking'!$D$116:$Z$172,22,0)</f>
        <v>Monaro received a 'communication' score of 17% which ranks them at position 8 of the 8 areas within the Southern region called in Q2.</v>
      </c>
      <c r="AI380" s="10" t="str">
        <f>VLOOKUP(J380,'Areas Ranking'!$D$116:$Z$172,23,0)</f>
        <v>Monaro had multiple areas with lower ranks in Q2, which should be examined for potential areas of improvement.</v>
      </c>
      <c r="AJ380" s="10" t="str">
        <f>VLOOKUP(K380,'Region Ranking'!$D$14:$X$19,16,0)</f>
        <v>Southern received an overall score of 77% which ranks them at position 6 of the 6 regions called in Q2.</v>
      </c>
      <c r="AK380" s="10" t="str">
        <f>VLOOKUP(K380,'Region Ranking'!$D$14:$X$19,17,0)</f>
        <v>Southern received a 'greeting' score of 51% which ranks them at position 5 of the 6 regions called in Q2.</v>
      </c>
      <c r="AL380" s="10" t="str">
        <f>VLOOKUP(K380,'Region Ranking'!$D$14:$X$19,18,0)</f>
        <v>Southern received an 'act with empathy' score of 81% which ranks them at position 6 of the 6 regions called in Q2.</v>
      </c>
      <c r="AM380" s="10" t="str">
        <f>VLOOKUP(K380,'Region Ranking'!$D$14:$X$19,19,0)</f>
        <v>Southern received an 'explain expectations &amp; resolve situations' score of 83% which ranks them at position 6 of the 6 regions called in Q2.</v>
      </c>
      <c r="AN380" s="10" t="str">
        <f>VLOOKUP(K380,'Region Ranking'!$D$14:$X$19,20,0)</f>
        <v>Southern received a 'communication' score of 60% which ranks them at position 5 of the 6 regions called in Q2.</v>
      </c>
      <c r="AO380" s="10" t="str">
        <f>VLOOKUP(K380,'Region Ranking'!$D$14:$X$19,21,0)</f>
        <v>Southern had multiple areas with lower ranks in Q2, which should be examined for potential areas of improvement.</v>
      </c>
    </row>
    <row r="381" spans="1:41" x14ac:dyDescent="0.25">
      <c r="A381" s="10">
        <v>2025</v>
      </c>
      <c r="B381" s="10" t="s">
        <v>347</v>
      </c>
      <c r="C381" s="10" t="s">
        <v>348</v>
      </c>
      <c r="D381" s="10">
        <v>10466422</v>
      </c>
      <c r="E381" s="10" t="s">
        <v>315</v>
      </c>
      <c r="F381" s="10" t="s">
        <v>316</v>
      </c>
      <c r="G381" s="10" t="s">
        <v>315</v>
      </c>
      <c r="H381" s="10" t="s">
        <v>46</v>
      </c>
      <c r="I381" s="10">
        <v>2212</v>
      </c>
      <c r="J381" s="10" t="s">
        <v>212</v>
      </c>
      <c r="K381" s="10" t="s">
        <v>186</v>
      </c>
      <c r="L381" s="10" t="s">
        <v>49</v>
      </c>
      <c r="M381" s="10"/>
      <c r="N381" s="10" t="s">
        <v>50</v>
      </c>
      <c r="O381" s="10" t="s">
        <v>51</v>
      </c>
      <c r="P381" s="10">
        <v>5</v>
      </c>
      <c r="Q381" s="10">
        <v>5</v>
      </c>
      <c r="R381" s="10">
        <v>5</v>
      </c>
      <c r="S381" s="10" t="s">
        <v>52</v>
      </c>
      <c r="T381" s="10" t="s">
        <v>53</v>
      </c>
      <c r="U381" s="10">
        <v>5</v>
      </c>
      <c r="V381" s="10" t="s">
        <v>54</v>
      </c>
      <c r="W381" s="10" t="s">
        <v>55</v>
      </c>
      <c r="X381" s="10" t="s">
        <v>55</v>
      </c>
      <c r="Y381" s="10">
        <v>0.5714285714285714</v>
      </c>
      <c r="Z381" s="10">
        <v>1</v>
      </c>
      <c r="AA381" s="10">
        <v>0.90476190476190477</v>
      </c>
      <c r="AB381" s="10">
        <v>1</v>
      </c>
      <c r="AC381" s="10">
        <v>0.91954022988505746</v>
      </c>
      <c r="AD381" s="10" t="str">
        <f>VLOOKUP(J381,'Areas Ranking'!$D$116:$Z$172,18,0)</f>
        <v>Bankstown received an overall score of 89% which ranks them at position 3 of the 9 areas within the South West Metropolitan region called in Q2.</v>
      </c>
      <c r="AE381" s="10" t="str">
        <f>VLOOKUP(J381,'Areas Ranking'!$D$116:$Z$172,19,0)</f>
        <v>Bankstown received a 'greeting' score of 52% which ranks them at position 3 of the 9 areas within the South West Metropolitan region called in Q2.</v>
      </c>
      <c r="AF381" s="10" t="str">
        <f>VLOOKUP(J381,'Areas Ranking'!$D$116:$Z$172,20,0)</f>
        <v>Bankstown received an 'act with empathy' score of 100% which ranks them at position 1 of the 9 areas within the South West Metropolitan region called in Q2.</v>
      </c>
      <c r="AG381" s="10" t="str">
        <f>VLOOKUP(J381,'Areas Ranking'!$D$116:$Z$172,21,0)</f>
        <v>Bankstown received an 'explain expectations &amp; resolve situations' score of 94% which ranks them at position 4 of the 9 areas within the South West Metropolitan region called in Q2.</v>
      </c>
      <c r="AH381" s="10" t="str">
        <f>VLOOKUP(J381,'Areas Ranking'!$D$116:$Z$172,22,0)</f>
        <v>Bankstown received a 'communication' score of 67% which ranks them at position 1 of the 9 areas within the South West Metropolitan region called in Q2.</v>
      </c>
      <c r="AI381" s="10" t="str">
        <f>VLOOKUP(J381,'Areas Ranking'!$D$116:$Z$172,23,0)</f>
        <v>Bankstown's lowest rank was for 'explain expectations &amp; resolve situations' in Q2, which should be examined for potential areas of improvement.</v>
      </c>
      <c r="AJ381" s="10" t="str">
        <f>VLOOKUP(K381,'Region Ranking'!$D$14:$X$19,16,0)</f>
        <v>South West Metropolitan received an overall score of 82% which ranks them at position 3 of the 6 regions called in Q2.</v>
      </c>
      <c r="AK381" s="10" t="str">
        <f>VLOOKUP(K381,'Region Ranking'!$D$14:$X$19,17,0)</f>
        <v>South West Metropolitan received a 'greeting' score of 49% which ranks them at position 6 of the 6 regions called in Q2.</v>
      </c>
      <c r="AL381" s="10" t="str">
        <f>VLOOKUP(K381,'Region Ranking'!$D$14:$X$19,18,0)</f>
        <v>South West Metropolitan received an 'act with empathy' score of 90% which ranks them at position 4 of the 6 regions called in Q2.</v>
      </c>
      <c r="AM381" s="10" t="str">
        <f>VLOOKUP(K381,'Region Ranking'!$D$14:$X$19,19,0)</f>
        <v>South West Metropolitan received an 'explain expectations &amp; resolve situations' score of 87% which ranks them at position 1 of the 6 regions called in Q2.</v>
      </c>
      <c r="AN381" s="10" t="str">
        <f>VLOOKUP(K381,'Region Ranking'!$D$14:$X$19,20,0)</f>
        <v>South West Metropolitan received a 'communication' score of 59% which ranks them at position 6 of the 6 regions called in Q2.</v>
      </c>
      <c r="AO381" s="10" t="str">
        <f>VLOOKUP(K381,'Region Ranking'!$D$14:$X$19,21,0)</f>
        <v>South West Metropolitan had multiple areas with lower ranks in Q2, which should be examined for potential areas of improvement.</v>
      </c>
    </row>
    <row r="382" spans="1:41" hidden="1" x14ac:dyDescent="0.25">
      <c r="A382" s="10">
        <v>2025</v>
      </c>
      <c r="B382" s="10" t="s">
        <v>347</v>
      </c>
      <c r="C382" s="10" t="s">
        <v>348</v>
      </c>
      <c r="D382" s="10">
        <v>10466423</v>
      </c>
      <c r="E382" s="10" t="s">
        <v>172</v>
      </c>
      <c r="F382" s="10" t="s">
        <v>173</v>
      </c>
      <c r="G382" s="10" t="s">
        <v>172</v>
      </c>
      <c r="H382" s="10" t="s">
        <v>46</v>
      </c>
      <c r="I382" s="10">
        <v>2765</v>
      </c>
      <c r="J382" s="10" t="s">
        <v>174</v>
      </c>
      <c r="K382" s="10" t="s">
        <v>104</v>
      </c>
      <c r="L382" s="10" t="s">
        <v>79</v>
      </c>
      <c r="M382" s="10" t="s">
        <v>159</v>
      </c>
      <c r="N382" s="10" t="s">
        <v>70</v>
      </c>
      <c r="O382" s="10" t="s">
        <v>51</v>
      </c>
      <c r="P382" s="10">
        <v>2</v>
      </c>
      <c r="Q382" s="10">
        <v>5</v>
      </c>
      <c r="R382" s="10">
        <v>2</v>
      </c>
      <c r="S382" s="10" t="s">
        <v>52</v>
      </c>
      <c r="T382" s="10" t="s">
        <v>62</v>
      </c>
      <c r="U382" s="10">
        <v>2</v>
      </c>
      <c r="V382" s="10" t="s">
        <v>51</v>
      </c>
      <c r="W382" s="10" t="s">
        <v>51</v>
      </c>
      <c r="X382" s="10" t="s">
        <v>55</v>
      </c>
      <c r="Y382" s="10">
        <v>0.42857142857142849</v>
      </c>
      <c r="Z382" s="10">
        <v>0.4642857142857143</v>
      </c>
      <c r="AA382" s="10">
        <v>0</v>
      </c>
      <c r="AB382" s="10">
        <v>0.5</v>
      </c>
      <c r="AC382" s="10">
        <v>0.2413793103448276</v>
      </c>
      <c r="AD382" s="10" t="str">
        <f>VLOOKUP(J382,'Areas Ranking'!$D$116:$Z$172,18,0)</f>
        <v>Riverstone received an overall score of 41% which ranks them at position 12 of the 12 areas within the North West Metropolitan region called in Q2.</v>
      </c>
      <c r="AE382" s="10" t="str">
        <f>VLOOKUP(J382,'Areas Ranking'!$D$116:$Z$172,19,0)</f>
        <v>Riverstone received a 'greeting' score of 33% which ranks them at position 12 of the 12 areas within the North West Metropolitan region called in Q2.</v>
      </c>
      <c r="AF382" s="10" t="str">
        <f>VLOOKUP(J382,'Areas Ranking'!$D$116:$Z$172,20,0)</f>
        <v>Riverstone received an 'act with empathy' score of 52% which ranks them at position 12 of the 12 areas within the North West Metropolitan region called in Q2.</v>
      </c>
      <c r="AG382" s="10" t="str">
        <f>VLOOKUP(J382,'Areas Ranking'!$D$116:$Z$172,21,0)</f>
        <v>Riverstone received an 'explain expectations &amp; resolve situations' score of 37% which ranks them at position 12 of the 12 areas within the North West Metropolitan region called in Q2.</v>
      </c>
      <c r="AH382" s="10" t="str">
        <f>VLOOKUP(J382,'Areas Ranking'!$D$116:$Z$172,22,0)</f>
        <v>Riverstone received a 'communication' score of 33% which ranks them at position 12 of the 12 areas within the North West Metropolitan region called in Q2.</v>
      </c>
      <c r="AI382" s="10" t="str">
        <f>VLOOKUP(J382,'Areas Ranking'!$D$116:$Z$172,23,0)</f>
        <v>Riverstone had multiple areas with lower ranks in Q2, which should be examined for potential areas of improvement.</v>
      </c>
      <c r="AJ382" s="10" t="str">
        <f>VLOOKUP(K382,'Region Ranking'!$D$14:$X$19,16,0)</f>
        <v>North West Metropolitan received an overall score of 82% which ranks them at position 5 of the 6 regions called in Q2.</v>
      </c>
      <c r="AK382" s="10" t="str">
        <f>VLOOKUP(K382,'Region Ranking'!$D$14:$X$19,17,0)</f>
        <v>North West Metropolitan received a 'greeting' score of 58% which ranks them at position 2 of the 6 regions called in Q2.</v>
      </c>
      <c r="AL382" s="10" t="str">
        <f>VLOOKUP(K382,'Region Ranking'!$D$14:$X$19,18,0)</f>
        <v>North West Metropolitan received an 'act with empathy' score of 88% which ranks them at position 5 of the 6 regions called in Q2.</v>
      </c>
      <c r="AM382" s="10" t="str">
        <f>VLOOKUP(K382,'Region Ranking'!$D$14:$X$19,19,0)</f>
        <v>North West Metropolitan received an 'explain expectations &amp; resolve situations' score of 84% which ranks them at position 4 of the 6 regions called in Q2.</v>
      </c>
      <c r="AN382" s="10" t="str">
        <f>VLOOKUP(K382,'Region Ranking'!$D$14:$X$19,20,0)</f>
        <v>North West Metropolitan received a 'communication' score of 69% which ranks them at position 2 of the 6 regions called in Q2.</v>
      </c>
      <c r="AO382" s="10" t="str">
        <f>VLOOKUP(K382,'Region Ranking'!$D$14:$X$19,21,0)</f>
        <v>North West Metropolitan had multiple areas with lower ranks in Q2, which should be examined for potential areas of improvement.</v>
      </c>
    </row>
    <row r="383" spans="1:41" hidden="1" x14ac:dyDescent="0.25">
      <c r="A383" s="10">
        <v>2025</v>
      </c>
      <c r="B383" s="10" t="s">
        <v>347</v>
      </c>
      <c r="C383" s="10" t="s">
        <v>348</v>
      </c>
      <c r="D383" s="10">
        <v>10466424</v>
      </c>
      <c r="E383" s="10" t="s">
        <v>341</v>
      </c>
      <c r="F383" s="10" t="s">
        <v>342</v>
      </c>
      <c r="G383" s="10" t="s">
        <v>341</v>
      </c>
      <c r="H383" s="10" t="s">
        <v>46</v>
      </c>
      <c r="I383" s="10">
        <v>2027</v>
      </c>
      <c r="J383" s="10" t="s">
        <v>75</v>
      </c>
      <c r="K383" s="10" t="s">
        <v>48</v>
      </c>
      <c r="L383" s="10" t="s">
        <v>49</v>
      </c>
      <c r="M383" s="10" t="s">
        <v>61</v>
      </c>
      <c r="N383" s="10" t="s">
        <v>70</v>
      </c>
      <c r="O383" s="10" t="s">
        <v>51</v>
      </c>
      <c r="P383" s="10">
        <v>5</v>
      </c>
      <c r="Q383" s="10">
        <v>5</v>
      </c>
      <c r="R383" s="10">
        <v>5</v>
      </c>
      <c r="S383" s="10" t="s">
        <v>52</v>
      </c>
      <c r="T383" s="10" t="s">
        <v>76</v>
      </c>
      <c r="U383" s="10">
        <v>5</v>
      </c>
      <c r="V383" s="10" t="s">
        <v>51</v>
      </c>
      <c r="W383" s="10" t="s">
        <v>55</v>
      </c>
      <c r="X383" s="10" t="s">
        <v>55</v>
      </c>
      <c r="Y383" s="10">
        <v>0.7142857142857143</v>
      </c>
      <c r="Z383" s="10">
        <v>1</v>
      </c>
      <c r="AA383" s="10">
        <v>1</v>
      </c>
      <c r="AB383" s="10">
        <v>1</v>
      </c>
      <c r="AC383" s="10">
        <v>0.97701149425287359</v>
      </c>
      <c r="AD383" s="10" t="str">
        <f>VLOOKUP(J383,'Areas Ranking'!$D$116:$Z$172,18,0)</f>
        <v>Eastern Suburbs received an overall score of 90% which ranks them at position 4 of the 10 areas within the Central Metropolitan region called in Q2.</v>
      </c>
      <c r="AE383" s="10" t="str">
        <f>VLOOKUP(J383,'Areas Ranking'!$D$116:$Z$172,19,0)</f>
        <v>Eastern Suburbs received a 'greeting' score of 71% which ranks them at position 1 of the 10 areas within the Central Metropolitan region called in Q2.</v>
      </c>
      <c r="AF383" s="10" t="str">
        <f>VLOOKUP(J383,'Areas Ranking'!$D$116:$Z$172,20,0)</f>
        <v>Eastern Suburbs received an 'act with empathy' score of 100% which ranks them at position 1 of the 10 areas within the Central Metropolitan region called in Q2.</v>
      </c>
      <c r="AG383" s="10" t="str">
        <f>VLOOKUP(J383,'Areas Ranking'!$D$116:$Z$172,21,0)</f>
        <v>Eastern Suburbs received an 'explain expectations &amp; resolve situations' score of 87% which ranks them at position 5 of the 10 areas within the Central Metropolitan region called in Q2.</v>
      </c>
      <c r="AH383" s="10" t="str">
        <f>VLOOKUP(J383,'Areas Ranking'!$D$116:$Z$172,22,0)</f>
        <v>Eastern Suburbs received a 'communication' score of 83% which ranks them at position 3 of the 10 areas within the Central Metropolitan region called in Q2.</v>
      </c>
      <c r="AI383" s="10" t="str">
        <f>VLOOKUP(J383,'Areas Ranking'!$D$116:$Z$172,23,0)</f>
        <v>Eastern Suburbs' lowest rank was for 'explain expectations &amp; resolve situations' in Q2, which should be examined for potential areas of improvement.</v>
      </c>
      <c r="AJ383" s="10" t="str">
        <f>VLOOKUP(K383,'Region Ranking'!$D$14:$X$19,16,0)</f>
        <v>Central Metropolitan received an overall score of 85% which ranks them at position 1 of the 6 regions called in Q2.</v>
      </c>
      <c r="AK383" s="10" t="str">
        <f>VLOOKUP(K383,'Region Ranking'!$D$14:$X$19,17,0)</f>
        <v>Central Metropolitan received a 'greeting' score of 60% which ranks them at position 1 of the 6 regions called in Q2.</v>
      </c>
      <c r="AL383" s="10" t="str">
        <f>VLOOKUP(K383,'Region Ranking'!$D$14:$X$19,18,0)</f>
        <v>Central Metropolitan received an 'act with empathy' score of 94% which ranks them at position 2 of the 6 regions called in Q2.</v>
      </c>
      <c r="AM383" s="10" t="str">
        <f>VLOOKUP(K383,'Region Ranking'!$D$14:$X$19,19,0)</f>
        <v>Central Metropolitan received an 'explain expectations &amp; resolve situations' score of 86% which ranks them at position 3 of the 6 regions called in Q2.</v>
      </c>
      <c r="AN383" s="10" t="str">
        <f>VLOOKUP(K383,'Region Ranking'!$D$14:$X$19,20,0)</f>
        <v>Central Metropolitan received a 'communication' score of 77% which ranks them at position 1 of the 6 regions called in Q2.</v>
      </c>
      <c r="AO383" s="10" t="str">
        <f>VLOOKUP(K383,'Region Ranking'!$D$14:$X$19,21,0)</f>
        <v>Central Metropolitan had multiple areas with lower ranks in Q2, which should be examined for potential areas of improvement.</v>
      </c>
    </row>
    <row r="384" spans="1:41" hidden="1" x14ac:dyDescent="0.25">
      <c r="A384" s="10">
        <v>2025</v>
      </c>
      <c r="B384" s="10" t="s">
        <v>347</v>
      </c>
      <c r="C384" s="10" t="s">
        <v>348</v>
      </c>
      <c r="D384" s="10">
        <v>10466425</v>
      </c>
      <c r="E384" s="10" t="s">
        <v>144</v>
      </c>
      <c r="F384" s="10" t="s">
        <v>145</v>
      </c>
      <c r="G384" s="10" t="s">
        <v>144</v>
      </c>
      <c r="H384" s="10" t="s">
        <v>46</v>
      </c>
      <c r="I384" s="10">
        <v>2330</v>
      </c>
      <c r="J384" s="10" t="s">
        <v>146</v>
      </c>
      <c r="K384" s="10" t="s">
        <v>136</v>
      </c>
      <c r="L384" s="10" t="s">
        <v>49</v>
      </c>
      <c r="M384" s="10" t="s">
        <v>61</v>
      </c>
      <c r="N384" s="10" t="s">
        <v>70</v>
      </c>
      <c r="O384" s="10" t="s">
        <v>51</v>
      </c>
      <c r="P384" s="10">
        <v>5</v>
      </c>
      <c r="Q384" s="10">
        <v>5</v>
      </c>
      <c r="R384" s="10">
        <v>3</v>
      </c>
      <c r="S384" s="10" t="s">
        <v>52</v>
      </c>
      <c r="T384" s="10" t="s">
        <v>62</v>
      </c>
      <c r="U384" s="10">
        <v>3</v>
      </c>
      <c r="V384" s="10" t="s">
        <v>51</v>
      </c>
      <c r="W384" s="10" t="s">
        <v>51</v>
      </c>
      <c r="X384" s="10" t="s">
        <v>55</v>
      </c>
      <c r="Y384" s="10">
        <v>0.5714285714285714</v>
      </c>
      <c r="Z384" s="10">
        <v>0.8928571428571429</v>
      </c>
      <c r="AA384" s="10">
        <v>0.42857142857142849</v>
      </c>
      <c r="AB384" s="10">
        <v>0.5</v>
      </c>
      <c r="AC384" s="10">
        <v>0.5977011494252874</v>
      </c>
      <c r="AD384" s="10" t="str">
        <f>VLOOKUP(J384,'Areas Ranking'!$D$116:$Z$172,18,0)</f>
        <v>Hunter Valley received an overall score of 81% which ranks them at position 7 of the 11 areas within the Northern region called in Q2.</v>
      </c>
      <c r="AE384" s="10" t="str">
        <f>VLOOKUP(J384,'Areas Ranking'!$D$116:$Z$172,19,0)</f>
        <v>Hunter Valley received a 'greeting' score of 57% which ranks them at position 5 of the 11 areas within the Northern region called in Q2.</v>
      </c>
      <c r="AF384" s="10" t="str">
        <f>VLOOKUP(J384,'Areas Ranking'!$D$116:$Z$172,20,0)</f>
        <v>Hunter Valley received an 'act with empathy' score of 96% which ranks them at position 4 of the 11 areas within the Northern region called in Q2.</v>
      </c>
      <c r="AG384" s="10" t="str">
        <f>VLOOKUP(J384,'Areas Ranking'!$D$116:$Z$172,21,0)</f>
        <v>Hunter Valley received an 'explain expectations &amp; resolve situations' score of 78% which ranks them at position 8 of the 11 areas within the Northern region called in Q2.</v>
      </c>
      <c r="AH384" s="10" t="str">
        <f>VLOOKUP(J384,'Areas Ranking'!$D$116:$Z$172,22,0)</f>
        <v>Hunter Valley received a 'communication' score of 67% which ranks them at position 4 of the 11 areas within the Northern region called in Q2.</v>
      </c>
      <c r="AI384" s="10" t="str">
        <f>VLOOKUP(J384,'Areas Ranking'!$D$116:$Z$172,23,0)</f>
        <v>Hunter Valley's lowest rank was for 'explain expectations &amp; resolve situations' in Q2, which should be examined for potential areas of improvement.</v>
      </c>
      <c r="AJ384" s="10" t="str">
        <f>VLOOKUP(K384,'Region Ranking'!$D$14:$X$19,16,0)</f>
        <v>Northern received an overall score of 82% which ranks them at position 4 of the 6 regions called in Q2.</v>
      </c>
      <c r="AK384" s="10" t="str">
        <f>VLOOKUP(K384,'Region Ranking'!$D$14:$X$19,17,0)</f>
        <v>Northern received a 'greeting' score of 57% which ranks them at position 3 of the 6 regions called in Q2.</v>
      </c>
      <c r="AL384" s="10" t="str">
        <f>VLOOKUP(K384,'Region Ranking'!$D$14:$X$19,18,0)</f>
        <v>Northern received an 'act with empathy' score of 91% which ranks them at position 3 of the 6 regions called in Q2.</v>
      </c>
      <c r="AM384" s="10" t="str">
        <f>VLOOKUP(K384,'Region Ranking'!$D$14:$X$19,19,0)</f>
        <v>Northern received an 'explain expectations &amp; resolve situations' score of 84% which ranks them at position 5 of the 6 regions called in Q2.</v>
      </c>
      <c r="AN384" s="10" t="str">
        <f>VLOOKUP(K384,'Region Ranking'!$D$14:$X$19,20,0)</f>
        <v>Northern received a 'communication' score of 64% which ranks them at position 4 of the 6 regions called in Q2.</v>
      </c>
      <c r="AO384" s="10" t="str">
        <f>VLOOKUP(K384,'Region Ranking'!$D$14:$X$19,21,0)</f>
        <v>Northern had multiple areas with lower ranks in Q2, which should be examined for potential areas of improvement.</v>
      </c>
    </row>
    <row r="385" spans="1:41" hidden="1" x14ac:dyDescent="0.25">
      <c r="A385" s="10">
        <v>2025</v>
      </c>
      <c r="B385" s="10" t="s">
        <v>347</v>
      </c>
      <c r="C385" s="10" t="s">
        <v>348</v>
      </c>
      <c r="D385" s="10">
        <v>10466426</v>
      </c>
      <c r="E385" s="10" t="s">
        <v>58</v>
      </c>
      <c r="F385" s="10" t="s">
        <v>59</v>
      </c>
      <c r="G385" s="10" t="s">
        <v>58</v>
      </c>
      <c r="H385" s="10" t="s">
        <v>46</v>
      </c>
      <c r="I385" s="10">
        <v>2010</v>
      </c>
      <c r="J385" s="10" t="s">
        <v>60</v>
      </c>
      <c r="K385" s="10" t="s">
        <v>48</v>
      </c>
      <c r="L385" s="10" t="s">
        <v>49</v>
      </c>
      <c r="M385" s="10" t="s">
        <v>61</v>
      </c>
      <c r="N385" s="10" t="s">
        <v>50</v>
      </c>
      <c r="O385" s="10" t="s">
        <v>51</v>
      </c>
      <c r="P385" s="10">
        <v>5</v>
      </c>
      <c r="Q385" s="10">
        <v>3</v>
      </c>
      <c r="R385" s="10">
        <v>5</v>
      </c>
      <c r="S385" s="10" t="s">
        <v>52</v>
      </c>
      <c r="T385" s="10" t="s">
        <v>53</v>
      </c>
      <c r="U385" s="10">
        <v>3</v>
      </c>
      <c r="V385" s="10" t="s">
        <v>54</v>
      </c>
      <c r="W385" s="10" t="s">
        <v>51</v>
      </c>
      <c r="X385" s="10" t="s">
        <v>55</v>
      </c>
      <c r="Y385" s="10">
        <v>0.7142857142857143</v>
      </c>
      <c r="Z385" s="10">
        <v>0.8214285714285714</v>
      </c>
      <c r="AA385" s="10">
        <v>0.80952380952380953</v>
      </c>
      <c r="AB385" s="10">
        <v>0.5</v>
      </c>
      <c r="AC385" s="10">
        <v>0.77011494252873558</v>
      </c>
      <c r="AD385" s="10" t="str">
        <f>VLOOKUP(J385,'Areas Ranking'!$D$116:$Z$172,18,0)</f>
        <v>Surry Hills received an overall score of 85% which ranks them at position 6 of the 10 areas within the Central Metropolitan region called in Q2.</v>
      </c>
      <c r="AE385" s="10" t="str">
        <f>VLOOKUP(J385,'Areas Ranking'!$D$116:$Z$172,19,0)</f>
        <v>Surry Hills received a 'greeting' score of 62% which ranks them at position 4 of the 10 areas within the Central Metropolitan region called in Q2.</v>
      </c>
      <c r="AF385" s="10" t="str">
        <f>VLOOKUP(J385,'Areas Ranking'!$D$116:$Z$172,20,0)</f>
        <v>Surry Hills received an 'act with empathy' score of 94% which ranks them at position 7 of the 10 areas within the Central Metropolitan region called in Q2.</v>
      </c>
      <c r="AG385" s="10" t="str">
        <f>VLOOKUP(J385,'Areas Ranking'!$D$116:$Z$172,21,0)</f>
        <v>Surry Hills received an 'explain expectations &amp; resolve situations' score of 87% which ranks them at position 5 of the 10 areas within the Central Metropolitan region called in Q2.</v>
      </c>
      <c r="AH385" s="10" t="str">
        <f>VLOOKUP(J385,'Areas Ranking'!$D$116:$Z$172,22,0)</f>
        <v>Surry Hills received a 'communication' score of 67% which ranks them at position 6 of the 10 areas within the Central Metropolitan region called in Q2.</v>
      </c>
      <c r="AI385" s="10" t="str">
        <f>VLOOKUP(J385,'Areas Ranking'!$D$116:$Z$172,23,0)</f>
        <v>Surry Hills' lowest rank was for 'act with empathy' in Q2, which should be examined for potential areas of improvement.</v>
      </c>
      <c r="AJ385" s="10" t="str">
        <f>VLOOKUP(K385,'Region Ranking'!$D$14:$X$19,16,0)</f>
        <v>Central Metropolitan received an overall score of 85% which ranks them at position 1 of the 6 regions called in Q2.</v>
      </c>
      <c r="AK385" s="10" t="str">
        <f>VLOOKUP(K385,'Region Ranking'!$D$14:$X$19,17,0)</f>
        <v>Central Metropolitan received a 'greeting' score of 60% which ranks them at position 1 of the 6 regions called in Q2.</v>
      </c>
      <c r="AL385" s="10" t="str">
        <f>VLOOKUP(K385,'Region Ranking'!$D$14:$X$19,18,0)</f>
        <v>Central Metropolitan received an 'act with empathy' score of 94% which ranks them at position 2 of the 6 regions called in Q2.</v>
      </c>
      <c r="AM385" s="10" t="str">
        <f>VLOOKUP(K385,'Region Ranking'!$D$14:$X$19,19,0)</f>
        <v>Central Metropolitan received an 'explain expectations &amp; resolve situations' score of 86% which ranks them at position 3 of the 6 regions called in Q2.</v>
      </c>
      <c r="AN385" s="10" t="str">
        <f>VLOOKUP(K385,'Region Ranking'!$D$14:$X$19,20,0)</f>
        <v>Central Metropolitan received a 'communication' score of 77% which ranks them at position 1 of the 6 regions called in Q2.</v>
      </c>
      <c r="AO385" s="10" t="str">
        <f>VLOOKUP(K385,'Region Ranking'!$D$14:$X$19,21,0)</f>
        <v>Central Metropolitan had multiple areas with lower ranks in Q2, which should be examined for potential areas of improvement.</v>
      </c>
    </row>
    <row r="386" spans="1:41" hidden="1" x14ac:dyDescent="0.25">
      <c r="A386" s="10">
        <v>2025</v>
      </c>
      <c r="B386" s="10" t="s">
        <v>347</v>
      </c>
      <c r="C386" s="10" t="s">
        <v>348</v>
      </c>
      <c r="D386" s="10">
        <v>10466427</v>
      </c>
      <c r="E386" s="10" t="s">
        <v>325</v>
      </c>
      <c r="F386" s="10" t="s">
        <v>326</v>
      </c>
      <c r="G386" s="10" t="s">
        <v>325</v>
      </c>
      <c r="H386" s="10" t="s">
        <v>46</v>
      </c>
      <c r="I386" s="10">
        <v>2232</v>
      </c>
      <c r="J386" s="10" t="s">
        <v>98</v>
      </c>
      <c r="K386" s="10" t="s">
        <v>48</v>
      </c>
      <c r="L386" s="10" t="s">
        <v>49</v>
      </c>
      <c r="M386" s="10"/>
      <c r="N386" s="10" t="s">
        <v>50</v>
      </c>
      <c r="O386" s="10" t="s">
        <v>51</v>
      </c>
      <c r="P386" s="10">
        <v>5</v>
      </c>
      <c r="Q386" s="10">
        <v>5</v>
      </c>
      <c r="R386" s="10">
        <v>5</v>
      </c>
      <c r="S386" s="10" t="s">
        <v>52</v>
      </c>
      <c r="T386" s="10" t="s">
        <v>53</v>
      </c>
      <c r="U386" s="10">
        <v>4</v>
      </c>
      <c r="V386" s="10" t="s">
        <v>51</v>
      </c>
      <c r="W386" s="10" t="s">
        <v>55</v>
      </c>
      <c r="X386" s="10" t="s">
        <v>55</v>
      </c>
      <c r="Y386" s="10">
        <v>0.7142857142857143</v>
      </c>
      <c r="Z386" s="10">
        <v>1</v>
      </c>
      <c r="AA386" s="10">
        <v>0.90476190476190477</v>
      </c>
      <c r="AB386" s="10">
        <v>1</v>
      </c>
      <c r="AC386" s="10">
        <v>0.93103448275862066</v>
      </c>
      <c r="AD386" s="10" t="str">
        <f>VLOOKUP(J386,'Areas Ranking'!$D$116:$Z$172,18,0)</f>
        <v>Sutherland Shire received an overall score of 92% which ranks them at position 3 of the 10 areas within the Central Metropolitan region called in Q2.</v>
      </c>
      <c r="AE386" s="10" t="str">
        <f>VLOOKUP(J386,'Areas Ranking'!$D$116:$Z$172,19,0)</f>
        <v>Sutherland Shire received a 'greeting' score of 57% which ranks them at position 6 of the 10 areas within the Central Metropolitan region called in Q2.</v>
      </c>
      <c r="AF386" s="10" t="str">
        <f>VLOOKUP(J386,'Areas Ranking'!$D$116:$Z$172,20,0)</f>
        <v>Sutherland Shire received an 'act with empathy' score of 100% which ranks them at position 1 of the 10 areas within the Central Metropolitan region called in Q2.</v>
      </c>
      <c r="AG386" s="10" t="str">
        <f>VLOOKUP(J386,'Areas Ranking'!$D$116:$Z$172,21,0)</f>
        <v>Sutherland Shire received an 'explain expectations &amp; resolve situations' score of 94% which ranks them at position 3 of the 10 areas within the Central Metropolitan region called in Q2.</v>
      </c>
      <c r="AH386" s="10" t="str">
        <f>VLOOKUP(J386,'Areas Ranking'!$D$116:$Z$172,22,0)</f>
        <v>Sutherland Shire received a 'communication' score of 83% which ranks them at position 3 of the 10 areas within the Central Metropolitan region called in Q2.</v>
      </c>
      <c r="AI386" s="10" t="str">
        <f>VLOOKUP(J386,'Areas Ranking'!$D$116:$Z$172,23,0)</f>
        <v>Sutherland Shire's lowest rank was for 'greeting' in Q2, which should be examined for potential areas of improvement.</v>
      </c>
      <c r="AJ386" s="10" t="str">
        <f>VLOOKUP(K386,'Region Ranking'!$D$14:$X$19,16,0)</f>
        <v>Central Metropolitan received an overall score of 85% which ranks them at position 1 of the 6 regions called in Q2.</v>
      </c>
      <c r="AK386" s="10" t="str">
        <f>VLOOKUP(K386,'Region Ranking'!$D$14:$X$19,17,0)</f>
        <v>Central Metropolitan received a 'greeting' score of 60% which ranks them at position 1 of the 6 regions called in Q2.</v>
      </c>
      <c r="AL386" s="10" t="str">
        <f>VLOOKUP(K386,'Region Ranking'!$D$14:$X$19,18,0)</f>
        <v>Central Metropolitan received an 'act with empathy' score of 94% which ranks them at position 2 of the 6 regions called in Q2.</v>
      </c>
      <c r="AM386" s="10" t="str">
        <f>VLOOKUP(K386,'Region Ranking'!$D$14:$X$19,19,0)</f>
        <v>Central Metropolitan received an 'explain expectations &amp; resolve situations' score of 86% which ranks them at position 3 of the 6 regions called in Q2.</v>
      </c>
      <c r="AN386" s="10" t="str">
        <f>VLOOKUP(K386,'Region Ranking'!$D$14:$X$19,20,0)</f>
        <v>Central Metropolitan received a 'communication' score of 77% which ranks them at position 1 of the 6 regions called in Q2.</v>
      </c>
      <c r="AO386" s="10" t="str">
        <f>VLOOKUP(K386,'Region Ranking'!$D$14:$X$19,21,0)</f>
        <v>Central Metropolitan had multiple areas with lower ranks in Q2, which should be examined for potential areas of improvement.</v>
      </c>
    </row>
    <row r="387" spans="1:41" hidden="1" x14ac:dyDescent="0.25">
      <c r="A387" s="10">
        <v>2025</v>
      </c>
      <c r="B387" s="10" t="s">
        <v>347</v>
      </c>
      <c r="C387" s="10" t="s">
        <v>348</v>
      </c>
      <c r="D387" s="10">
        <v>10466428</v>
      </c>
      <c r="E387" s="10" t="s">
        <v>56</v>
      </c>
      <c r="F387" s="10" t="s">
        <v>57</v>
      </c>
      <c r="G387" s="10" t="s">
        <v>56</v>
      </c>
      <c r="H387" s="10" t="s">
        <v>46</v>
      </c>
      <c r="I387" s="10">
        <v>2000</v>
      </c>
      <c r="J387" s="10" t="s">
        <v>47</v>
      </c>
      <c r="K387" s="10" t="s">
        <v>48</v>
      </c>
      <c r="L387" s="10" t="s">
        <v>49</v>
      </c>
      <c r="M387" s="10"/>
      <c r="N387" s="10" t="s">
        <v>50</v>
      </c>
      <c r="O387" s="10" t="s">
        <v>51</v>
      </c>
      <c r="P387" s="10">
        <v>5</v>
      </c>
      <c r="Q387" s="10">
        <v>5</v>
      </c>
      <c r="R387" s="10">
        <v>5</v>
      </c>
      <c r="S387" s="10" t="s">
        <v>52</v>
      </c>
      <c r="T387" s="10" t="s">
        <v>76</v>
      </c>
      <c r="U387" s="10">
        <v>5</v>
      </c>
      <c r="V387" s="10" t="s">
        <v>51</v>
      </c>
      <c r="W387" s="10" t="s">
        <v>55</v>
      </c>
      <c r="X387" s="10" t="s">
        <v>55</v>
      </c>
      <c r="Y387" s="10">
        <v>0.7142857142857143</v>
      </c>
      <c r="Z387" s="10">
        <v>1</v>
      </c>
      <c r="AA387" s="10">
        <v>1</v>
      </c>
      <c r="AB387" s="10">
        <v>1</v>
      </c>
      <c r="AC387" s="10">
        <v>0.97701149425287359</v>
      </c>
      <c r="AD387" s="10" t="str">
        <f>VLOOKUP(J387,'Areas Ranking'!$D$116:$Z$172,18,0)</f>
        <v>Sydney City received an overall score of 71% which ranks them at position 10 of the 10 areas within the Central Metropolitan region called in Q2.</v>
      </c>
      <c r="AE387" s="10" t="str">
        <f>VLOOKUP(J387,'Areas Ranking'!$D$116:$Z$172,19,0)</f>
        <v>Sydney City received a 'greeting' score of 57% which ranks them at position 6 of the 10 areas within the Central Metropolitan region called in Q2.</v>
      </c>
      <c r="AF387" s="10" t="str">
        <f>VLOOKUP(J387,'Areas Ranking'!$D$116:$Z$172,20,0)</f>
        <v>Sydney City received an 'act with empathy' score of 74% which ranks them at position 10 of the 10 areas within the Central Metropolitan region called in Q2.</v>
      </c>
      <c r="AG387" s="10" t="str">
        <f>VLOOKUP(J387,'Areas Ranking'!$D$116:$Z$172,21,0)</f>
        <v>Sydney City received an 'explain expectations &amp; resolve situations' score of 73% which ranks them at position 9 of the 10 areas within the Central Metropolitan region called in Q2.</v>
      </c>
      <c r="AH387" s="10" t="str">
        <f>VLOOKUP(J387,'Areas Ranking'!$D$116:$Z$172,22,0)</f>
        <v>Sydney City received a 'communication' score of 67% which ranks them at position 6 of the 10 areas within the Central Metropolitan region called in Q2.</v>
      </c>
      <c r="AI387" s="10" t="str">
        <f>VLOOKUP(J387,'Areas Ranking'!$D$116:$Z$172,23,0)</f>
        <v>Sydney City's lowest rank was for 'act with empathy' in Q2, which should be examined for potential areas of improvement.</v>
      </c>
      <c r="AJ387" s="10" t="str">
        <f>VLOOKUP(K387,'Region Ranking'!$D$14:$X$19,16,0)</f>
        <v>Central Metropolitan received an overall score of 85% which ranks them at position 1 of the 6 regions called in Q2.</v>
      </c>
      <c r="AK387" s="10" t="str">
        <f>VLOOKUP(K387,'Region Ranking'!$D$14:$X$19,17,0)</f>
        <v>Central Metropolitan received a 'greeting' score of 60% which ranks them at position 1 of the 6 regions called in Q2.</v>
      </c>
      <c r="AL387" s="10" t="str">
        <f>VLOOKUP(K387,'Region Ranking'!$D$14:$X$19,18,0)</f>
        <v>Central Metropolitan received an 'act with empathy' score of 94% which ranks them at position 2 of the 6 regions called in Q2.</v>
      </c>
      <c r="AM387" s="10" t="str">
        <f>VLOOKUP(K387,'Region Ranking'!$D$14:$X$19,19,0)</f>
        <v>Central Metropolitan received an 'explain expectations &amp; resolve situations' score of 86% which ranks them at position 3 of the 6 regions called in Q2.</v>
      </c>
      <c r="AN387" s="10" t="str">
        <f>VLOOKUP(K387,'Region Ranking'!$D$14:$X$19,20,0)</f>
        <v>Central Metropolitan received a 'communication' score of 77% which ranks them at position 1 of the 6 regions called in Q2.</v>
      </c>
      <c r="AO387" s="10" t="str">
        <f>VLOOKUP(K387,'Region Ranking'!$D$14:$X$19,21,0)</f>
        <v>Central Metropolitan had multiple areas with lower ranks in Q2, which should be examined for potential areas of improvement.</v>
      </c>
    </row>
    <row r="388" spans="1:41" hidden="1" x14ac:dyDescent="0.25">
      <c r="A388" s="10">
        <v>2025</v>
      </c>
      <c r="B388" s="10" t="s">
        <v>347</v>
      </c>
      <c r="C388" s="10" t="s">
        <v>348</v>
      </c>
      <c r="D388" s="10">
        <v>10466429</v>
      </c>
      <c r="E388" s="10" t="s">
        <v>142</v>
      </c>
      <c r="F388" s="10" t="s">
        <v>143</v>
      </c>
      <c r="G388" s="10" t="s">
        <v>142</v>
      </c>
      <c r="H388" s="10" t="s">
        <v>46</v>
      </c>
      <c r="I388" s="10">
        <v>2283</v>
      </c>
      <c r="J388" s="10" t="s">
        <v>141</v>
      </c>
      <c r="K388" s="10" t="s">
        <v>136</v>
      </c>
      <c r="L388" s="10" t="s">
        <v>49</v>
      </c>
      <c r="M388" s="10" t="s">
        <v>61</v>
      </c>
      <c r="N388" s="10" t="s">
        <v>50</v>
      </c>
      <c r="O388" s="10" t="s">
        <v>51</v>
      </c>
      <c r="P388" s="10">
        <v>5</v>
      </c>
      <c r="Q388" s="10">
        <v>4</v>
      </c>
      <c r="R388" s="10">
        <v>5</v>
      </c>
      <c r="S388" s="10" t="s">
        <v>52</v>
      </c>
      <c r="T388" s="10" t="s">
        <v>76</v>
      </c>
      <c r="U388" s="10">
        <v>5</v>
      </c>
      <c r="V388" s="10" t="s">
        <v>51</v>
      </c>
      <c r="W388" s="10" t="s">
        <v>55</v>
      </c>
      <c r="X388" s="10" t="s">
        <v>55</v>
      </c>
      <c r="Y388" s="10">
        <v>0.7142857142857143</v>
      </c>
      <c r="Z388" s="10">
        <v>1</v>
      </c>
      <c r="AA388" s="10">
        <v>1</v>
      </c>
      <c r="AB388" s="10">
        <v>1</v>
      </c>
      <c r="AC388" s="10">
        <v>0.97701149425287359</v>
      </c>
      <c r="AD388" s="10" t="str">
        <f>VLOOKUP(J388,'Areas Ranking'!$D$116:$Z$172,18,0)</f>
        <v>Lake Macquarie received an overall score of 89% which ranks them at position 4 of the 11 areas within the Northern region called in Q2.</v>
      </c>
      <c r="AE388" s="10" t="str">
        <f>VLOOKUP(J388,'Areas Ranking'!$D$116:$Z$172,19,0)</f>
        <v>Lake Macquarie received a 'greeting' score of 62% which ranks them at position 4 of the 11 areas within the Northern region called in Q2.</v>
      </c>
      <c r="AF388" s="10" t="str">
        <f>VLOOKUP(J388,'Areas Ranking'!$D$116:$Z$172,20,0)</f>
        <v>Lake Macquarie received an 'act with empathy' score of 87% which ranks them at position 8 of the 11 areas within the Northern region called in Q2.</v>
      </c>
      <c r="AG388" s="10" t="str">
        <f>VLOOKUP(J388,'Areas Ranking'!$D$116:$Z$172,21,0)</f>
        <v>Lake Macquarie received an 'explain expectations &amp; resolve situations' score of 98% which ranks them at position 1 of the 11 areas within the Northern region called in Q2.</v>
      </c>
      <c r="AH388" s="10" t="str">
        <f>VLOOKUP(J388,'Areas Ranking'!$D$116:$Z$172,22,0)</f>
        <v>Lake Macquarie received a 'communication' score of 67% which ranks them at position 4 of the 11 areas within the Northern region called in Q2.</v>
      </c>
      <c r="AI388" s="10" t="str">
        <f>VLOOKUP(J388,'Areas Ranking'!$D$116:$Z$172,23,0)</f>
        <v>Lake Macquarie's lowest rank was for 'act with empathy' in Q2, which should be examined for potential areas of improvement.</v>
      </c>
      <c r="AJ388" s="10" t="str">
        <f>VLOOKUP(K388,'Region Ranking'!$D$14:$X$19,16,0)</f>
        <v>Northern received an overall score of 82% which ranks them at position 4 of the 6 regions called in Q2.</v>
      </c>
      <c r="AK388" s="10" t="str">
        <f>VLOOKUP(K388,'Region Ranking'!$D$14:$X$19,17,0)</f>
        <v>Northern received a 'greeting' score of 57% which ranks them at position 3 of the 6 regions called in Q2.</v>
      </c>
      <c r="AL388" s="10" t="str">
        <f>VLOOKUP(K388,'Region Ranking'!$D$14:$X$19,18,0)</f>
        <v>Northern received an 'act with empathy' score of 91% which ranks them at position 3 of the 6 regions called in Q2.</v>
      </c>
      <c r="AM388" s="10" t="str">
        <f>VLOOKUP(K388,'Region Ranking'!$D$14:$X$19,19,0)</f>
        <v>Northern received an 'explain expectations &amp; resolve situations' score of 84% which ranks them at position 5 of the 6 regions called in Q2.</v>
      </c>
      <c r="AN388" s="10" t="str">
        <f>VLOOKUP(K388,'Region Ranking'!$D$14:$X$19,20,0)</f>
        <v>Northern received a 'communication' score of 64% which ranks them at position 4 of the 6 regions called in Q2.</v>
      </c>
      <c r="AO388" s="10" t="str">
        <f>VLOOKUP(K388,'Region Ranking'!$D$14:$X$19,21,0)</f>
        <v>Northern had multiple areas with lower ranks in Q2, which should be examined for potential areas of improvement.</v>
      </c>
    </row>
    <row r="389" spans="1:41" hidden="1" x14ac:dyDescent="0.25">
      <c r="A389" s="10">
        <v>2025</v>
      </c>
      <c r="B389" s="10" t="s">
        <v>347</v>
      </c>
      <c r="C389" s="10" t="s">
        <v>348</v>
      </c>
      <c r="D389" s="10">
        <v>10466430</v>
      </c>
      <c r="E389" s="10" t="s">
        <v>293</v>
      </c>
      <c r="F389" s="10" t="s">
        <v>294</v>
      </c>
      <c r="G389" s="10" t="s">
        <v>293</v>
      </c>
      <c r="H389" s="10" t="s">
        <v>46</v>
      </c>
      <c r="I389" s="10">
        <v>2832</v>
      </c>
      <c r="J389" s="10" t="s">
        <v>295</v>
      </c>
      <c r="K389" s="10" t="s">
        <v>233</v>
      </c>
      <c r="L389" s="10" t="s">
        <v>49</v>
      </c>
      <c r="M389" s="10"/>
      <c r="N389" s="10" t="s">
        <v>50</v>
      </c>
      <c r="O389" s="10" t="s">
        <v>51</v>
      </c>
      <c r="P389" s="10">
        <v>5</v>
      </c>
      <c r="Q389" s="10">
        <v>4</v>
      </c>
      <c r="R389" s="10">
        <v>5</v>
      </c>
      <c r="S389" s="10" t="s">
        <v>52</v>
      </c>
      <c r="T389" s="10" t="s">
        <v>76</v>
      </c>
      <c r="U389" s="10">
        <v>5</v>
      </c>
      <c r="V389" s="10" t="s">
        <v>54</v>
      </c>
      <c r="W389" s="10" t="s">
        <v>55</v>
      </c>
      <c r="X389" s="10" t="s">
        <v>55</v>
      </c>
      <c r="Y389" s="10">
        <v>0.5714285714285714</v>
      </c>
      <c r="Z389" s="10">
        <v>1</v>
      </c>
      <c r="AA389" s="10">
        <v>1</v>
      </c>
      <c r="AB389" s="10">
        <v>1</v>
      </c>
      <c r="AC389" s="10">
        <v>0.96551724137931028</v>
      </c>
      <c r="AD389" s="10" t="str">
        <f>VLOOKUP(J389,'Areas Ranking'!$D$116:$Z$172,18,0)</f>
        <v>Central North received an overall score of 89% which ranks them at position 2 of the 7 areas within the Western region called in Q2.</v>
      </c>
      <c r="AE389" s="10" t="str">
        <f>VLOOKUP(J389,'Areas Ranking'!$D$116:$Z$172,19,0)</f>
        <v>Central North received a 'greeting' score of 67% which ranks them at position 1 of the 7 areas within the Western region called in Q2.</v>
      </c>
      <c r="AF389" s="10" t="str">
        <f>VLOOKUP(J389,'Areas Ranking'!$D$116:$Z$172,20,0)</f>
        <v>Central North received an 'act with empathy' score of 100% which ranks them at position 1 of the 7 areas within the Western region called in Q2.</v>
      </c>
      <c r="AG389" s="10" t="str">
        <f>VLOOKUP(J389,'Areas Ranking'!$D$116:$Z$172,21,0)</f>
        <v>Central North received an 'explain expectations &amp; resolve situations' score of 90% which ranks them at position 2 of the 7 areas within the Western region called in Q2.</v>
      </c>
      <c r="AH389" s="10" t="str">
        <f>VLOOKUP(J389,'Areas Ranking'!$D$116:$Z$172,22,0)</f>
        <v>Central North received a 'communication' score of 67% which ranks them at position 3 of the 7 areas within the Western region called in Q2.</v>
      </c>
      <c r="AI389" s="10" t="str">
        <f>VLOOKUP(J389,'Areas Ranking'!$D$116:$Z$172,23,0)</f>
        <v>Central North's lowest rank was for 'communication' in Q2, which should be examined for potential areas of improvement.</v>
      </c>
      <c r="AJ389" s="10" t="str">
        <f>VLOOKUP(K389,'Region Ranking'!$D$14:$X$19,16,0)</f>
        <v>Western received an overall score of 84% which ranks them at position 2 of the 6 regions called in Q2.</v>
      </c>
      <c r="AK389" s="10" t="str">
        <f>VLOOKUP(K389,'Region Ranking'!$D$14:$X$19,17,0)</f>
        <v>Western received a 'greeting' score of 53% which ranks them at position 4 of the 6 regions called in Q2.</v>
      </c>
      <c r="AL389" s="10" t="str">
        <f>VLOOKUP(K389,'Region Ranking'!$D$14:$X$19,18,0)</f>
        <v>Western received an 'act with empathy' score of 94% which ranks them at position 1 of the 6 regions called in Q2.</v>
      </c>
      <c r="AM389" s="10" t="str">
        <f>VLOOKUP(K389,'Region Ranking'!$D$14:$X$19,19,0)</f>
        <v>Western received an 'explain expectations &amp; resolve situations' score of 87% which ranks them at position 2 of the 6 regions called in Q2.</v>
      </c>
      <c r="AN389" s="10" t="str">
        <f>VLOOKUP(K389,'Region Ranking'!$D$14:$X$19,20,0)</f>
        <v>Western received a 'communication' score of 69% which ranks them at position 3 of the 6 regions called in Q2.</v>
      </c>
      <c r="AO389" s="10" t="str">
        <f>VLOOKUP(K389,'Region Ranking'!$D$14:$X$19,21,0)</f>
        <v>Western had multiple areas with lower ranks in Q2, which should be examined for potential areas of improvement.</v>
      </c>
    </row>
    <row r="390" spans="1:41" hidden="1" x14ac:dyDescent="0.25">
      <c r="A390" s="10">
        <v>2025</v>
      </c>
      <c r="B390" s="10" t="s">
        <v>347</v>
      </c>
      <c r="C390" s="10" t="s">
        <v>348</v>
      </c>
      <c r="D390" s="10">
        <v>10466431</v>
      </c>
      <c r="E390" s="10" t="s">
        <v>167</v>
      </c>
      <c r="F390" s="10" t="s">
        <v>168</v>
      </c>
      <c r="G390" s="10" t="s">
        <v>167</v>
      </c>
      <c r="H390" s="10" t="s">
        <v>46</v>
      </c>
      <c r="I390" s="10">
        <v>2756</v>
      </c>
      <c r="J390" s="10" t="s">
        <v>169</v>
      </c>
      <c r="K390" s="10" t="s">
        <v>104</v>
      </c>
      <c r="L390" s="10" t="s">
        <v>49</v>
      </c>
      <c r="M390" s="10" t="s">
        <v>61</v>
      </c>
      <c r="N390" s="10" t="s">
        <v>70</v>
      </c>
      <c r="O390" s="10" t="s">
        <v>51</v>
      </c>
      <c r="P390" s="10">
        <v>5</v>
      </c>
      <c r="Q390" s="10">
        <v>5</v>
      </c>
      <c r="R390" s="10">
        <v>5</v>
      </c>
      <c r="S390" s="10" t="s">
        <v>52</v>
      </c>
      <c r="T390" s="10" t="s">
        <v>76</v>
      </c>
      <c r="U390" s="10">
        <v>5</v>
      </c>
      <c r="V390" s="10" t="s">
        <v>51</v>
      </c>
      <c r="W390" s="10" t="s">
        <v>51</v>
      </c>
      <c r="X390" s="10" t="s">
        <v>55</v>
      </c>
      <c r="Y390" s="10">
        <v>0.5714285714285714</v>
      </c>
      <c r="Z390" s="10">
        <v>1</v>
      </c>
      <c r="AA390" s="10">
        <v>1</v>
      </c>
      <c r="AB390" s="10">
        <v>0.5</v>
      </c>
      <c r="AC390" s="10">
        <v>0.90804597701149414</v>
      </c>
      <c r="AD390" s="10" t="str">
        <f>VLOOKUP(J390,'Areas Ranking'!$D$116:$Z$172,18,0)</f>
        <v>Hawkesbury received an overall score of 92% which ranks them at position 4 of the 12 areas within the North West Metropolitan region called in Q2.</v>
      </c>
      <c r="AE390" s="10" t="str">
        <f>VLOOKUP(J390,'Areas Ranking'!$D$116:$Z$172,19,0)</f>
        <v>Hawkesbury received a 'greeting' score of 67% which ranks them at position 3 of the 12 areas within the North West Metropolitan region called in Q2.</v>
      </c>
      <c r="AF390" s="10" t="str">
        <f>VLOOKUP(J390,'Areas Ranking'!$D$116:$Z$172,20,0)</f>
        <v>Hawkesbury received an 'act with empathy' score of 94% which ranks them at position 6 of the 12 areas within the North West Metropolitan region called in Q2.</v>
      </c>
      <c r="AG390" s="10" t="str">
        <f>VLOOKUP(J390,'Areas Ranking'!$D$116:$Z$172,21,0)</f>
        <v>Hawkesbury received an 'explain expectations &amp; resolve situations' score of 97% which ranks them at position 2 of the 12 areas within the North West Metropolitan region called in Q2.</v>
      </c>
      <c r="AH390" s="10" t="str">
        <f>VLOOKUP(J390,'Areas Ranking'!$D$116:$Z$172,22,0)</f>
        <v>Hawkesbury received a 'communication' score of 83% which ranks them at position 1 of the 12 areas within the North West Metropolitan region called in Q2.</v>
      </c>
      <c r="AI390" s="10" t="str">
        <f>VLOOKUP(J390,'Areas Ranking'!$D$116:$Z$172,23,0)</f>
        <v>Hawkesbury's lowest rank was for 'act with empathy' in Q2, which should be examined for potential areas of improvement.</v>
      </c>
      <c r="AJ390" s="10" t="str">
        <f>VLOOKUP(K390,'Region Ranking'!$D$14:$X$19,16,0)</f>
        <v>North West Metropolitan received an overall score of 82% which ranks them at position 5 of the 6 regions called in Q2.</v>
      </c>
      <c r="AK390" s="10" t="str">
        <f>VLOOKUP(K390,'Region Ranking'!$D$14:$X$19,17,0)</f>
        <v>North West Metropolitan received a 'greeting' score of 58% which ranks them at position 2 of the 6 regions called in Q2.</v>
      </c>
      <c r="AL390" s="10" t="str">
        <f>VLOOKUP(K390,'Region Ranking'!$D$14:$X$19,18,0)</f>
        <v>North West Metropolitan received an 'act with empathy' score of 88% which ranks them at position 5 of the 6 regions called in Q2.</v>
      </c>
      <c r="AM390" s="10" t="str">
        <f>VLOOKUP(K390,'Region Ranking'!$D$14:$X$19,19,0)</f>
        <v>North West Metropolitan received an 'explain expectations &amp; resolve situations' score of 84% which ranks them at position 4 of the 6 regions called in Q2.</v>
      </c>
      <c r="AN390" s="10" t="str">
        <f>VLOOKUP(K390,'Region Ranking'!$D$14:$X$19,20,0)</f>
        <v>North West Metropolitan received a 'communication' score of 69% which ranks them at position 2 of the 6 regions called in Q2.</v>
      </c>
      <c r="AO390" s="10" t="str">
        <f>VLOOKUP(K390,'Region Ranking'!$D$14:$X$19,21,0)</f>
        <v>North West Metropolitan had multiple areas with lower ranks in Q2, which should be examined for potential areas of improvement.</v>
      </c>
    </row>
    <row r="391" spans="1:41" hidden="1" x14ac:dyDescent="0.25">
      <c r="A391" s="10">
        <v>2025</v>
      </c>
      <c r="B391" s="10" t="s">
        <v>347</v>
      </c>
      <c r="C391" s="10" t="s">
        <v>348</v>
      </c>
      <c r="D391" s="10">
        <v>10466432</v>
      </c>
      <c r="E391" s="10" t="s">
        <v>235</v>
      </c>
      <c r="F391" s="10" t="s">
        <v>236</v>
      </c>
      <c r="G391" s="10" t="s">
        <v>235</v>
      </c>
      <c r="H391" s="10" t="s">
        <v>46</v>
      </c>
      <c r="I391" s="10">
        <v>2350</v>
      </c>
      <c r="J391" s="10" t="s">
        <v>237</v>
      </c>
      <c r="K391" s="10" t="s">
        <v>233</v>
      </c>
      <c r="L391" s="10" t="s">
        <v>49</v>
      </c>
      <c r="M391" s="10" t="s">
        <v>61</v>
      </c>
      <c r="N391" s="10" t="s">
        <v>132</v>
      </c>
      <c r="O391" s="10" t="s">
        <v>51</v>
      </c>
      <c r="P391" s="10">
        <v>4</v>
      </c>
      <c r="Q391" s="10">
        <v>4</v>
      </c>
      <c r="R391" s="10">
        <v>4</v>
      </c>
      <c r="S391" s="10" t="s">
        <v>55</v>
      </c>
      <c r="T391" s="10" t="s">
        <v>76</v>
      </c>
      <c r="U391" s="10">
        <v>4</v>
      </c>
      <c r="V391" s="10" t="s">
        <v>54</v>
      </c>
      <c r="W391" s="10" t="s">
        <v>51</v>
      </c>
      <c r="X391" s="10" t="s">
        <v>55</v>
      </c>
      <c r="Y391" s="10">
        <v>0.42857142857142849</v>
      </c>
      <c r="Z391" s="10">
        <v>1</v>
      </c>
      <c r="AA391" s="10">
        <v>1</v>
      </c>
      <c r="AB391" s="10">
        <v>0.5</v>
      </c>
      <c r="AC391" s="10">
        <v>0.90909090909090906</v>
      </c>
      <c r="AD391" s="10" t="str">
        <f>VLOOKUP(J391,'Areas Ranking'!$D$116:$Z$172,18,0)</f>
        <v>New England received an overall score of 89% which ranks them at position 3 of the 7 areas within the Western region called in Q2.</v>
      </c>
      <c r="AE391" s="10" t="str">
        <f>VLOOKUP(J391,'Areas Ranking'!$D$116:$Z$172,19,0)</f>
        <v>New England received a 'greeting' score of 57% which ranks them at position 3 of the 7 areas within the Western region called in Q2.</v>
      </c>
      <c r="AF391" s="10" t="str">
        <f>VLOOKUP(J391,'Areas Ranking'!$D$116:$Z$172,20,0)</f>
        <v>New England received an 'act with empathy' score of 100% which ranks them at position 1 of the 7 areas within the Western region called in Q2.</v>
      </c>
      <c r="AG391" s="10" t="str">
        <f>VLOOKUP(J391,'Areas Ranking'!$D$116:$Z$172,21,0)</f>
        <v>New England received an 'explain expectations &amp; resolve situations' score of 90% which ranks them at position 2 of the 7 areas within the Western region called in Q2.</v>
      </c>
      <c r="AH391" s="10" t="str">
        <f>VLOOKUP(J391,'Areas Ranking'!$D$116:$Z$172,22,0)</f>
        <v>New England received a 'communication' score of 67% which ranks them at position 3 of the 7 areas within the Western region called in Q2.</v>
      </c>
      <c r="AI391" s="10" t="str">
        <f>VLOOKUP(J391,'Areas Ranking'!$D$116:$Z$172,23,0)</f>
        <v>New England had multiple areas with lower ranks in Q2, which should be examined for potential areas of improvement.</v>
      </c>
      <c r="AJ391" s="10" t="str">
        <f>VLOOKUP(K391,'Region Ranking'!$D$14:$X$19,16,0)</f>
        <v>Western received an overall score of 84% which ranks them at position 2 of the 6 regions called in Q2.</v>
      </c>
      <c r="AK391" s="10" t="str">
        <f>VLOOKUP(K391,'Region Ranking'!$D$14:$X$19,17,0)</f>
        <v>Western received a 'greeting' score of 53% which ranks them at position 4 of the 6 regions called in Q2.</v>
      </c>
      <c r="AL391" s="10" t="str">
        <f>VLOOKUP(K391,'Region Ranking'!$D$14:$X$19,18,0)</f>
        <v>Western received an 'act with empathy' score of 94% which ranks them at position 1 of the 6 regions called in Q2.</v>
      </c>
      <c r="AM391" s="10" t="str">
        <f>VLOOKUP(K391,'Region Ranking'!$D$14:$X$19,19,0)</f>
        <v>Western received an 'explain expectations &amp; resolve situations' score of 87% which ranks them at position 2 of the 6 regions called in Q2.</v>
      </c>
      <c r="AN391" s="10" t="str">
        <f>VLOOKUP(K391,'Region Ranking'!$D$14:$X$19,20,0)</f>
        <v>Western received a 'communication' score of 69% which ranks them at position 3 of the 6 regions called in Q2.</v>
      </c>
      <c r="AO391" s="10" t="str">
        <f>VLOOKUP(K391,'Region Ranking'!$D$14:$X$19,21,0)</f>
        <v>Western had multiple areas with lower ranks in Q2, which should be examined for potential areas of improvement.</v>
      </c>
    </row>
    <row r="392" spans="1:41" hidden="1" x14ac:dyDescent="0.25">
      <c r="A392" s="10">
        <v>2025</v>
      </c>
      <c r="B392" s="10" t="s">
        <v>347</v>
      </c>
      <c r="C392" s="10" t="s">
        <v>348</v>
      </c>
      <c r="D392" s="10">
        <v>10466433</v>
      </c>
      <c r="E392" s="10" t="s">
        <v>345</v>
      </c>
      <c r="F392" s="10" t="s">
        <v>346</v>
      </c>
      <c r="G392" s="10" t="s">
        <v>345</v>
      </c>
      <c r="H392" s="10" t="s">
        <v>46</v>
      </c>
      <c r="I392" s="10">
        <v>2536</v>
      </c>
      <c r="J392" s="10" t="s">
        <v>259</v>
      </c>
      <c r="K392" s="10" t="s">
        <v>253</v>
      </c>
      <c r="L392" s="10" t="s">
        <v>79</v>
      </c>
      <c r="M392" s="10" t="s">
        <v>234</v>
      </c>
      <c r="N392" s="10" t="s">
        <v>160</v>
      </c>
      <c r="O392" s="10" t="s">
        <v>51</v>
      </c>
      <c r="P392" s="10">
        <v>5</v>
      </c>
      <c r="Q392" s="10">
        <v>3</v>
      </c>
      <c r="R392" s="10">
        <v>4</v>
      </c>
      <c r="S392" s="10" t="s">
        <v>52</v>
      </c>
      <c r="T392" s="10" t="s">
        <v>53</v>
      </c>
      <c r="U392" s="10">
        <v>3</v>
      </c>
      <c r="V392" s="10" t="s">
        <v>51</v>
      </c>
      <c r="W392" s="10" t="s">
        <v>55</v>
      </c>
      <c r="X392" s="10" t="s">
        <v>55</v>
      </c>
      <c r="Y392" s="10">
        <v>0.5714285714285714</v>
      </c>
      <c r="Z392" s="10">
        <v>0.60714285714285721</v>
      </c>
      <c r="AA392" s="10">
        <v>0.80952380952380953</v>
      </c>
      <c r="AB392" s="10">
        <v>1</v>
      </c>
      <c r="AC392" s="10">
        <v>0.74712643678160917</v>
      </c>
      <c r="AD392" s="10" t="str">
        <f>VLOOKUP(J392,'Areas Ranking'!$D$116:$Z$172,18,0)</f>
        <v>South Coast received an overall score of 84% which ranks them at position 4 of the 8 areas within the Southern region called in Q2.</v>
      </c>
      <c r="AE392" s="10" t="str">
        <f>VLOOKUP(J392,'Areas Ranking'!$D$116:$Z$172,19,0)</f>
        <v>South Coast received a 'greeting' score of 57% which ranks them at position 2 of the 8 areas within the Southern region called in Q2.</v>
      </c>
      <c r="AF392" s="10" t="str">
        <f>VLOOKUP(J392,'Areas Ranking'!$D$116:$Z$172,20,0)</f>
        <v>South Coast received an 'act with empathy' score of 87% which ranks them at position 4 of the 8 areas within the Southern region called in Q2.</v>
      </c>
      <c r="AG392" s="10" t="str">
        <f>VLOOKUP(J392,'Areas Ranking'!$D$116:$Z$172,21,0)</f>
        <v>South Coast received an 'explain expectations &amp; resolve situations' score of 87% which ranks them at position 3 of the 8 areas within the Southern region called in Q2.</v>
      </c>
      <c r="AH392" s="10" t="str">
        <f>VLOOKUP(J392,'Areas Ranking'!$D$116:$Z$172,22,0)</f>
        <v>South Coast received a 'communication' score of 83% which ranks them at position 1 of the 8 areas within the Southern region called in Q2.</v>
      </c>
      <c r="AI392" s="10" t="str">
        <f>VLOOKUP(J392,'Areas Ranking'!$D$116:$Z$172,23,0)</f>
        <v>South Coast's lowest rank was for 'act with empathy' in Q2, which should be examined for potential areas of improvement.</v>
      </c>
      <c r="AJ392" s="10" t="str">
        <f>VLOOKUP(K392,'Region Ranking'!$D$14:$X$19,16,0)</f>
        <v>Southern received an overall score of 77% which ranks them at position 6 of the 6 regions called in Q2.</v>
      </c>
      <c r="AK392" s="10" t="str">
        <f>VLOOKUP(K392,'Region Ranking'!$D$14:$X$19,17,0)</f>
        <v>Southern received a 'greeting' score of 51% which ranks them at position 5 of the 6 regions called in Q2.</v>
      </c>
      <c r="AL392" s="10" t="str">
        <f>VLOOKUP(K392,'Region Ranking'!$D$14:$X$19,18,0)</f>
        <v>Southern received an 'act with empathy' score of 81% which ranks them at position 6 of the 6 regions called in Q2.</v>
      </c>
      <c r="AM392" s="10" t="str">
        <f>VLOOKUP(K392,'Region Ranking'!$D$14:$X$19,19,0)</f>
        <v>Southern received an 'explain expectations &amp; resolve situations' score of 83% which ranks them at position 6 of the 6 regions called in Q2.</v>
      </c>
      <c r="AN392" s="10" t="str">
        <f>VLOOKUP(K392,'Region Ranking'!$D$14:$X$19,20,0)</f>
        <v>Southern received a 'communication' score of 60% which ranks them at position 5 of the 6 regions called in Q2.</v>
      </c>
      <c r="AO392" s="10" t="str">
        <f>VLOOKUP(K392,'Region Ranking'!$D$14:$X$19,21,0)</f>
        <v>Southern had multiple areas with lower ranks in Q2, which should be examined for potential areas of improvement.</v>
      </c>
    </row>
    <row r="393" spans="1:41" hidden="1" x14ac:dyDescent="0.25">
      <c r="A393" s="10">
        <v>2025</v>
      </c>
      <c r="B393" s="10" t="s">
        <v>347</v>
      </c>
      <c r="C393" s="10" t="s">
        <v>348</v>
      </c>
      <c r="D393" s="10">
        <v>10466434</v>
      </c>
      <c r="E393" s="10" t="s">
        <v>248</v>
      </c>
      <c r="F393" s="10" t="s">
        <v>249</v>
      </c>
      <c r="G393" s="10" t="s">
        <v>248</v>
      </c>
      <c r="H393" s="10" t="s">
        <v>46</v>
      </c>
      <c r="I393" s="10">
        <v>2481</v>
      </c>
      <c r="J393" s="10" t="s">
        <v>247</v>
      </c>
      <c r="K393" s="10" t="s">
        <v>136</v>
      </c>
      <c r="L393" s="10" t="s">
        <v>49</v>
      </c>
      <c r="M393" s="10" t="s">
        <v>61</v>
      </c>
      <c r="N393" s="10" t="s">
        <v>70</v>
      </c>
      <c r="O393" s="10" t="s">
        <v>51</v>
      </c>
      <c r="P393" s="10">
        <v>5</v>
      </c>
      <c r="Q393" s="10">
        <v>5</v>
      </c>
      <c r="R393" s="10">
        <v>5</v>
      </c>
      <c r="S393" s="10" t="s">
        <v>52</v>
      </c>
      <c r="T393" s="10" t="s">
        <v>76</v>
      </c>
      <c r="U393" s="10">
        <v>3</v>
      </c>
      <c r="V393" s="10" t="s">
        <v>63</v>
      </c>
      <c r="W393" s="10" t="s">
        <v>51</v>
      </c>
      <c r="X393" s="10" t="s">
        <v>55</v>
      </c>
      <c r="Y393" s="10">
        <v>0.42857142857142849</v>
      </c>
      <c r="Z393" s="10">
        <v>1</v>
      </c>
      <c r="AA393" s="10">
        <v>0.90476190476190477</v>
      </c>
      <c r="AB393" s="10">
        <v>0.5</v>
      </c>
      <c r="AC393" s="10">
        <v>0.85057471264367823</v>
      </c>
      <c r="AD393" s="10" t="str">
        <f>VLOOKUP(J393,'Areas Ranking'!$D$116:$Z$172,18,0)</f>
        <v>Tweed/Byron received an overall score of 61% which ranks them at position 11 of the 11 areas within the Northern region called in Q2.</v>
      </c>
      <c r="AE393" s="10" t="str">
        <f>VLOOKUP(J393,'Areas Ranking'!$D$116:$Z$172,19,0)</f>
        <v>Tweed/Byron received a 'greeting' score of 52% which ranks them at position 7 of the 11 areas within the Northern region called in Q2.</v>
      </c>
      <c r="AF393" s="10" t="str">
        <f>VLOOKUP(J393,'Areas Ranking'!$D$116:$Z$172,20,0)</f>
        <v>Tweed/Byron received an 'act with empathy' score of 67% which ranks them at position 11 of the 11 areas within the Northern region called in Q2.</v>
      </c>
      <c r="AG393" s="10" t="str">
        <f>VLOOKUP(J393,'Areas Ranking'!$D$116:$Z$172,21,0)</f>
        <v>Tweed/Byron received an 'explain expectations &amp; resolve situations' score of 60% which ranks them at position 11 of the 11 areas within the Northern region called in Q2.</v>
      </c>
      <c r="AH393" s="10" t="str">
        <f>VLOOKUP(J393,'Areas Ranking'!$D$116:$Z$172,22,0)</f>
        <v>Tweed/Byron received a 'communication' score of 50% which ranks them at position 8 of the 11 areas within the Northern region called in Q2.</v>
      </c>
      <c r="AI393" s="10" t="str">
        <f>VLOOKUP(J393,'Areas Ranking'!$D$116:$Z$172,23,0)</f>
        <v>Tweed/Byron had multiple areas with lower ranks in Q2, which should be examined for potential areas of improvement.</v>
      </c>
      <c r="AJ393" s="10" t="str">
        <f>VLOOKUP(K393,'Region Ranking'!$D$14:$X$19,16,0)</f>
        <v>Northern received an overall score of 82% which ranks them at position 4 of the 6 regions called in Q2.</v>
      </c>
      <c r="AK393" s="10" t="str">
        <f>VLOOKUP(K393,'Region Ranking'!$D$14:$X$19,17,0)</f>
        <v>Northern received a 'greeting' score of 57% which ranks them at position 3 of the 6 regions called in Q2.</v>
      </c>
      <c r="AL393" s="10" t="str">
        <f>VLOOKUP(K393,'Region Ranking'!$D$14:$X$19,18,0)</f>
        <v>Northern received an 'act with empathy' score of 91% which ranks them at position 3 of the 6 regions called in Q2.</v>
      </c>
      <c r="AM393" s="10" t="str">
        <f>VLOOKUP(K393,'Region Ranking'!$D$14:$X$19,19,0)</f>
        <v>Northern received an 'explain expectations &amp; resolve situations' score of 84% which ranks them at position 5 of the 6 regions called in Q2.</v>
      </c>
      <c r="AN393" s="10" t="str">
        <f>VLOOKUP(K393,'Region Ranking'!$D$14:$X$19,20,0)</f>
        <v>Northern received a 'communication' score of 64% which ranks them at position 4 of the 6 regions called in Q2.</v>
      </c>
      <c r="AO393" s="10" t="str">
        <f>VLOOKUP(K393,'Region Ranking'!$D$14:$X$19,21,0)</f>
        <v>Northern had multiple areas with lower ranks in Q2, which should be examined for potential areas of improvement.</v>
      </c>
    </row>
    <row r="394" spans="1:41" hidden="1" x14ac:dyDescent="0.25">
      <c r="A394" s="10">
        <v>2025</v>
      </c>
      <c r="B394" s="10" t="s">
        <v>347</v>
      </c>
      <c r="C394" s="10" t="s">
        <v>348</v>
      </c>
      <c r="D394" s="10">
        <v>10466435</v>
      </c>
      <c r="E394" s="10" t="s">
        <v>290</v>
      </c>
      <c r="F394" s="10" t="s">
        <v>291</v>
      </c>
      <c r="G394" s="10" t="s">
        <v>290</v>
      </c>
      <c r="H394" s="10" t="s">
        <v>46</v>
      </c>
      <c r="I394" s="10">
        <v>2830</v>
      </c>
      <c r="J394" s="10" t="s">
        <v>292</v>
      </c>
      <c r="K394" s="10" t="s">
        <v>233</v>
      </c>
      <c r="L394" s="10" t="s">
        <v>49</v>
      </c>
      <c r="M394" s="10" t="s">
        <v>61</v>
      </c>
      <c r="N394" s="10" t="s">
        <v>132</v>
      </c>
      <c r="O394" s="10" t="s">
        <v>51</v>
      </c>
      <c r="P394" s="10">
        <v>4</v>
      </c>
      <c r="Q394" s="10">
        <v>4</v>
      </c>
      <c r="R394" s="10">
        <v>4</v>
      </c>
      <c r="S394" s="10" t="s">
        <v>52</v>
      </c>
      <c r="T394" s="10" t="s">
        <v>53</v>
      </c>
      <c r="U394" s="10">
        <v>3</v>
      </c>
      <c r="V394" s="10" t="s">
        <v>51</v>
      </c>
      <c r="W394" s="10" t="s">
        <v>51</v>
      </c>
      <c r="X394" s="10" t="s">
        <v>51</v>
      </c>
      <c r="Y394" s="10">
        <v>0.42857142857142849</v>
      </c>
      <c r="Z394" s="10">
        <v>1</v>
      </c>
      <c r="AA394" s="10">
        <v>0.80952380952380953</v>
      </c>
      <c r="AB394" s="10">
        <v>0</v>
      </c>
      <c r="AC394" s="10">
        <v>0.74712643678160917</v>
      </c>
      <c r="AD394" s="10" t="str">
        <f>VLOOKUP(J394,'Areas Ranking'!$D$116:$Z$172,18,0)</f>
        <v>Orana Mid-Western received an overall score of 82% which ranks them at position 6 of the 7 areas within the Western region called in Q2.</v>
      </c>
      <c r="AE394" s="10" t="str">
        <f>VLOOKUP(J394,'Areas Ranking'!$D$116:$Z$172,19,0)</f>
        <v>Orana Mid-Western received a 'greeting' score of 43% which ranks them at position 5 of the 7 areas within the Western region called in Q2.</v>
      </c>
      <c r="AF394" s="10" t="str">
        <f>VLOOKUP(J394,'Areas Ranking'!$D$116:$Z$172,20,0)</f>
        <v>Orana Mid-Western received an 'act with empathy' score of 96% which ranks them at position 4 of the 7 areas within the Western region called in Q2.</v>
      </c>
      <c r="AG394" s="10" t="str">
        <f>VLOOKUP(J394,'Areas Ranking'!$D$116:$Z$172,21,0)</f>
        <v>Orana Mid-Western received an 'explain expectations &amp; resolve situations' score of 87% which ranks them at position 5 of the 7 areas within the Western region called in Q2.</v>
      </c>
      <c r="AH394" s="10" t="str">
        <f>VLOOKUP(J394,'Areas Ranking'!$D$116:$Z$172,22,0)</f>
        <v>Orana Mid-Western received a 'communication' score of 50% which ranks them at position 6 of the 7 areas within the Western region called in Q2.</v>
      </c>
      <c r="AI394" s="10" t="str">
        <f>VLOOKUP(J394,'Areas Ranking'!$D$116:$Z$172,23,0)</f>
        <v>Orana Mid-Western's lowest rank was for 'communication' in Q2, which should be examined for potential areas of improvement.</v>
      </c>
      <c r="AJ394" s="10" t="str">
        <f>VLOOKUP(K394,'Region Ranking'!$D$14:$X$19,16,0)</f>
        <v>Western received an overall score of 84% which ranks them at position 2 of the 6 regions called in Q2.</v>
      </c>
      <c r="AK394" s="10" t="str">
        <f>VLOOKUP(K394,'Region Ranking'!$D$14:$X$19,17,0)</f>
        <v>Western received a 'greeting' score of 53% which ranks them at position 4 of the 6 regions called in Q2.</v>
      </c>
      <c r="AL394" s="10" t="str">
        <f>VLOOKUP(K394,'Region Ranking'!$D$14:$X$19,18,0)</f>
        <v>Western received an 'act with empathy' score of 94% which ranks them at position 1 of the 6 regions called in Q2.</v>
      </c>
      <c r="AM394" s="10" t="str">
        <f>VLOOKUP(K394,'Region Ranking'!$D$14:$X$19,19,0)</f>
        <v>Western received an 'explain expectations &amp; resolve situations' score of 87% which ranks them at position 2 of the 6 regions called in Q2.</v>
      </c>
      <c r="AN394" s="10" t="str">
        <f>VLOOKUP(K394,'Region Ranking'!$D$14:$X$19,20,0)</f>
        <v>Western received a 'communication' score of 69% which ranks them at position 3 of the 6 regions called in Q2.</v>
      </c>
      <c r="AO394" s="10" t="str">
        <f>VLOOKUP(K394,'Region Ranking'!$D$14:$X$19,21,0)</f>
        <v>Western had multiple areas with lower ranks in Q2, which should be examined for potential areas of improvement.</v>
      </c>
    </row>
    <row r="395" spans="1:41" hidden="1" x14ac:dyDescent="0.25">
      <c r="A395" s="10">
        <v>2025</v>
      </c>
      <c r="B395" s="10" t="s">
        <v>347</v>
      </c>
      <c r="C395" s="10" t="s">
        <v>348</v>
      </c>
      <c r="D395" s="10">
        <v>10466436</v>
      </c>
      <c r="E395" s="10" t="s">
        <v>329</v>
      </c>
      <c r="F395" s="10" t="s">
        <v>330</v>
      </c>
      <c r="G395" s="10" t="s">
        <v>329</v>
      </c>
      <c r="H395" s="10" t="s">
        <v>46</v>
      </c>
      <c r="I395" s="10">
        <v>2480</v>
      </c>
      <c r="J395" s="10" t="s">
        <v>242</v>
      </c>
      <c r="K395" s="10" t="s">
        <v>136</v>
      </c>
      <c r="L395" s="10" t="s">
        <v>49</v>
      </c>
      <c r="M395" s="10" t="s">
        <v>61</v>
      </c>
      <c r="N395" s="10" t="s">
        <v>50</v>
      </c>
      <c r="O395" s="10" t="s">
        <v>51</v>
      </c>
      <c r="P395" s="10">
        <v>5</v>
      </c>
      <c r="Q395" s="10">
        <v>5</v>
      </c>
      <c r="R395" s="10">
        <v>5</v>
      </c>
      <c r="S395" s="10" t="s">
        <v>55</v>
      </c>
      <c r="T395" s="10" t="s">
        <v>76</v>
      </c>
      <c r="U395" s="10">
        <v>5</v>
      </c>
      <c r="V395" s="10" t="s">
        <v>63</v>
      </c>
      <c r="W395" s="10" t="s">
        <v>55</v>
      </c>
      <c r="X395" s="10" t="s">
        <v>55</v>
      </c>
      <c r="Y395" s="10">
        <v>0.7142857142857143</v>
      </c>
      <c r="Z395" s="10">
        <v>1</v>
      </c>
      <c r="AA395" s="10">
        <v>1</v>
      </c>
      <c r="AB395" s="10">
        <v>1</v>
      </c>
      <c r="AC395" s="10">
        <v>0.97979797979797978</v>
      </c>
      <c r="AD395" s="10" t="str">
        <f>VLOOKUP(J395,'Areas Ranking'!$D$116:$Z$172,18,0)</f>
        <v>Richmond received an overall score of 91% which ranks them at position 3 of the 11 areas within the Northern region called in Q2.</v>
      </c>
      <c r="AE395" s="10" t="str">
        <f>VLOOKUP(J395,'Areas Ranking'!$D$116:$Z$172,19,0)</f>
        <v>Richmond received a 'greeting' score of 67% which ranks them at position 1 of the 11 areas within the Northern region called in Q2.</v>
      </c>
      <c r="AF395" s="10" t="str">
        <f>VLOOKUP(J395,'Areas Ranking'!$D$116:$Z$172,20,0)</f>
        <v>Richmond received an 'act with empathy' score of 100% which ranks them at position 1 of the 11 areas within the Northern region called in Q2.</v>
      </c>
      <c r="AG395" s="10" t="str">
        <f>VLOOKUP(J395,'Areas Ranking'!$D$116:$Z$172,21,0)</f>
        <v>Richmond received an 'explain expectations &amp; resolve situations' score of 90% which ranks them at position 5 of the 11 areas within the Northern region called in Q2.</v>
      </c>
      <c r="AH395" s="10" t="str">
        <f>VLOOKUP(J395,'Areas Ranking'!$D$116:$Z$172,22,0)</f>
        <v>Richmond received a 'communication' score of 83% which ranks them at position 1 of the 11 areas within the Northern region called in Q2.</v>
      </c>
      <c r="AI395" s="10" t="str">
        <f>VLOOKUP(J395,'Areas Ranking'!$D$116:$Z$172,23,0)</f>
        <v>Richmond's lowest rank was for 'explain expectations &amp; resolve situations' in Q2, which should be examined for potential areas of improvement.</v>
      </c>
      <c r="AJ395" s="10" t="str">
        <f>VLOOKUP(K395,'Region Ranking'!$D$14:$X$19,16,0)</f>
        <v>Northern received an overall score of 82% which ranks them at position 4 of the 6 regions called in Q2.</v>
      </c>
      <c r="AK395" s="10" t="str">
        <f>VLOOKUP(K395,'Region Ranking'!$D$14:$X$19,17,0)</f>
        <v>Northern received a 'greeting' score of 57% which ranks them at position 3 of the 6 regions called in Q2.</v>
      </c>
      <c r="AL395" s="10" t="str">
        <f>VLOOKUP(K395,'Region Ranking'!$D$14:$X$19,18,0)</f>
        <v>Northern received an 'act with empathy' score of 91% which ranks them at position 3 of the 6 regions called in Q2.</v>
      </c>
      <c r="AM395" s="10" t="str">
        <f>VLOOKUP(K395,'Region Ranking'!$D$14:$X$19,19,0)</f>
        <v>Northern received an 'explain expectations &amp; resolve situations' score of 84% which ranks them at position 5 of the 6 regions called in Q2.</v>
      </c>
      <c r="AN395" s="10" t="str">
        <f>VLOOKUP(K395,'Region Ranking'!$D$14:$X$19,20,0)</f>
        <v>Northern received a 'communication' score of 64% which ranks them at position 4 of the 6 regions called in Q2.</v>
      </c>
      <c r="AO395" s="10" t="str">
        <f>VLOOKUP(K395,'Region Ranking'!$D$14:$X$19,21,0)</f>
        <v>Northern had multiple areas with lower ranks in Q2, which should be examined for potential areas of improvement.</v>
      </c>
    </row>
    <row r="396" spans="1:41" hidden="1" x14ac:dyDescent="0.25">
      <c r="A396" s="10">
        <v>2025</v>
      </c>
      <c r="B396" s="10" t="s">
        <v>347</v>
      </c>
      <c r="C396" s="10" t="s">
        <v>348</v>
      </c>
      <c r="D396" s="10">
        <v>10466437</v>
      </c>
      <c r="E396" s="10" t="s">
        <v>270</v>
      </c>
      <c r="F396" s="10" t="s">
        <v>271</v>
      </c>
      <c r="G396" s="10" t="s">
        <v>270</v>
      </c>
      <c r="H396" s="10" t="s">
        <v>46</v>
      </c>
      <c r="I396" s="10">
        <v>2577</v>
      </c>
      <c r="J396" s="10" t="s">
        <v>272</v>
      </c>
      <c r="K396" s="10" t="s">
        <v>253</v>
      </c>
      <c r="L396" s="10" t="s">
        <v>49</v>
      </c>
      <c r="M396" s="10" t="s">
        <v>61</v>
      </c>
      <c r="N396" s="10" t="s">
        <v>50</v>
      </c>
      <c r="O396" s="10" t="s">
        <v>51</v>
      </c>
      <c r="P396" s="10">
        <v>5</v>
      </c>
      <c r="Q396" s="10">
        <v>5</v>
      </c>
      <c r="R396" s="10">
        <v>5</v>
      </c>
      <c r="S396" s="10" t="s">
        <v>52</v>
      </c>
      <c r="T396" s="10" t="s">
        <v>76</v>
      </c>
      <c r="U396" s="10">
        <v>5</v>
      </c>
      <c r="V396" s="10" t="s">
        <v>63</v>
      </c>
      <c r="W396" s="10" t="s">
        <v>51</v>
      </c>
      <c r="X396" s="10" t="s">
        <v>55</v>
      </c>
      <c r="Y396" s="10">
        <v>0.7142857142857143</v>
      </c>
      <c r="Z396" s="10">
        <v>1</v>
      </c>
      <c r="AA396" s="10">
        <v>1</v>
      </c>
      <c r="AB396" s="10">
        <v>0.5</v>
      </c>
      <c r="AC396" s="10">
        <v>0.91954022988505746</v>
      </c>
      <c r="AD396" s="10" t="str">
        <f>VLOOKUP(J396,'Areas Ranking'!$D$116:$Z$172,18,0)</f>
        <v>The Hume received an overall score of 87% which ranks them at position 2 of the 8 areas within the Southern region called in Q2.</v>
      </c>
      <c r="AE396" s="10" t="str">
        <f>VLOOKUP(J396,'Areas Ranking'!$D$116:$Z$172,19,0)</f>
        <v>The Hume received a 'greeting' score of 48% which ranks them at position 4 of the 8 areas within the Southern region called in Q2.</v>
      </c>
      <c r="AF396" s="10" t="str">
        <f>VLOOKUP(J396,'Areas Ranking'!$D$116:$Z$172,20,0)</f>
        <v>The Hume received an 'act with empathy' score of 90% which ranks them at position 3 of the 8 areas within the Southern region called in Q2.</v>
      </c>
      <c r="AG396" s="10" t="str">
        <f>VLOOKUP(J396,'Areas Ranking'!$D$116:$Z$172,21,0)</f>
        <v>The Hume received an 'explain expectations &amp; resolve situations' score of 100% which ranks them at position 1 of the 8 areas within the Southern region called in Q2.</v>
      </c>
      <c r="AH396" s="10" t="str">
        <f>VLOOKUP(J396,'Areas Ranking'!$D$116:$Z$172,22,0)</f>
        <v>The Hume received a 'communication' score of 50% which ranks them at position 7 of the 8 areas within the Southern region called in Q2.</v>
      </c>
      <c r="AI396" s="10" t="str">
        <f>VLOOKUP(J396,'Areas Ranking'!$D$116:$Z$172,23,0)</f>
        <v>The Hume's lowest rank was for 'communication' in Q2, which should be examined for potential areas of improvement.</v>
      </c>
      <c r="AJ396" s="10" t="str">
        <f>VLOOKUP(K396,'Region Ranking'!$D$14:$X$19,16,0)</f>
        <v>Southern received an overall score of 77% which ranks them at position 6 of the 6 regions called in Q2.</v>
      </c>
      <c r="AK396" s="10" t="str">
        <f>VLOOKUP(K396,'Region Ranking'!$D$14:$X$19,17,0)</f>
        <v>Southern received a 'greeting' score of 51% which ranks them at position 5 of the 6 regions called in Q2.</v>
      </c>
      <c r="AL396" s="10" t="str">
        <f>VLOOKUP(K396,'Region Ranking'!$D$14:$X$19,18,0)</f>
        <v>Southern received an 'act with empathy' score of 81% which ranks them at position 6 of the 6 regions called in Q2.</v>
      </c>
      <c r="AM396" s="10" t="str">
        <f>VLOOKUP(K396,'Region Ranking'!$D$14:$X$19,19,0)</f>
        <v>Southern received an 'explain expectations &amp; resolve situations' score of 83% which ranks them at position 6 of the 6 regions called in Q2.</v>
      </c>
      <c r="AN396" s="10" t="str">
        <f>VLOOKUP(K396,'Region Ranking'!$D$14:$X$19,20,0)</f>
        <v>Southern received a 'communication' score of 60% which ranks them at position 5 of the 6 regions called in Q2.</v>
      </c>
      <c r="AO396" s="10" t="str">
        <f>VLOOKUP(K396,'Region Ranking'!$D$14:$X$19,21,0)</f>
        <v>Southern had multiple areas with lower ranks in Q2, which should be examined for potential areas of improvement.</v>
      </c>
    </row>
    <row r="397" spans="1:41" hidden="1" x14ac:dyDescent="0.25">
      <c r="A397" s="10">
        <v>2025</v>
      </c>
      <c r="B397" s="10" t="s">
        <v>347</v>
      </c>
      <c r="C397" s="10" t="s">
        <v>348</v>
      </c>
      <c r="D397" s="10">
        <v>10466438</v>
      </c>
      <c r="E397" s="10" t="s">
        <v>333</v>
      </c>
      <c r="F397" s="10" t="s">
        <v>334</v>
      </c>
      <c r="G397" s="10" t="s">
        <v>333</v>
      </c>
      <c r="H397" s="10" t="s">
        <v>46</v>
      </c>
      <c r="I397" s="10">
        <v>2315</v>
      </c>
      <c r="J397" s="10" t="s">
        <v>227</v>
      </c>
      <c r="K397" s="10" t="s">
        <v>136</v>
      </c>
      <c r="L397" s="10" t="s">
        <v>49</v>
      </c>
      <c r="M397" s="10" t="s">
        <v>61</v>
      </c>
      <c r="N397" s="10" t="s">
        <v>70</v>
      </c>
      <c r="O397" s="10" t="s">
        <v>51</v>
      </c>
      <c r="P397" s="10">
        <v>4</v>
      </c>
      <c r="Q397" s="10">
        <v>5</v>
      </c>
      <c r="R397" s="10">
        <v>5</v>
      </c>
      <c r="S397" s="10" t="s">
        <v>52</v>
      </c>
      <c r="T397" s="10" t="s">
        <v>53</v>
      </c>
      <c r="U397" s="10">
        <v>5</v>
      </c>
      <c r="V397" s="10" t="s">
        <v>51</v>
      </c>
      <c r="W397" s="10" t="s">
        <v>55</v>
      </c>
      <c r="X397" s="10" t="s">
        <v>55</v>
      </c>
      <c r="Y397" s="10">
        <v>0.7142857142857143</v>
      </c>
      <c r="Z397" s="10">
        <v>1</v>
      </c>
      <c r="AA397" s="10">
        <v>0.90476190476190477</v>
      </c>
      <c r="AB397" s="10">
        <v>1</v>
      </c>
      <c r="AC397" s="10">
        <v>0.93103448275862066</v>
      </c>
      <c r="AD397" s="10" t="str">
        <f>VLOOKUP(J397,'Areas Ranking'!$D$116:$Z$172,18,0)</f>
        <v>Port Stephens/Hunter received an overall score of 92% which ranks them at position 1 of the 11 areas within the Northern region called in Q2.</v>
      </c>
      <c r="AE397" s="10" t="str">
        <f>VLOOKUP(J397,'Areas Ranking'!$D$116:$Z$172,19,0)</f>
        <v>Port Stephens/Hunter received a 'greeting' score of 67% which ranks them at position 1 of the 11 areas within the Northern region called in Q2.</v>
      </c>
      <c r="AF397" s="10" t="str">
        <f>VLOOKUP(J397,'Areas Ranking'!$D$116:$Z$172,20,0)</f>
        <v>Port Stephens/Hunter received an 'act with empathy' score of 100% which ranks them at position 1 of the 11 areas within the Northern region called in Q2.</v>
      </c>
      <c r="AG397" s="10" t="str">
        <f>VLOOKUP(J397,'Areas Ranking'!$D$116:$Z$172,21,0)</f>
        <v>Port Stephens/Hunter received an 'explain expectations &amp; resolve situations' score of 94% which ranks them at position 3 of the 11 areas within the Northern region called in Q2.</v>
      </c>
      <c r="AH397" s="10" t="str">
        <f>VLOOKUP(J397,'Areas Ranking'!$D$116:$Z$172,22,0)</f>
        <v>Port Stephens/Hunter received a 'communication' score of 83% which ranks them at position 1 of the 11 areas within the Northern region called in Q2.</v>
      </c>
      <c r="AI397" s="10" t="str">
        <f>VLOOKUP(J397,'Areas Ranking'!$D$116:$Z$172,23,0)</f>
        <v>Port Stephens/Hunter's lowest rank was for 'explain expectations &amp; resolve situations' in Q2, which should be examined for potential areas of improvement.</v>
      </c>
      <c r="AJ397" s="10" t="str">
        <f>VLOOKUP(K397,'Region Ranking'!$D$14:$X$19,16,0)</f>
        <v>Northern received an overall score of 82% which ranks them at position 4 of the 6 regions called in Q2.</v>
      </c>
      <c r="AK397" s="10" t="str">
        <f>VLOOKUP(K397,'Region Ranking'!$D$14:$X$19,17,0)</f>
        <v>Northern received a 'greeting' score of 57% which ranks them at position 3 of the 6 regions called in Q2.</v>
      </c>
      <c r="AL397" s="10" t="str">
        <f>VLOOKUP(K397,'Region Ranking'!$D$14:$X$19,18,0)</f>
        <v>Northern received an 'act with empathy' score of 91% which ranks them at position 3 of the 6 regions called in Q2.</v>
      </c>
      <c r="AM397" s="10" t="str">
        <f>VLOOKUP(K397,'Region Ranking'!$D$14:$X$19,19,0)</f>
        <v>Northern received an 'explain expectations &amp; resolve situations' score of 84% which ranks them at position 5 of the 6 regions called in Q2.</v>
      </c>
      <c r="AN397" s="10" t="str">
        <f>VLOOKUP(K397,'Region Ranking'!$D$14:$X$19,20,0)</f>
        <v>Northern received a 'communication' score of 64% which ranks them at position 4 of the 6 regions called in Q2.</v>
      </c>
      <c r="AO397" s="10" t="str">
        <f>VLOOKUP(K397,'Region Ranking'!$D$14:$X$19,21,0)</f>
        <v>Northern had multiple areas with lower ranks in Q2, which should be examined for potential areas of improvement.</v>
      </c>
    </row>
    <row r="398" spans="1:41" hidden="1" x14ac:dyDescent="0.25">
      <c r="A398" s="10">
        <v>2025</v>
      </c>
      <c r="B398" s="10" t="s">
        <v>347</v>
      </c>
      <c r="C398" s="10" t="s">
        <v>348</v>
      </c>
      <c r="D398" s="10">
        <v>10466439</v>
      </c>
      <c r="E398" s="10" t="s">
        <v>223</v>
      </c>
      <c r="F398" s="10" t="s">
        <v>224</v>
      </c>
      <c r="G398" s="10" t="s">
        <v>223</v>
      </c>
      <c r="H398" s="10" t="s">
        <v>46</v>
      </c>
      <c r="I398" s="10">
        <v>2300</v>
      </c>
      <c r="J398" s="10" t="s">
        <v>222</v>
      </c>
      <c r="K398" s="10" t="s">
        <v>136</v>
      </c>
      <c r="L398" s="10" t="s">
        <v>79</v>
      </c>
      <c r="M398" s="10" t="s">
        <v>61</v>
      </c>
      <c r="N398" s="10" t="s">
        <v>70</v>
      </c>
      <c r="O398" s="10" t="s">
        <v>51</v>
      </c>
      <c r="P398" s="10">
        <v>5</v>
      </c>
      <c r="Q398" s="10">
        <v>5</v>
      </c>
      <c r="R398" s="10">
        <v>5</v>
      </c>
      <c r="S398" s="10" t="s">
        <v>52</v>
      </c>
      <c r="T398" s="10" t="s">
        <v>76</v>
      </c>
      <c r="U398" s="10">
        <v>5</v>
      </c>
      <c r="V398" s="10" t="s">
        <v>54</v>
      </c>
      <c r="W398" s="10" t="s">
        <v>55</v>
      </c>
      <c r="X398" s="10" t="s">
        <v>55</v>
      </c>
      <c r="Y398" s="10">
        <v>0.42857142857142849</v>
      </c>
      <c r="Z398" s="10">
        <v>1</v>
      </c>
      <c r="AA398" s="10">
        <v>1</v>
      </c>
      <c r="AB398" s="10">
        <v>1</v>
      </c>
      <c r="AC398" s="10">
        <v>0.95402298850574707</v>
      </c>
      <c r="AD398" s="10" t="str">
        <f>VLOOKUP(J398,'Areas Ranking'!$D$116:$Z$172,18,0)</f>
        <v>Newcastle City received an overall score of 87% which ranks them at position 5 of the 11 areas within the Northern region called in Q2.</v>
      </c>
      <c r="AE398" s="10" t="str">
        <f>VLOOKUP(J398,'Areas Ranking'!$D$116:$Z$172,19,0)</f>
        <v>Newcastle City received a 'greeting' score of 38% which ranks them at position 11 of the 11 areas within the Northern region called in Q2.</v>
      </c>
      <c r="AF398" s="10" t="str">
        <f>VLOOKUP(J398,'Areas Ranking'!$D$116:$Z$172,20,0)</f>
        <v>Newcastle City received an 'act with empathy' score of 96% which ranks them at position 4 of the 11 areas within the Northern region called in Q2.</v>
      </c>
      <c r="AG398" s="10" t="str">
        <f>VLOOKUP(J398,'Areas Ranking'!$D$116:$Z$172,21,0)</f>
        <v>Newcastle City received an 'explain expectations &amp; resolve situations' score of 94% which ranks them at position 3 of the 11 areas within the Northern region called in Q2.</v>
      </c>
      <c r="AH398" s="10" t="str">
        <f>VLOOKUP(J398,'Areas Ranking'!$D$116:$Z$172,22,0)</f>
        <v>Newcastle City received a 'communication' score of 67% which ranks them at position 4 of the 11 areas within the Northern region called in Q2.</v>
      </c>
      <c r="AI398" s="10" t="str">
        <f>VLOOKUP(J398,'Areas Ranking'!$D$116:$Z$172,23,0)</f>
        <v>Newcastle City's lowest rank was for 'greeting' in Q2, which should be examined for potential areas of improvement.</v>
      </c>
      <c r="AJ398" s="10" t="str">
        <f>VLOOKUP(K398,'Region Ranking'!$D$14:$X$19,16,0)</f>
        <v>Northern received an overall score of 82% which ranks them at position 4 of the 6 regions called in Q2.</v>
      </c>
      <c r="AK398" s="10" t="str">
        <f>VLOOKUP(K398,'Region Ranking'!$D$14:$X$19,17,0)</f>
        <v>Northern received a 'greeting' score of 57% which ranks them at position 3 of the 6 regions called in Q2.</v>
      </c>
      <c r="AL398" s="10" t="str">
        <f>VLOOKUP(K398,'Region Ranking'!$D$14:$X$19,18,0)</f>
        <v>Northern received an 'act with empathy' score of 91% which ranks them at position 3 of the 6 regions called in Q2.</v>
      </c>
      <c r="AM398" s="10" t="str">
        <f>VLOOKUP(K398,'Region Ranking'!$D$14:$X$19,19,0)</f>
        <v>Northern received an 'explain expectations &amp; resolve situations' score of 84% which ranks them at position 5 of the 6 regions called in Q2.</v>
      </c>
      <c r="AN398" s="10" t="str">
        <f>VLOOKUP(K398,'Region Ranking'!$D$14:$X$19,20,0)</f>
        <v>Northern received a 'communication' score of 64% which ranks them at position 4 of the 6 regions called in Q2.</v>
      </c>
      <c r="AO398" s="10" t="str">
        <f>VLOOKUP(K398,'Region Ranking'!$D$14:$X$19,21,0)</f>
        <v>Northern had multiple areas with lower ranks in Q2, which should be examined for potential areas of improvement.</v>
      </c>
    </row>
    <row r="399" spans="1:41" hidden="1" x14ac:dyDescent="0.25">
      <c r="A399" s="10">
        <v>2025</v>
      </c>
      <c r="B399" s="10" t="s">
        <v>347</v>
      </c>
      <c r="C399" s="10" t="s">
        <v>348</v>
      </c>
      <c r="D399" s="10">
        <v>10466440</v>
      </c>
      <c r="E399" s="10" t="s">
        <v>230</v>
      </c>
      <c r="F399" s="10" t="s">
        <v>231</v>
      </c>
      <c r="G399" s="10" t="s">
        <v>230</v>
      </c>
      <c r="H399" s="10" t="s">
        <v>46</v>
      </c>
      <c r="I399" s="10">
        <v>2340</v>
      </c>
      <c r="J399" s="10" t="s">
        <v>232</v>
      </c>
      <c r="K399" s="10" t="s">
        <v>233</v>
      </c>
      <c r="L399" s="10" t="s">
        <v>49</v>
      </c>
      <c r="M399" s="10" t="s">
        <v>61</v>
      </c>
      <c r="N399" s="10" t="s">
        <v>50</v>
      </c>
      <c r="O399" s="10" t="s">
        <v>51</v>
      </c>
      <c r="P399" s="10">
        <v>5</v>
      </c>
      <c r="Q399" s="10">
        <v>4</v>
      </c>
      <c r="R399" s="10">
        <v>5</v>
      </c>
      <c r="S399" s="10" t="s">
        <v>52</v>
      </c>
      <c r="T399" s="10" t="s">
        <v>62</v>
      </c>
      <c r="U399" s="10">
        <v>5</v>
      </c>
      <c r="V399" s="10" t="s">
        <v>51</v>
      </c>
      <c r="W399" s="10" t="s">
        <v>51</v>
      </c>
      <c r="X399" s="10" t="s">
        <v>55</v>
      </c>
      <c r="Y399" s="10">
        <v>0.5714285714285714</v>
      </c>
      <c r="Z399" s="10">
        <v>0.8928571428571429</v>
      </c>
      <c r="AA399" s="10">
        <v>0.7142857142857143</v>
      </c>
      <c r="AB399" s="10">
        <v>0.5</v>
      </c>
      <c r="AC399" s="10">
        <v>0.73563218390804597</v>
      </c>
      <c r="AD399" s="10" t="str">
        <f>VLOOKUP(J399,'Areas Ranking'!$D$116:$Z$172,18,0)</f>
        <v>Oxley received an overall score of 84% which ranks them at position 4 of the 7 areas within the Western region called in Q2.</v>
      </c>
      <c r="AE399" s="10" t="str">
        <f>VLOOKUP(J399,'Areas Ranking'!$D$116:$Z$172,19,0)</f>
        <v>Oxley received a 'greeting' score of 57% which ranks them at position 3 of the 7 areas within the Western region called in Q2.</v>
      </c>
      <c r="AF399" s="10" t="str">
        <f>VLOOKUP(J399,'Areas Ranking'!$D$116:$Z$172,20,0)</f>
        <v>Oxley received an 'act with empathy' score of 96% which ranks them at position 4 of the 7 areas within the Western region called in Q2.</v>
      </c>
      <c r="AG399" s="10" t="str">
        <f>VLOOKUP(J399,'Areas Ranking'!$D$116:$Z$172,21,0)</f>
        <v>Oxley received an 'explain expectations &amp; resolve situations' score of 81% which ranks them at position 6 of the 7 areas within the Western region called in Q2.</v>
      </c>
      <c r="AH399" s="10" t="str">
        <f>VLOOKUP(J399,'Areas Ranking'!$D$116:$Z$172,22,0)</f>
        <v>Oxley received a 'communication' score of 83% which ranks them at position 2 of the 7 areas within the Western region called in Q2.</v>
      </c>
      <c r="AI399" s="10" t="str">
        <f>VLOOKUP(J399,'Areas Ranking'!$D$116:$Z$172,23,0)</f>
        <v>Oxley's lowest rank was for 'explain expectations &amp; resolve situations' in Q2, which should be examined for potential areas of improvement.</v>
      </c>
      <c r="AJ399" s="10" t="str">
        <f>VLOOKUP(K399,'Region Ranking'!$D$14:$X$19,16,0)</f>
        <v>Western received an overall score of 84% which ranks them at position 2 of the 6 regions called in Q2.</v>
      </c>
      <c r="AK399" s="10" t="str">
        <f>VLOOKUP(K399,'Region Ranking'!$D$14:$X$19,17,0)</f>
        <v>Western received a 'greeting' score of 53% which ranks them at position 4 of the 6 regions called in Q2.</v>
      </c>
      <c r="AL399" s="10" t="str">
        <f>VLOOKUP(K399,'Region Ranking'!$D$14:$X$19,18,0)</f>
        <v>Western received an 'act with empathy' score of 94% which ranks them at position 1 of the 6 regions called in Q2.</v>
      </c>
      <c r="AM399" s="10" t="str">
        <f>VLOOKUP(K399,'Region Ranking'!$D$14:$X$19,19,0)</f>
        <v>Western received an 'explain expectations &amp; resolve situations' score of 87% which ranks them at position 2 of the 6 regions called in Q2.</v>
      </c>
      <c r="AN399" s="10" t="str">
        <f>VLOOKUP(K399,'Region Ranking'!$D$14:$X$19,20,0)</f>
        <v>Western received a 'communication' score of 69% which ranks them at position 3 of the 6 regions called in Q2.</v>
      </c>
      <c r="AO399" s="10" t="str">
        <f>VLOOKUP(K399,'Region Ranking'!$D$14:$X$19,21,0)</f>
        <v>Western had multiple areas with lower ranks in Q2, which should be examined for potential areas of improvement.</v>
      </c>
    </row>
    <row r="400" spans="1:41" hidden="1" x14ac:dyDescent="0.25">
      <c r="A400" s="10">
        <v>2025</v>
      </c>
      <c r="B400" s="10" t="s">
        <v>347</v>
      </c>
      <c r="C400" s="10" t="s">
        <v>348</v>
      </c>
      <c r="D400" s="10">
        <v>10466441</v>
      </c>
      <c r="E400" s="10" t="s">
        <v>276</v>
      </c>
      <c r="F400" s="10" t="s">
        <v>277</v>
      </c>
      <c r="G400" s="10" t="s">
        <v>276</v>
      </c>
      <c r="H400" s="10" t="s">
        <v>46</v>
      </c>
      <c r="I400" s="10">
        <v>2650</v>
      </c>
      <c r="J400" s="10" t="s">
        <v>278</v>
      </c>
      <c r="K400" s="10" t="s">
        <v>253</v>
      </c>
      <c r="L400" s="10" t="s">
        <v>49</v>
      </c>
      <c r="M400" s="10" t="s">
        <v>61</v>
      </c>
      <c r="N400" s="10" t="s">
        <v>50</v>
      </c>
      <c r="O400" s="10" t="s">
        <v>51</v>
      </c>
      <c r="P400" s="10">
        <v>1</v>
      </c>
      <c r="Q400" s="10">
        <v>1</v>
      </c>
      <c r="R400" s="10">
        <v>1</v>
      </c>
      <c r="S400" s="10" t="s">
        <v>52</v>
      </c>
      <c r="T400" s="10" t="s">
        <v>62</v>
      </c>
      <c r="U400" s="10">
        <v>1</v>
      </c>
      <c r="V400" s="10" t="s">
        <v>51</v>
      </c>
      <c r="W400" s="10" t="s">
        <v>51</v>
      </c>
      <c r="X400" s="10" t="s">
        <v>55</v>
      </c>
      <c r="Y400" s="10">
        <v>0.5714285714285714</v>
      </c>
      <c r="Z400" s="10">
        <v>0</v>
      </c>
      <c r="AA400" s="10">
        <v>0</v>
      </c>
      <c r="AB400" s="10">
        <v>0.5</v>
      </c>
      <c r="AC400" s="10">
        <v>0.10344827586206901</v>
      </c>
      <c r="AD400" s="10" t="str">
        <f>VLOOKUP(J400,'Areas Ranking'!$D$116:$Z$172,18,0)</f>
        <v>Riverina received an overall score of 64% which ranks them at position 7 of the 8 areas within the Southern region called in Q2.</v>
      </c>
      <c r="AE400" s="10" t="str">
        <f>VLOOKUP(J400,'Areas Ranking'!$D$116:$Z$172,19,0)</f>
        <v>Riverina received a 'greeting' score of 48% which ranks them at position 4 of the 8 areas within the Southern region called in Q2.</v>
      </c>
      <c r="AF400" s="10" t="str">
        <f>VLOOKUP(J400,'Areas Ranking'!$D$116:$Z$172,20,0)</f>
        <v>Riverina received an 'act with empathy' score of 67% which ranks them at position 7 of the 8 areas within the Southern region called in Q2.</v>
      </c>
      <c r="AG400" s="10" t="str">
        <f>VLOOKUP(J400,'Areas Ranking'!$D$116:$Z$172,21,0)</f>
        <v>Riverina received an 'explain expectations &amp; resolve situations' score of 64% which ranks them at position 7 of the 8 areas within the Southern region called in Q2.</v>
      </c>
      <c r="AH400" s="10" t="str">
        <f>VLOOKUP(J400,'Areas Ranking'!$D$116:$Z$172,22,0)</f>
        <v>Riverina received a 'communication' score of 67% which ranks them at position 2 of the 8 areas within the Southern region called in Q2.</v>
      </c>
      <c r="AI400" s="10" t="str">
        <f>VLOOKUP(J400,'Areas Ranking'!$D$116:$Z$172,23,0)</f>
        <v>Riverina had multiple areas with lower ranks in Q2, which should be examined for potential areas of improvement.</v>
      </c>
      <c r="AJ400" s="10" t="str">
        <f>VLOOKUP(K400,'Region Ranking'!$D$14:$X$19,16,0)</f>
        <v>Southern received an overall score of 77% which ranks them at position 6 of the 6 regions called in Q2.</v>
      </c>
      <c r="AK400" s="10" t="str">
        <f>VLOOKUP(K400,'Region Ranking'!$D$14:$X$19,17,0)</f>
        <v>Southern received a 'greeting' score of 51% which ranks them at position 5 of the 6 regions called in Q2.</v>
      </c>
      <c r="AL400" s="10" t="str">
        <f>VLOOKUP(K400,'Region Ranking'!$D$14:$X$19,18,0)</f>
        <v>Southern received an 'act with empathy' score of 81% which ranks them at position 6 of the 6 regions called in Q2.</v>
      </c>
      <c r="AM400" s="10" t="str">
        <f>VLOOKUP(K400,'Region Ranking'!$D$14:$X$19,19,0)</f>
        <v>Southern received an 'explain expectations &amp; resolve situations' score of 83% which ranks them at position 6 of the 6 regions called in Q2.</v>
      </c>
      <c r="AN400" s="10" t="str">
        <f>VLOOKUP(K400,'Region Ranking'!$D$14:$X$19,20,0)</f>
        <v>Southern received a 'communication' score of 60% which ranks them at position 5 of the 6 regions called in Q2.</v>
      </c>
      <c r="AO400" s="10" t="str">
        <f>VLOOKUP(K400,'Region Ranking'!$D$14:$X$19,21,0)</f>
        <v>Southern had multiple areas with lower ranks in Q2, which should be examined for potential areas of improvement.</v>
      </c>
    </row>
    <row r="401" spans="1:41" hidden="1" x14ac:dyDescent="0.25">
      <c r="A401" s="10">
        <v>2025</v>
      </c>
      <c r="B401" s="10" t="s">
        <v>347</v>
      </c>
      <c r="C401" s="10" t="s">
        <v>348</v>
      </c>
      <c r="D401" s="10">
        <v>10466442</v>
      </c>
      <c r="E401" s="10" t="s">
        <v>250</v>
      </c>
      <c r="F401" s="10" t="s">
        <v>251</v>
      </c>
      <c r="G401" s="10" t="s">
        <v>250</v>
      </c>
      <c r="H401" s="10" t="s">
        <v>46</v>
      </c>
      <c r="I401" s="10">
        <v>2500</v>
      </c>
      <c r="J401" s="10" t="s">
        <v>252</v>
      </c>
      <c r="K401" s="10" t="s">
        <v>253</v>
      </c>
      <c r="L401" s="10" t="s">
        <v>49</v>
      </c>
      <c r="M401" s="10" t="s">
        <v>61</v>
      </c>
      <c r="N401" s="10" t="s">
        <v>160</v>
      </c>
      <c r="O401" s="10" t="s">
        <v>55</v>
      </c>
      <c r="P401" s="10">
        <v>5</v>
      </c>
      <c r="Q401" s="10">
        <v>4</v>
      </c>
      <c r="R401" s="10">
        <v>4</v>
      </c>
      <c r="S401" s="10" t="s">
        <v>55</v>
      </c>
      <c r="T401" s="10" t="s">
        <v>53</v>
      </c>
      <c r="U401" s="10">
        <v>3</v>
      </c>
      <c r="V401" s="10" t="s">
        <v>54</v>
      </c>
      <c r="W401" s="10" t="s">
        <v>55</v>
      </c>
      <c r="X401" s="10" t="s">
        <v>55</v>
      </c>
      <c r="Y401" s="10">
        <v>0.8571428571428571</v>
      </c>
      <c r="Z401" s="10">
        <v>0.8928571428571429</v>
      </c>
      <c r="AA401" s="10">
        <v>0.85185185185185186</v>
      </c>
      <c r="AB401" s="10">
        <v>1</v>
      </c>
      <c r="AC401" s="10">
        <v>0.87878787878787878</v>
      </c>
      <c r="AD401" s="10" t="str">
        <f>VLOOKUP(J401,'Areas Ranking'!$D$116:$Z$172,18,0)</f>
        <v>Wollongong received an overall score of 80% which ranks them at position 5 of the 8 areas within the Southern region called in Q2.</v>
      </c>
      <c r="AE401" s="10" t="str">
        <f>VLOOKUP(J401,'Areas Ranking'!$D$116:$Z$172,19,0)</f>
        <v>Wollongong received a 'greeting' score of 48% which ranks them at position 4 of the 8 areas within the Southern region called in Q2.</v>
      </c>
      <c r="AF401" s="10" t="str">
        <f>VLOOKUP(J401,'Areas Ranking'!$D$116:$Z$172,20,0)</f>
        <v>Wollongong received an 'act with empathy' score of 87% which ranks them at position 4 of the 8 areas within the Southern region called in Q2.</v>
      </c>
      <c r="AG401" s="10" t="str">
        <f>VLOOKUP(J401,'Areas Ranking'!$D$116:$Z$172,21,0)</f>
        <v>Wollongong received an 'explain expectations &amp; resolve situations' score of 83% which ranks them at position 6 of the 8 areas within the Southern region called in Q2.</v>
      </c>
      <c r="AH401" s="10" t="str">
        <f>VLOOKUP(J401,'Areas Ranking'!$D$116:$Z$172,22,0)</f>
        <v>Wollongong received a 'communication' score of 67% which ranks them at position 2 of the 8 areas within the Southern region called in Q2.</v>
      </c>
      <c r="AI401" s="10" t="str">
        <f>VLOOKUP(J401,'Areas Ranking'!$D$116:$Z$172,23,0)</f>
        <v>Wollongong's lowest rank was for 'explain expectations &amp; resolve situations' in Q2, which should be examined for potential areas of improvement.</v>
      </c>
      <c r="AJ401" s="10" t="str">
        <f>VLOOKUP(K401,'Region Ranking'!$D$14:$X$19,16,0)</f>
        <v>Southern received an overall score of 77% which ranks them at position 6 of the 6 regions called in Q2.</v>
      </c>
      <c r="AK401" s="10" t="str">
        <f>VLOOKUP(K401,'Region Ranking'!$D$14:$X$19,17,0)</f>
        <v>Southern received a 'greeting' score of 51% which ranks them at position 5 of the 6 regions called in Q2.</v>
      </c>
      <c r="AL401" s="10" t="str">
        <f>VLOOKUP(K401,'Region Ranking'!$D$14:$X$19,18,0)</f>
        <v>Southern received an 'act with empathy' score of 81% which ranks them at position 6 of the 6 regions called in Q2.</v>
      </c>
      <c r="AM401" s="10" t="str">
        <f>VLOOKUP(K401,'Region Ranking'!$D$14:$X$19,19,0)</f>
        <v>Southern received an 'explain expectations &amp; resolve situations' score of 83% which ranks them at position 6 of the 6 regions called in Q2.</v>
      </c>
      <c r="AN401" s="10" t="str">
        <f>VLOOKUP(K401,'Region Ranking'!$D$14:$X$19,20,0)</f>
        <v>Southern received a 'communication' score of 60% which ranks them at position 5 of the 6 regions called in Q2.</v>
      </c>
      <c r="AO401" s="10" t="str">
        <f>VLOOKUP(K401,'Region Ranking'!$D$14:$X$19,21,0)</f>
        <v>Southern had multiple areas with lower ranks in Q2, which should be examined for potential areas of improvement.</v>
      </c>
    </row>
    <row r="402" spans="1:41" hidden="1" x14ac:dyDescent="0.25">
      <c r="A402" s="10">
        <v>2025</v>
      </c>
      <c r="B402" s="10" t="s">
        <v>347</v>
      </c>
      <c r="C402" s="10" t="s">
        <v>348</v>
      </c>
      <c r="D402" s="10">
        <v>10466443</v>
      </c>
      <c r="E402" s="10" t="s">
        <v>215</v>
      </c>
      <c r="F402" s="10" t="s">
        <v>216</v>
      </c>
      <c r="G402" s="10" t="s">
        <v>215</v>
      </c>
      <c r="H402" s="10" t="s">
        <v>46</v>
      </c>
      <c r="I402" s="10">
        <v>2259</v>
      </c>
      <c r="J402" s="10" t="s">
        <v>217</v>
      </c>
      <c r="K402" s="10" t="s">
        <v>136</v>
      </c>
      <c r="L402" s="10" t="s">
        <v>49</v>
      </c>
      <c r="M402" s="10" t="s">
        <v>61</v>
      </c>
      <c r="N402" s="10" t="s">
        <v>50</v>
      </c>
      <c r="O402" s="10" t="s">
        <v>51</v>
      </c>
      <c r="P402" s="10">
        <v>5</v>
      </c>
      <c r="Q402" s="10">
        <v>5</v>
      </c>
      <c r="R402" s="10">
        <v>5</v>
      </c>
      <c r="S402" s="10" t="s">
        <v>55</v>
      </c>
      <c r="T402" s="10" t="s">
        <v>76</v>
      </c>
      <c r="U402" s="10">
        <v>5</v>
      </c>
      <c r="V402" s="10" t="s">
        <v>63</v>
      </c>
      <c r="W402" s="10" t="s">
        <v>55</v>
      </c>
      <c r="X402" s="10" t="s">
        <v>51</v>
      </c>
      <c r="Y402" s="10">
        <v>0.5714285714285714</v>
      </c>
      <c r="Z402" s="10">
        <v>1</v>
      </c>
      <c r="AA402" s="10">
        <v>1</v>
      </c>
      <c r="AB402" s="10">
        <v>0.5</v>
      </c>
      <c r="AC402" s="10">
        <v>0.91919191919191912</v>
      </c>
      <c r="AD402" s="10" t="str">
        <f>VLOOKUP(J402,'Areas Ranking'!$D$116:$Z$172,18,0)</f>
        <v>Tuggerah Lakes received an overall score of 92% which ranks them at position 2 of the 11 areas within the Northern region called in Q2.</v>
      </c>
      <c r="AE402" s="10" t="str">
        <f>VLOOKUP(J402,'Areas Ranking'!$D$116:$Z$172,19,0)</f>
        <v>Tuggerah Lakes received a 'greeting' score of 52% which ranks them at position 7 of the 11 areas within the Northern region called in Q2.</v>
      </c>
      <c r="AF402" s="10" t="str">
        <f>VLOOKUP(J402,'Areas Ranking'!$D$116:$Z$172,20,0)</f>
        <v>Tuggerah Lakes received an 'act with empathy' score of 96% which ranks them at position 4 of the 11 areas within the Northern region called in Q2.</v>
      </c>
      <c r="AG402" s="10" t="str">
        <f>VLOOKUP(J402,'Areas Ranking'!$D$116:$Z$172,21,0)</f>
        <v>Tuggerah Lakes received an 'explain expectations &amp; resolve situations' score of 97% which ranks them at position 2 of the 11 areas within the Northern region called in Q2.</v>
      </c>
      <c r="AH402" s="10" t="str">
        <f>VLOOKUP(J402,'Areas Ranking'!$D$116:$Z$172,22,0)</f>
        <v>Tuggerah Lakes received a 'communication' score of 83% which ranks them at position 1 of the 11 areas within the Northern region called in Q2.</v>
      </c>
      <c r="AI402" s="10" t="str">
        <f>VLOOKUP(J402,'Areas Ranking'!$D$116:$Z$172,23,0)</f>
        <v>Tuggerah Lakes' lowest rank was for 'greeting' in Q2, which should be examined for potential areas of improvement.</v>
      </c>
      <c r="AJ402" s="10" t="str">
        <f>VLOOKUP(K402,'Region Ranking'!$D$14:$X$19,16,0)</f>
        <v>Northern received an overall score of 82% which ranks them at position 4 of the 6 regions called in Q2.</v>
      </c>
      <c r="AK402" s="10" t="str">
        <f>VLOOKUP(K402,'Region Ranking'!$D$14:$X$19,17,0)</f>
        <v>Northern received a 'greeting' score of 57% which ranks them at position 3 of the 6 regions called in Q2.</v>
      </c>
      <c r="AL402" s="10" t="str">
        <f>VLOOKUP(K402,'Region Ranking'!$D$14:$X$19,18,0)</f>
        <v>Northern received an 'act with empathy' score of 91% which ranks them at position 3 of the 6 regions called in Q2.</v>
      </c>
      <c r="AM402" s="10" t="str">
        <f>VLOOKUP(K402,'Region Ranking'!$D$14:$X$19,19,0)</f>
        <v>Northern received an 'explain expectations &amp; resolve situations' score of 84% which ranks them at position 5 of the 6 regions called in Q2.</v>
      </c>
      <c r="AN402" s="10" t="str">
        <f>VLOOKUP(K402,'Region Ranking'!$D$14:$X$19,20,0)</f>
        <v>Northern received a 'communication' score of 64% which ranks them at position 4 of the 6 regions called in Q2.</v>
      </c>
      <c r="AO402" s="10" t="str">
        <f>VLOOKUP(K402,'Region Ranking'!$D$14:$X$19,21,0)</f>
        <v>Northern had multiple areas with lower ranks in Q2, which should be examined for potential areas of improvement.</v>
      </c>
    </row>
    <row r="403" spans="1:41" x14ac:dyDescent="0.25">
      <c r="A403" s="10">
        <v>2025</v>
      </c>
      <c r="B403" s="10" t="s">
        <v>347</v>
      </c>
      <c r="C403" s="10" t="s">
        <v>348</v>
      </c>
      <c r="D403" s="10">
        <v>10470041</v>
      </c>
      <c r="E403" s="10" t="s">
        <v>192</v>
      </c>
      <c r="F403" s="10" t="s">
        <v>193</v>
      </c>
      <c r="G403" s="10" t="s">
        <v>192</v>
      </c>
      <c r="H403" s="10" t="s">
        <v>46</v>
      </c>
      <c r="I403" s="10">
        <v>2144</v>
      </c>
      <c r="J403" s="10" t="s">
        <v>194</v>
      </c>
      <c r="K403" s="10" t="s">
        <v>186</v>
      </c>
      <c r="L403" s="10" t="s">
        <v>49</v>
      </c>
      <c r="M403" s="10"/>
      <c r="N403" s="10" t="s">
        <v>70</v>
      </c>
      <c r="O403" s="10" t="s">
        <v>51</v>
      </c>
      <c r="P403" s="10">
        <v>5</v>
      </c>
      <c r="Q403" s="10">
        <v>5</v>
      </c>
      <c r="R403" s="10">
        <v>5</v>
      </c>
      <c r="S403" s="10" t="s">
        <v>52</v>
      </c>
      <c r="T403" s="10" t="s">
        <v>76</v>
      </c>
      <c r="U403" s="10">
        <v>4</v>
      </c>
      <c r="V403" s="10" t="s">
        <v>63</v>
      </c>
      <c r="W403" s="10" t="s">
        <v>55</v>
      </c>
      <c r="X403" s="10" t="s">
        <v>55</v>
      </c>
      <c r="Y403" s="10">
        <v>0.7142857142857143</v>
      </c>
      <c r="Z403" s="10">
        <v>1</v>
      </c>
      <c r="AA403" s="10">
        <v>1</v>
      </c>
      <c r="AB403" s="10">
        <v>1</v>
      </c>
      <c r="AC403" s="10">
        <v>0.97701149425287359</v>
      </c>
      <c r="AD403" s="10" t="str">
        <f>VLOOKUP(J403,'Areas Ranking'!$D$116:$Z$172,18,0)</f>
        <v>Auburn received an overall score of 87% which ranks them at position 5 of the 9 areas within the South West Metropolitan region called in Q2.</v>
      </c>
      <c r="AE403" s="10" t="str">
        <f>VLOOKUP(J403,'Areas Ranking'!$D$116:$Z$172,19,0)</f>
        <v>Auburn received a 'greeting' score of 48% which ranks them at position 5 of the 9 areas within the South West Metropolitan region called in Q2.</v>
      </c>
      <c r="AF403" s="10" t="str">
        <f>VLOOKUP(J403,'Areas Ranking'!$D$116:$Z$172,20,0)</f>
        <v>Auburn received an 'act with empathy' score of 100% which ranks them at position 1 of the 9 areas within the South West Metropolitan region called in Q2.</v>
      </c>
      <c r="AG403" s="10" t="str">
        <f>VLOOKUP(J403,'Areas Ranking'!$D$116:$Z$172,21,0)</f>
        <v>Auburn received an 'explain expectations &amp; resolve situations' score of 90% which ranks them at position 5 of the 9 areas within the South West Metropolitan region called in Q2.</v>
      </c>
      <c r="AH403" s="10" t="str">
        <f>VLOOKUP(J403,'Areas Ranking'!$D$116:$Z$172,22,0)</f>
        <v>Auburn received a 'communication' score of 67% which ranks them at position 1 of the 9 areas within the South West Metropolitan region called in Q2.</v>
      </c>
      <c r="AI403" s="10" t="str">
        <f>VLOOKUP(J403,'Areas Ranking'!$D$116:$Z$172,23,0)</f>
        <v>Auburn had multiple areas with lower ranks in Q2, which should be examined for potential areas of improvement.</v>
      </c>
      <c r="AJ403" s="10" t="str">
        <f>VLOOKUP(K403,'Region Ranking'!$D$14:$X$19,16,0)</f>
        <v>South West Metropolitan received an overall score of 82% which ranks them at position 3 of the 6 regions called in Q2.</v>
      </c>
      <c r="AK403" s="10" t="str">
        <f>VLOOKUP(K403,'Region Ranking'!$D$14:$X$19,17,0)</f>
        <v>South West Metropolitan received a 'greeting' score of 49% which ranks them at position 6 of the 6 regions called in Q2.</v>
      </c>
      <c r="AL403" s="10" t="str">
        <f>VLOOKUP(K403,'Region Ranking'!$D$14:$X$19,18,0)</f>
        <v>South West Metropolitan received an 'act with empathy' score of 90% which ranks them at position 4 of the 6 regions called in Q2.</v>
      </c>
      <c r="AM403" s="10" t="str">
        <f>VLOOKUP(K403,'Region Ranking'!$D$14:$X$19,19,0)</f>
        <v>South West Metropolitan received an 'explain expectations &amp; resolve situations' score of 87% which ranks them at position 1 of the 6 regions called in Q2.</v>
      </c>
      <c r="AN403" s="10" t="str">
        <f>VLOOKUP(K403,'Region Ranking'!$D$14:$X$19,20,0)</f>
        <v>South West Metropolitan received a 'communication' score of 59% which ranks them at position 6 of the 6 regions called in Q2.</v>
      </c>
      <c r="AO403" s="10" t="str">
        <f>VLOOKUP(K403,'Region Ranking'!$D$14:$X$19,21,0)</f>
        <v>South West Metropolitan had multiple areas with lower ranks in Q2, which should be examined for potential areas of improvement.</v>
      </c>
    </row>
    <row r="404" spans="1:41" x14ac:dyDescent="0.25">
      <c r="A404" s="10">
        <v>2025</v>
      </c>
      <c r="B404" s="10" t="s">
        <v>347</v>
      </c>
      <c r="C404" s="10" t="s">
        <v>348</v>
      </c>
      <c r="D404" s="10">
        <v>10470042</v>
      </c>
      <c r="E404" s="10" t="s">
        <v>210</v>
      </c>
      <c r="F404" s="10" t="s">
        <v>211</v>
      </c>
      <c r="G404" s="10" t="s">
        <v>210</v>
      </c>
      <c r="H404" s="10" t="s">
        <v>46</v>
      </c>
      <c r="I404" s="10">
        <v>2200</v>
      </c>
      <c r="J404" s="10" t="s">
        <v>212</v>
      </c>
      <c r="K404" s="10" t="s">
        <v>186</v>
      </c>
      <c r="L404" s="10" t="s">
        <v>49</v>
      </c>
      <c r="M404" s="10" t="s">
        <v>61</v>
      </c>
      <c r="N404" s="10" t="s">
        <v>70</v>
      </c>
      <c r="O404" s="10" t="s">
        <v>51</v>
      </c>
      <c r="P404" s="10">
        <v>4</v>
      </c>
      <c r="Q404" s="10">
        <v>5</v>
      </c>
      <c r="R404" s="10">
        <v>5</v>
      </c>
      <c r="S404" s="10" t="s">
        <v>52</v>
      </c>
      <c r="T404" s="10" t="s">
        <v>76</v>
      </c>
      <c r="U404" s="10">
        <v>5</v>
      </c>
      <c r="V404" s="10" t="s">
        <v>54</v>
      </c>
      <c r="W404" s="10" t="s">
        <v>51</v>
      </c>
      <c r="X404" s="10" t="s">
        <v>55</v>
      </c>
      <c r="Y404" s="10">
        <v>0.5714285714285714</v>
      </c>
      <c r="Z404" s="10">
        <v>1</v>
      </c>
      <c r="AA404" s="10">
        <v>1</v>
      </c>
      <c r="AB404" s="10">
        <v>0.5</v>
      </c>
      <c r="AC404" s="10">
        <v>0.90804597701149414</v>
      </c>
      <c r="AD404" s="10" t="str">
        <f>VLOOKUP(J404,'Areas Ranking'!$D$116:$Z$172,18,0)</f>
        <v>Bankstown received an overall score of 89% which ranks them at position 3 of the 9 areas within the South West Metropolitan region called in Q2.</v>
      </c>
      <c r="AE404" s="10" t="str">
        <f>VLOOKUP(J404,'Areas Ranking'!$D$116:$Z$172,19,0)</f>
        <v>Bankstown received a 'greeting' score of 52% which ranks them at position 3 of the 9 areas within the South West Metropolitan region called in Q2.</v>
      </c>
      <c r="AF404" s="10" t="str">
        <f>VLOOKUP(J404,'Areas Ranking'!$D$116:$Z$172,20,0)</f>
        <v>Bankstown received an 'act with empathy' score of 100% which ranks them at position 1 of the 9 areas within the South West Metropolitan region called in Q2.</v>
      </c>
      <c r="AG404" s="10" t="str">
        <f>VLOOKUP(J404,'Areas Ranking'!$D$116:$Z$172,21,0)</f>
        <v>Bankstown received an 'explain expectations &amp; resolve situations' score of 94% which ranks them at position 4 of the 9 areas within the South West Metropolitan region called in Q2.</v>
      </c>
      <c r="AH404" s="10" t="str">
        <f>VLOOKUP(J404,'Areas Ranking'!$D$116:$Z$172,22,0)</f>
        <v>Bankstown received a 'communication' score of 67% which ranks them at position 1 of the 9 areas within the South West Metropolitan region called in Q2.</v>
      </c>
      <c r="AI404" s="10" t="str">
        <f>VLOOKUP(J404,'Areas Ranking'!$D$116:$Z$172,23,0)</f>
        <v>Bankstown's lowest rank was for 'explain expectations &amp; resolve situations' in Q2, which should be examined for potential areas of improvement.</v>
      </c>
      <c r="AJ404" s="10" t="str">
        <f>VLOOKUP(K404,'Region Ranking'!$D$14:$X$19,16,0)</f>
        <v>South West Metropolitan received an overall score of 82% which ranks them at position 3 of the 6 regions called in Q2.</v>
      </c>
      <c r="AK404" s="10" t="str">
        <f>VLOOKUP(K404,'Region Ranking'!$D$14:$X$19,17,0)</f>
        <v>South West Metropolitan received a 'greeting' score of 49% which ranks them at position 6 of the 6 regions called in Q2.</v>
      </c>
      <c r="AL404" s="10" t="str">
        <f>VLOOKUP(K404,'Region Ranking'!$D$14:$X$19,18,0)</f>
        <v>South West Metropolitan received an 'act with empathy' score of 90% which ranks them at position 4 of the 6 regions called in Q2.</v>
      </c>
      <c r="AM404" s="10" t="str">
        <f>VLOOKUP(K404,'Region Ranking'!$D$14:$X$19,19,0)</f>
        <v>South West Metropolitan received an 'explain expectations &amp; resolve situations' score of 87% which ranks them at position 1 of the 6 regions called in Q2.</v>
      </c>
      <c r="AN404" s="10" t="str">
        <f>VLOOKUP(K404,'Region Ranking'!$D$14:$X$19,20,0)</f>
        <v>South West Metropolitan received a 'communication' score of 59% which ranks them at position 6 of the 6 regions called in Q2.</v>
      </c>
      <c r="AO404" s="10" t="str">
        <f>VLOOKUP(K404,'Region Ranking'!$D$14:$X$19,21,0)</f>
        <v>South West Metropolitan had multiple areas with lower ranks in Q2, which should be examined for potential areas of improvement.</v>
      </c>
    </row>
    <row r="405" spans="1:41" x14ac:dyDescent="0.25">
      <c r="A405" s="10">
        <v>2025</v>
      </c>
      <c r="B405" s="10" t="s">
        <v>347</v>
      </c>
      <c r="C405" s="10" t="s">
        <v>348</v>
      </c>
      <c r="D405" s="10">
        <v>10470043</v>
      </c>
      <c r="E405" s="10" t="s">
        <v>213</v>
      </c>
      <c r="F405" s="10" t="s">
        <v>214</v>
      </c>
      <c r="G405" s="10" t="s">
        <v>213</v>
      </c>
      <c r="H405" s="10" t="s">
        <v>46</v>
      </c>
      <c r="I405" s="10">
        <v>2197</v>
      </c>
      <c r="J405" s="10" t="s">
        <v>212</v>
      </c>
      <c r="K405" s="10" t="s">
        <v>186</v>
      </c>
      <c r="L405" s="10" t="s">
        <v>49</v>
      </c>
      <c r="M405" s="10"/>
      <c r="N405" s="10" t="s">
        <v>70</v>
      </c>
      <c r="O405" s="10" t="s">
        <v>51</v>
      </c>
      <c r="P405" s="10">
        <v>5</v>
      </c>
      <c r="Q405" s="10">
        <v>5</v>
      </c>
      <c r="R405" s="10">
        <v>5</v>
      </c>
      <c r="S405" s="10" t="s">
        <v>52</v>
      </c>
      <c r="T405" s="10" t="s">
        <v>53</v>
      </c>
      <c r="U405" s="10">
        <v>5</v>
      </c>
      <c r="V405" s="10" t="s">
        <v>63</v>
      </c>
      <c r="W405" s="10" t="s">
        <v>51</v>
      </c>
      <c r="X405" s="10" t="s">
        <v>55</v>
      </c>
      <c r="Y405" s="10">
        <v>0.42857142857142849</v>
      </c>
      <c r="Z405" s="10">
        <v>1</v>
      </c>
      <c r="AA405" s="10">
        <v>0.90476190476190477</v>
      </c>
      <c r="AB405" s="10">
        <v>0.5</v>
      </c>
      <c r="AC405" s="10">
        <v>0.85057471264367823</v>
      </c>
      <c r="AD405" s="10" t="str">
        <f>VLOOKUP(J405,'Areas Ranking'!$D$116:$Z$172,18,0)</f>
        <v>Bankstown received an overall score of 89% which ranks them at position 3 of the 9 areas within the South West Metropolitan region called in Q2.</v>
      </c>
      <c r="AE405" s="10" t="str">
        <f>VLOOKUP(J405,'Areas Ranking'!$D$116:$Z$172,19,0)</f>
        <v>Bankstown received a 'greeting' score of 52% which ranks them at position 3 of the 9 areas within the South West Metropolitan region called in Q2.</v>
      </c>
      <c r="AF405" s="10" t="str">
        <f>VLOOKUP(J405,'Areas Ranking'!$D$116:$Z$172,20,0)</f>
        <v>Bankstown received an 'act with empathy' score of 100% which ranks them at position 1 of the 9 areas within the South West Metropolitan region called in Q2.</v>
      </c>
      <c r="AG405" s="10" t="str">
        <f>VLOOKUP(J405,'Areas Ranking'!$D$116:$Z$172,21,0)</f>
        <v>Bankstown received an 'explain expectations &amp; resolve situations' score of 94% which ranks them at position 4 of the 9 areas within the South West Metropolitan region called in Q2.</v>
      </c>
      <c r="AH405" s="10" t="str">
        <f>VLOOKUP(J405,'Areas Ranking'!$D$116:$Z$172,22,0)</f>
        <v>Bankstown received a 'communication' score of 67% which ranks them at position 1 of the 9 areas within the South West Metropolitan region called in Q2.</v>
      </c>
      <c r="AI405" s="10" t="str">
        <f>VLOOKUP(J405,'Areas Ranking'!$D$116:$Z$172,23,0)</f>
        <v>Bankstown's lowest rank was for 'explain expectations &amp; resolve situations' in Q2, which should be examined for potential areas of improvement.</v>
      </c>
      <c r="AJ405" s="10" t="str">
        <f>VLOOKUP(K405,'Region Ranking'!$D$14:$X$19,16,0)</f>
        <v>South West Metropolitan received an overall score of 82% which ranks them at position 3 of the 6 regions called in Q2.</v>
      </c>
      <c r="AK405" s="10" t="str">
        <f>VLOOKUP(K405,'Region Ranking'!$D$14:$X$19,17,0)</f>
        <v>South West Metropolitan received a 'greeting' score of 49% which ranks them at position 6 of the 6 regions called in Q2.</v>
      </c>
      <c r="AL405" s="10" t="str">
        <f>VLOOKUP(K405,'Region Ranking'!$D$14:$X$19,18,0)</f>
        <v>South West Metropolitan received an 'act with empathy' score of 90% which ranks them at position 4 of the 6 regions called in Q2.</v>
      </c>
      <c r="AM405" s="10" t="str">
        <f>VLOOKUP(K405,'Region Ranking'!$D$14:$X$19,19,0)</f>
        <v>South West Metropolitan received an 'explain expectations &amp; resolve situations' score of 87% which ranks them at position 1 of the 6 regions called in Q2.</v>
      </c>
      <c r="AN405" s="10" t="str">
        <f>VLOOKUP(K405,'Region Ranking'!$D$14:$X$19,20,0)</f>
        <v>South West Metropolitan received a 'communication' score of 59% which ranks them at position 6 of the 6 regions called in Q2.</v>
      </c>
      <c r="AO405" s="10" t="str">
        <f>VLOOKUP(K405,'Region Ranking'!$D$14:$X$19,21,0)</f>
        <v>South West Metropolitan had multiple areas with lower ranks in Q2, which should be examined for potential areas of improvement.</v>
      </c>
    </row>
    <row r="406" spans="1:41" hidden="1" x14ac:dyDescent="0.25">
      <c r="A406" s="10">
        <v>2025</v>
      </c>
      <c r="B406" s="10" t="s">
        <v>347</v>
      </c>
      <c r="C406" s="10" t="s">
        <v>348</v>
      </c>
      <c r="D406" s="10">
        <v>10470044</v>
      </c>
      <c r="E406" s="10" t="s">
        <v>123</v>
      </c>
      <c r="F406" s="10" t="s">
        <v>124</v>
      </c>
      <c r="G406" s="10" t="s">
        <v>123</v>
      </c>
      <c r="H406" s="10" t="s">
        <v>46</v>
      </c>
      <c r="I406" s="10">
        <v>2148</v>
      </c>
      <c r="J406" s="10" t="s">
        <v>125</v>
      </c>
      <c r="K406" s="10" t="s">
        <v>104</v>
      </c>
      <c r="L406" s="10" t="s">
        <v>88</v>
      </c>
      <c r="M406" s="10" t="s">
        <v>61</v>
      </c>
      <c r="N406" s="10" t="s">
        <v>50</v>
      </c>
      <c r="O406" s="10" t="s">
        <v>51</v>
      </c>
      <c r="P406" s="10">
        <v>4</v>
      </c>
      <c r="Q406" s="10">
        <v>5</v>
      </c>
      <c r="R406" s="10">
        <v>5</v>
      </c>
      <c r="S406" s="10" t="s">
        <v>52</v>
      </c>
      <c r="T406" s="10" t="s">
        <v>53</v>
      </c>
      <c r="U406" s="10">
        <v>5</v>
      </c>
      <c r="V406" s="10" t="s">
        <v>54</v>
      </c>
      <c r="W406" s="10" t="s">
        <v>51</v>
      </c>
      <c r="X406" s="10" t="s">
        <v>55</v>
      </c>
      <c r="Y406" s="10">
        <v>0.5714285714285714</v>
      </c>
      <c r="Z406" s="10">
        <v>1</v>
      </c>
      <c r="AA406" s="10">
        <v>0.90476190476190477</v>
      </c>
      <c r="AB406" s="10">
        <v>0.5</v>
      </c>
      <c r="AC406" s="10">
        <v>0.86206896551724144</v>
      </c>
      <c r="AD406" s="10" t="str">
        <f>VLOOKUP(J406,'Areas Ranking'!$D$116:$Z$172,18,0)</f>
        <v>Blacktown received an overall score of 86% which ranks them at position 7 of the 12 areas within the North West Metropolitan region called in Q2.</v>
      </c>
      <c r="AE406" s="10" t="str">
        <f>VLOOKUP(J406,'Areas Ranking'!$D$116:$Z$172,19,0)</f>
        <v>Blacktown received a 'greeting' score of 52% which ranks them at position 9 of the 12 areas within the North West Metropolitan region called in Q2.</v>
      </c>
      <c r="AF406" s="10" t="str">
        <f>VLOOKUP(J406,'Areas Ranking'!$D$116:$Z$172,20,0)</f>
        <v>Blacktown received an 'act with empathy' score of 93% which ranks them at position 7 of the 12 areas within the North West Metropolitan region called in Q2.</v>
      </c>
      <c r="AG406" s="10" t="str">
        <f>VLOOKUP(J406,'Areas Ranking'!$D$116:$Z$172,21,0)</f>
        <v>Blacktown received an 'explain expectations &amp; resolve situations' score of 87% which ranks them at position 7 of the 12 areas within the North West Metropolitan region called in Q2.</v>
      </c>
      <c r="AH406" s="10" t="str">
        <f>VLOOKUP(J406,'Areas Ranking'!$D$116:$Z$172,22,0)</f>
        <v>Blacktown received a 'communication' score of 83% which ranks them at position 1 of the 12 areas within the North West Metropolitan region called in Q2.</v>
      </c>
      <c r="AI406" s="10" t="str">
        <f>VLOOKUP(J406,'Areas Ranking'!$D$116:$Z$172,23,0)</f>
        <v>Blacktown's lowest rank was for 'greeting' in Q2, which should be examined for potential areas of improvement.</v>
      </c>
      <c r="AJ406" s="10" t="str">
        <f>VLOOKUP(K406,'Region Ranking'!$D$14:$X$19,16,0)</f>
        <v>North West Metropolitan received an overall score of 82% which ranks them at position 5 of the 6 regions called in Q2.</v>
      </c>
      <c r="AK406" s="10" t="str">
        <f>VLOOKUP(K406,'Region Ranking'!$D$14:$X$19,17,0)</f>
        <v>North West Metropolitan received a 'greeting' score of 58% which ranks them at position 2 of the 6 regions called in Q2.</v>
      </c>
      <c r="AL406" s="10" t="str">
        <f>VLOOKUP(K406,'Region Ranking'!$D$14:$X$19,18,0)</f>
        <v>North West Metropolitan received an 'act with empathy' score of 88% which ranks them at position 5 of the 6 regions called in Q2.</v>
      </c>
      <c r="AM406" s="10" t="str">
        <f>VLOOKUP(K406,'Region Ranking'!$D$14:$X$19,19,0)</f>
        <v>North West Metropolitan received an 'explain expectations &amp; resolve situations' score of 84% which ranks them at position 4 of the 6 regions called in Q2.</v>
      </c>
      <c r="AN406" s="10" t="str">
        <f>VLOOKUP(K406,'Region Ranking'!$D$14:$X$19,20,0)</f>
        <v>North West Metropolitan received a 'communication' score of 69% which ranks them at position 2 of the 6 regions called in Q2.</v>
      </c>
      <c r="AO406" s="10" t="str">
        <f>VLOOKUP(K406,'Region Ranking'!$D$14:$X$19,21,0)</f>
        <v>North West Metropolitan had multiple areas with lower ranks in Q2, which should be examined for potential areas of improvement.</v>
      </c>
    </row>
    <row r="407" spans="1:41" hidden="1" x14ac:dyDescent="0.25">
      <c r="A407" s="10">
        <v>2025</v>
      </c>
      <c r="B407" s="10" t="s">
        <v>347</v>
      </c>
      <c r="C407" s="10" t="s">
        <v>348</v>
      </c>
      <c r="D407" s="10">
        <v>10470045</v>
      </c>
      <c r="E407" s="10" t="s">
        <v>83</v>
      </c>
      <c r="F407" s="10" t="s">
        <v>84</v>
      </c>
      <c r="G407" s="10" t="s">
        <v>83</v>
      </c>
      <c r="H407" s="10" t="s">
        <v>46</v>
      </c>
      <c r="I407" s="10">
        <v>2041</v>
      </c>
      <c r="J407" s="10" t="s">
        <v>82</v>
      </c>
      <c r="K407" s="10" t="s">
        <v>48</v>
      </c>
      <c r="L407" s="10" t="s">
        <v>49</v>
      </c>
      <c r="M407" s="10"/>
      <c r="N407" s="10" t="s">
        <v>50</v>
      </c>
      <c r="O407" s="10" t="s">
        <v>51</v>
      </c>
      <c r="P407" s="10">
        <v>5</v>
      </c>
      <c r="Q407" s="10">
        <v>5</v>
      </c>
      <c r="R407" s="10">
        <v>5</v>
      </c>
      <c r="S407" s="10" t="s">
        <v>52</v>
      </c>
      <c r="T407" s="10" t="s">
        <v>76</v>
      </c>
      <c r="U407" s="10">
        <v>5</v>
      </c>
      <c r="V407" s="10" t="s">
        <v>54</v>
      </c>
      <c r="W407" s="10" t="s">
        <v>55</v>
      </c>
      <c r="X407" s="10" t="s">
        <v>55</v>
      </c>
      <c r="Y407" s="10">
        <v>0.7142857142857143</v>
      </c>
      <c r="Z407" s="10">
        <v>1</v>
      </c>
      <c r="AA407" s="10">
        <v>1</v>
      </c>
      <c r="AB407" s="10">
        <v>1</v>
      </c>
      <c r="AC407" s="10">
        <v>0.97701149425287359</v>
      </c>
      <c r="AD407" s="10" t="str">
        <f>VLOOKUP(J407,'Areas Ranking'!$D$116:$Z$172,18,0)</f>
        <v>Leichhardt received an overall score of 93% which ranks them at position 2 of the 10 areas within the Central Metropolitan region called in Q2.</v>
      </c>
      <c r="AE407" s="10" t="str">
        <f>VLOOKUP(J407,'Areas Ranking'!$D$116:$Z$172,19,0)</f>
        <v>Leichhardt received a 'greeting' score of 67% which ranks them at position 2 of the 10 areas within the Central Metropolitan region called in Q2.</v>
      </c>
      <c r="AF407" s="10" t="str">
        <f>VLOOKUP(J407,'Areas Ranking'!$D$116:$Z$172,20,0)</f>
        <v>Leichhardt received an 'act with empathy' score of 96% which ranks them at position 5 of the 10 areas within the Central Metropolitan region called in Q2.</v>
      </c>
      <c r="AG407" s="10" t="str">
        <f>VLOOKUP(J407,'Areas Ranking'!$D$116:$Z$172,21,0)</f>
        <v>Leichhardt received an 'explain expectations &amp; resolve situations' score of 94% which ranks them at position 3 of the 10 areas within the Central Metropolitan region called in Q2.</v>
      </c>
      <c r="AH407" s="10" t="str">
        <f>VLOOKUP(J407,'Areas Ranking'!$D$116:$Z$172,22,0)</f>
        <v>Leichhardt received a 'communication' score of 100% which ranks them at position 1 of the 10 areas within the Central Metropolitan region called in Q2.</v>
      </c>
      <c r="AI407" s="10" t="str">
        <f>VLOOKUP(J407,'Areas Ranking'!$D$116:$Z$172,23,0)</f>
        <v>Leichhardt's lowest rank was for 'act with empathy' in Q2, which should be examined for potential areas of improvement.</v>
      </c>
      <c r="AJ407" s="10" t="str">
        <f>VLOOKUP(K407,'Region Ranking'!$D$14:$X$19,16,0)</f>
        <v>Central Metropolitan received an overall score of 85% which ranks them at position 1 of the 6 regions called in Q2.</v>
      </c>
      <c r="AK407" s="10" t="str">
        <f>VLOOKUP(K407,'Region Ranking'!$D$14:$X$19,17,0)</f>
        <v>Central Metropolitan received a 'greeting' score of 60% which ranks them at position 1 of the 6 regions called in Q2.</v>
      </c>
      <c r="AL407" s="10" t="str">
        <f>VLOOKUP(K407,'Region Ranking'!$D$14:$X$19,18,0)</f>
        <v>Central Metropolitan received an 'act with empathy' score of 94% which ranks them at position 2 of the 6 regions called in Q2.</v>
      </c>
      <c r="AM407" s="10" t="str">
        <f>VLOOKUP(K407,'Region Ranking'!$D$14:$X$19,19,0)</f>
        <v>Central Metropolitan received an 'explain expectations &amp; resolve situations' score of 86% which ranks them at position 3 of the 6 regions called in Q2.</v>
      </c>
      <c r="AN407" s="10" t="str">
        <f>VLOOKUP(K407,'Region Ranking'!$D$14:$X$19,20,0)</f>
        <v>Central Metropolitan received a 'communication' score of 77% which ranks them at position 1 of the 6 regions called in Q2.</v>
      </c>
      <c r="AO407" s="10" t="str">
        <f>VLOOKUP(K407,'Region Ranking'!$D$14:$X$19,21,0)</f>
        <v>Central Metropolitan had multiple areas with lower ranks in Q2, which should be examined for potential areas of improvement.</v>
      </c>
    </row>
    <row r="408" spans="1:41" x14ac:dyDescent="0.25">
      <c r="A408" s="10">
        <v>2025</v>
      </c>
      <c r="B408" s="10" t="s">
        <v>347</v>
      </c>
      <c r="C408" s="10" t="s">
        <v>348</v>
      </c>
      <c r="D408" s="10">
        <v>10470046</v>
      </c>
      <c r="E408" s="10" t="s">
        <v>187</v>
      </c>
      <c r="F408" s="10" t="s">
        <v>188</v>
      </c>
      <c r="G408" s="10" t="s">
        <v>187</v>
      </c>
      <c r="H408" s="10" t="s">
        <v>46</v>
      </c>
      <c r="I408" s="10">
        <v>2134</v>
      </c>
      <c r="J408" s="10" t="s">
        <v>185</v>
      </c>
      <c r="K408" s="10" t="s">
        <v>186</v>
      </c>
      <c r="L408" s="10" t="s">
        <v>49</v>
      </c>
      <c r="M408" s="10" t="s">
        <v>61</v>
      </c>
      <c r="N408" s="10" t="s">
        <v>50</v>
      </c>
      <c r="O408" s="10" t="s">
        <v>51</v>
      </c>
      <c r="P408" s="10">
        <v>5</v>
      </c>
      <c r="Q408" s="10">
        <v>5</v>
      </c>
      <c r="R408" s="10">
        <v>5</v>
      </c>
      <c r="S408" s="10" t="s">
        <v>55</v>
      </c>
      <c r="T408" s="10" t="s">
        <v>76</v>
      </c>
      <c r="U408" s="10">
        <v>5</v>
      </c>
      <c r="V408" s="10" t="s">
        <v>51</v>
      </c>
      <c r="W408" s="10" t="s">
        <v>51</v>
      </c>
      <c r="X408" s="10" t="s">
        <v>55</v>
      </c>
      <c r="Y408" s="10">
        <v>0.7142857142857143</v>
      </c>
      <c r="Z408" s="10">
        <v>1</v>
      </c>
      <c r="AA408" s="10">
        <v>1</v>
      </c>
      <c r="AB408" s="10">
        <v>0.5</v>
      </c>
      <c r="AC408" s="10">
        <v>0.92929292929292928</v>
      </c>
      <c r="AD408" s="10" t="str">
        <f>VLOOKUP(J408,'Areas Ranking'!$D$116:$Z$172,18,0)</f>
        <v>Burwood received an overall score of 88% which ranks them at position 4 of the 9 areas within the South West Metropolitan region called in Q2.</v>
      </c>
      <c r="AE408" s="10" t="str">
        <f>VLOOKUP(J408,'Areas Ranking'!$D$116:$Z$172,19,0)</f>
        <v>Burwood received a 'greeting' score of 67% which ranks them at position 2 of the 9 areas within the South West Metropolitan region called in Q2.</v>
      </c>
      <c r="AF408" s="10" t="str">
        <f>VLOOKUP(J408,'Areas Ranking'!$D$116:$Z$172,20,0)</f>
        <v>Burwood received an 'act with empathy' score of 90% which ranks them at position 6 of the 9 areas within the South West Metropolitan region called in Q2.</v>
      </c>
      <c r="AG408" s="10" t="str">
        <f>VLOOKUP(J408,'Areas Ranking'!$D$116:$Z$172,21,0)</f>
        <v>Burwood received an 'explain expectations &amp; resolve situations' score of 97% which ranks them at position 2 of the 9 areas within the South West Metropolitan region called in Q2.</v>
      </c>
      <c r="AH408" s="10" t="str">
        <f>VLOOKUP(J408,'Areas Ranking'!$D$116:$Z$172,22,0)</f>
        <v>Burwood received a 'communication' score of 50% which ranks them at position 7 of the 9 areas within the South West Metropolitan region called in Q2.</v>
      </c>
      <c r="AI408" s="10" t="str">
        <f>VLOOKUP(J408,'Areas Ranking'!$D$116:$Z$172,23,0)</f>
        <v>Burwood's lowest rank was for 'communication' in Q2, which should be examined for potential areas of improvement.</v>
      </c>
      <c r="AJ408" s="10" t="str">
        <f>VLOOKUP(K408,'Region Ranking'!$D$14:$X$19,16,0)</f>
        <v>South West Metropolitan received an overall score of 82% which ranks them at position 3 of the 6 regions called in Q2.</v>
      </c>
      <c r="AK408" s="10" t="str">
        <f>VLOOKUP(K408,'Region Ranking'!$D$14:$X$19,17,0)</f>
        <v>South West Metropolitan received a 'greeting' score of 49% which ranks them at position 6 of the 6 regions called in Q2.</v>
      </c>
      <c r="AL408" s="10" t="str">
        <f>VLOOKUP(K408,'Region Ranking'!$D$14:$X$19,18,0)</f>
        <v>South West Metropolitan received an 'act with empathy' score of 90% which ranks them at position 4 of the 6 regions called in Q2.</v>
      </c>
      <c r="AM408" s="10" t="str">
        <f>VLOOKUP(K408,'Region Ranking'!$D$14:$X$19,19,0)</f>
        <v>South West Metropolitan received an 'explain expectations &amp; resolve situations' score of 87% which ranks them at position 1 of the 6 regions called in Q2.</v>
      </c>
      <c r="AN408" s="10" t="str">
        <f>VLOOKUP(K408,'Region Ranking'!$D$14:$X$19,20,0)</f>
        <v>South West Metropolitan received a 'communication' score of 59% which ranks them at position 6 of the 6 regions called in Q2.</v>
      </c>
      <c r="AO408" s="10" t="str">
        <f>VLOOKUP(K408,'Region Ranking'!$D$14:$X$19,21,0)</f>
        <v>South West Metropolitan had multiple areas with lower ranks in Q2, which should be examined for potential areas of improvement.</v>
      </c>
    </row>
    <row r="409" spans="1:41" x14ac:dyDescent="0.25">
      <c r="A409" s="10">
        <v>2025</v>
      </c>
      <c r="B409" s="10" t="s">
        <v>347</v>
      </c>
      <c r="C409" s="10" t="s">
        <v>348</v>
      </c>
      <c r="D409" s="10">
        <v>10470047</v>
      </c>
      <c r="E409" s="10" t="s">
        <v>262</v>
      </c>
      <c r="F409" s="10" t="s">
        <v>263</v>
      </c>
      <c r="G409" s="10" t="s">
        <v>262</v>
      </c>
      <c r="H409" s="10" t="s">
        <v>46</v>
      </c>
      <c r="I409" s="10">
        <v>2560</v>
      </c>
      <c r="J409" s="10" t="s">
        <v>264</v>
      </c>
      <c r="K409" s="10" t="s">
        <v>186</v>
      </c>
      <c r="L409" s="10" t="s">
        <v>49</v>
      </c>
      <c r="M409" s="10" t="s">
        <v>61</v>
      </c>
      <c r="N409" s="10" t="s">
        <v>50</v>
      </c>
      <c r="O409" s="10" t="s">
        <v>51</v>
      </c>
      <c r="P409" s="10">
        <v>5</v>
      </c>
      <c r="Q409" s="10">
        <v>5</v>
      </c>
      <c r="R409" s="10">
        <v>5</v>
      </c>
      <c r="S409" s="10" t="s">
        <v>52</v>
      </c>
      <c r="T409" s="10" t="s">
        <v>76</v>
      </c>
      <c r="U409" s="10">
        <v>5</v>
      </c>
      <c r="V409" s="10" t="s">
        <v>51</v>
      </c>
      <c r="W409" s="10" t="s">
        <v>55</v>
      </c>
      <c r="X409" s="10" t="s">
        <v>55</v>
      </c>
      <c r="Y409" s="10">
        <v>0.5714285714285714</v>
      </c>
      <c r="Z409" s="10">
        <v>1</v>
      </c>
      <c r="AA409" s="10">
        <v>1</v>
      </c>
      <c r="AB409" s="10">
        <v>1</v>
      </c>
      <c r="AC409" s="10">
        <v>0.96551724137931028</v>
      </c>
      <c r="AD409" s="10" t="str">
        <f>VLOOKUP(J409,'Areas Ranking'!$D$116:$Z$172,18,0)</f>
        <v>Campbelltown City received an overall score of 92% which ranks them at position 2 of the 9 areas within the South West Metropolitan region called in Q2.</v>
      </c>
      <c r="AE409" s="10" t="str">
        <f>VLOOKUP(J409,'Areas Ranking'!$D$116:$Z$172,19,0)</f>
        <v>Campbelltown City received a 'greeting' score of 71% which ranks them at position 1 of the 9 areas within the South West Metropolitan region called in Q2.</v>
      </c>
      <c r="AF409" s="10" t="str">
        <f>VLOOKUP(J409,'Areas Ranking'!$D$116:$Z$172,20,0)</f>
        <v>Campbelltown City received an 'act with empathy' score of 100% which ranks them at position 1 of the 9 areas within the South West Metropolitan region called in Q2.</v>
      </c>
      <c r="AG409" s="10" t="str">
        <f>VLOOKUP(J409,'Areas Ranking'!$D$116:$Z$172,21,0)</f>
        <v>Campbelltown City received an 'explain expectations &amp; resolve situations' score of 97% which ranks them at position 2 of the 9 areas within the South West Metropolitan region called in Q2.</v>
      </c>
      <c r="AH409" s="10" t="str">
        <f>VLOOKUP(J409,'Areas Ranking'!$D$116:$Z$172,22,0)</f>
        <v>Campbelltown City received a 'communication' score of 67% which ranks them at position 1 of the 9 areas within the South West Metropolitan region called in Q2.</v>
      </c>
      <c r="AI409" s="10" t="str">
        <f>VLOOKUP(J409,'Areas Ranking'!$D$116:$Z$172,23,0)</f>
        <v>Campbelltown City's lowest rank was for 'explain expectations &amp; resolve situations' in Q2, which should be examined for potential areas of improvement.</v>
      </c>
      <c r="AJ409" s="10" t="str">
        <f>VLOOKUP(K409,'Region Ranking'!$D$14:$X$19,16,0)</f>
        <v>South West Metropolitan received an overall score of 82% which ranks them at position 3 of the 6 regions called in Q2.</v>
      </c>
      <c r="AK409" s="10" t="str">
        <f>VLOOKUP(K409,'Region Ranking'!$D$14:$X$19,17,0)</f>
        <v>South West Metropolitan received a 'greeting' score of 49% which ranks them at position 6 of the 6 regions called in Q2.</v>
      </c>
      <c r="AL409" s="10" t="str">
        <f>VLOOKUP(K409,'Region Ranking'!$D$14:$X$19,18,0)</f>
        <v>South West Metropolitan received an 'act with empathy' score of 90% which ranks them at position 4 of the 6 regions called in Q2.</v>
      </c>
      <c r="AM409" s="10" t="str">
        <f>VLOOKUP(K409,'Region Ranking'!$D$14:$X$19,19,0)</f>
        <v>South West Metropolitan received an 'explain expectations &amp; resolve situations' score of 87% which ranks them at position 1 of the 6 regions called in Q2.</v>
      </c>
      <c r="AN409" s="10" t="str">
        <f>VLOOKUP(K409,'Region Ranking'!$D$14:$X$19,20,0)</f>
        <v>South West Metropolitan received a 'communication' score of 59% which ranks them at position 6 of the 6 regions called in Q2.</v>
      </c>
      <c r="AO409" s="10" t="str">
        <f>VLOOKUP(K409,'Region Ranking'!$D$14:$X$19,21,0)</f>
        <v>South West Metropolitan had multiple areas with lower ranks in Q2, which should be examined for potential areas of improvement.</v>
      </c>
    </row>
    <row r="410" spans="1:41" x14ac:dyDescent="0.25">
      <c r="A410" s="10">
        <v>2025</v>
      </c>
      <c r="B410" s="10" t="s">
        <v>347</v>
      </c>
      <c r="C410" s="10" t="s">
        <v>348</v>
      </c>
      <c r="D410" s="10">
        <v>10470048</v>
      </c>
      <c r="E410" s="10" t="s">
        <v>207</v>
      </c>
      <c r="F410" s="10" t="s">
        <v>208</v>
      </c>
      <c r="G410" s="10" t="s">
        <v>207</v>
      </c>
      <c r="H410" s="10" t="s">
        <v>46</v>
      </c>
      <c r="I410" s="10">
        <v>2194</v>
      </c>
      <c r="J410" s="10" t="s">
        <v>209</v>
      </c>
      <c r="K410" s="10" t="s">
        <v>186</v>
      </c>
      <c r="L410" s="10" t="s">
        <v>49</v>
      </c>
      <c r="M410" s="10"/>
      <c r="N410" s="10" t="s">
        <v>50</v>
      </c>
      <c r="O410" s="10" t="s">
        <v>51</v>
      </c>
      <c r="P410" s="10">
        <v>5</v>
      </c>
      <c r="Q410" s="10">
        <v>5</v>
      </c>
      <c r="R410" s="10">
        <v>5</v>
      </c>
      <c r="S410" s="10" t="s">
        <v>55</v>
      </c>
      <c r="T410" s="10" t="s">
        <v>76</v>
      </c>
      <c r="U410" s="10">
        <v>5</v>
      </c>
      <c r="V410" s="10" t="s">
        <v>63</v>
      </c>
      <c r="W410" s="10" t="s">
        <v>55</v>
      </c>
      <c r="X410" s="10" t="s">
        <v>55</v>
      </c>
      <c r="Y410" s="10">
        <v>0.42857142857142849</v>
      </c>
      <c r="Z410" s="10">
        <v>1</v>
      </c>
      <c r="AA410" s="10">
        <v>1</v>
      </c>
      <c r="AB410" s="10">
        <v>1</v>
      </c>
      <c r="AC410" s="10">
        <v>0.95959595959595956</v>
      </c>
      <c r="AD410" s="10" t="str">
        <f>VLOOKUP(J410,'Areas Ranking'!$D$116:$Z$172,18,0)</f>
        <v>Campsie received an overall score of 81% which ranks them at position 7 of the 9 areas within the South West Metropolitan region called in Q2.</v>
      </c>
      <c r="AE410" s="10" t="str">
        <f>VLOOKUP(J410,'Areas Ranking'!$D$116:$Z$172,19,0)</f>
        <v>Campsie received a 'greeting' score of 38% which ranks them at position 7 of the 9 areas within the South West Metropolitan region called in Q2.</v>
      </c>
      <c r="AF410" s="10" t="str">
        <f>VLOOKUP(J410,'Areas Ranking'!$D$116:$Z$172,20,0)</f>
        <v>Campsie received an 'act with empathy' score of 88% which ranks them at position 7 of the 9 areas within the South West Metropolitan region called in Q2.</v>
      </c>
      <c r="AG410" s="10" t="str">
        <f>VLOOKUP(J410,'Areas Ranking'!$D$116:$Z$172,21,0)</f>
        <v>Campsie received an 'explain expectations &amp; resolve situations' score of 87% which ranks them at position 6 of the 9 areas within the South West Metropolitan region called in Q2.</v>
      </c>
      <c r="AH410" s="10" t="str">
        <f>VLOOKUP(J410,'Areas Ranking'!$D$116:$Z$172,22,0)</f>
        <v>Campsie received a 'communication' score of 67% which ranks them at position 1 of the 9 areas within the South West Metropolitan region called in Q2.</v>
      </c>
      <c r="AI410" s="10" t="str">
        <f>VLOOKUP(J410,'Areas Ranking'!$D$116:$Z$172,23,0)</f>
        <v>Campsie had multiple areas with lower ranks in Q2, which should be examined for potential areas of improvement.</v>
      </c>
      <c r="AJ410" s="10" t="str">
        <f>VLOOKUP(K410,'Region Ranking'!$D$14:$X$19,16,0)</f>
        <v>South West Metropolitan received an overall score of 82% which ranks them at position 3 of the 6 regions called in Q2.</v>
      </c>
      <c r="AK410" s="10" t="str">
        <f>VLOOKUP(K410,'Region Ranking'!$D$14:$X$19,17,0)</f>
        <v>South West Metropolitan received a 'greeting' score of 49% which ranks them at position 6 of the 6 regions called in Q2.</v>
      </c>
      <c r="AL410" s="10" t="str">
        <f>VLOOKUP(K410,'Region Ranking'!$D$14:$X$19,18,0)</f>
        <v>South West Metropolitan received an 'act with empathy' score of 90% which ranks them at position 4 of the 6 regions called in Q2.</v>
      </c>
      <c r="AM410" s="10" t="str">
        <f>VLOOKUP(K410,'Region Ranking'!$D$14:$X$19,19,0)</f>
        <v>South West Metropolitan received an 'explain expectations &amp; resolve situations' score of 87% which ranks them at position 1 of the 6 regions called in Q2.</v>
      </c>
      <c r="AN410" s="10" t="str">
        <f>VLOOKUP(K410,'Region Ranking'!$D$14:$X$19,20,0)</f>
        <v>South West Metropolitan received a 'communication' score of 59% which ranks them at position 6 of the 6 regions called in Q2.</v>
      </c>
      <c r="AO410" s="10" t="str">
        <f>VLOOKUP(K410,'Region Ranking'!$D$14:$X$19,21,0)</f>
        <v>South West Metropolitan had multiple areas with lower ranks in Q2, which should be examined for potential areas of improvement.</v>
      </c>
    </row>
    <row r="411" spans="1:41" hidden="1" x14ac:dyDescent="0.25">
      <c r="A411" s="10">
        <v>2025</v>
      </c>
      <c r="B411" s="10" t="s">
        <v>347</v>
      </c>
      <c r="C411" s="10" t="s">
        <v>348</v>
      </c>
      <c r="D411" s="10">
        <v>10470049</v>
      </c>
      <c r="E411" s="10" t="s">
        <v>317</v>
      </c>
      <c r="F411" s="10" t="s">
        <v>318</v>
      </c>
      <c r="G411" s="10" t="s">
        <v>317</v>
      </c>
      <c r="H411" s="10" t="s">
        <v>46</v>
      </c>
      <c r="I411" s="10">
        <v>2067</v>
      </c>
      <c r="J411" s="10" t="s">
        <v>103</v>
      </c>
      <c r="K411" s="10" t="s">
        <v>104</v>
      </c>
      <c r="L411" s="10" t="s">
        <v>79</v>
      </c>
      <c r="M411" s="10" t="s">
        <v>61</v>
      </c>
      <c r="N411" s="10" t="s">
        <v>70</v>
      </c>
      <c r="O411" s="10" t="s">
        <v>51</v>
      </c>
      <c r="P411" s="10">
        <v>5</v>
      </c>
      <c r="Q411" s="10">
        <v>5</v>
      </c>
      <c r="R411" s="10">
        <v>5</v>
      </c>
      <c r="S411" s="10" t="s">
        <v>52</v>
      </c>
      <c r="T411" s="10" t="s">
        <v>62</v>
      </c>
      <c r="U411" s="10">
        <v>5</v>
      </c>
      <c r="V411" s="10" t="s">
        <v>54</v>
      </c>
      <c r="W411" s="10" t="s">
        <v>51</v>
      </c>
      <c r="X411" s="10" t="s">
        <v>55</v>
      </c>
      <c r="Y411" s="10">
        <v>0.5714285714285714</v>
      </c>
      <c r="Z411" s="10">
        <v>1</v>
      </c>
      <c r="AA411" s="10">
        <v>0.7142857142857143</v>
      </c>
      <c r="AB411" s="10">
        <v>0.5</v>
      </c>
      <c r="AC411" s="10">
        <v>0.77011494252873558</v>
      </c>
      <c r="AD411" s="10" t="str">
        <f>VLOOKUP(J411,'Areas Ranking'!$D$116:$Z$172,18,0)</f>
        <v>North Shore received an overall score of 85% which ranks them at position 8 of the 12 areas within the North West Metropolitan region called in Q2.</v>
      </c>
      <c r="AE411" s="10" t="str">
        <f>VLOOKUP(J411,'Areas Ranking'!$D$116:$Z$172,19,0)</f>
        <v>North Shore received a 'greeting' score of 62% which ranks them at position 4 of the 12 areas within the North West Metropolitan region called in Q2.</v>
      </c>
      <c r="AF411" s="10" t="str">
        <f>VLOOKUP(J411,'Areas Ranking'!$D$116:$Z$172,20,0)</f>
        <v>North Shore received an 'act with empathy' score of 100% which ranks them at position 1 of the 12 areas within the North West Metropolitan region called in Q2.</v>
      </c>
      <c r="AG411" s="10" t="str">
        <f>VLOOKUP(J411,'Areas Ranking'!$D$116:$Z$172,21,0)</f>
        <v>North Shore received an 'explain expectations &amp; resolve situations' score of 87% which ranks them at position 7 of the 12 areas within the North West Metropolitan region called in Q2.</v>
      </c>
      <c r="AH411" s="10" t="str">
        <f>VLOOKUP(J411,'Areas Ranking'!$D$116:$Z$172,22,0)</f>
        <v>North Shore received a 'communication' score of 50% which ranks them at position 10 of the 12 areas within the North West Metropolitan region called in Q2.</v>
      </c>
      <c r="AI411" s="10" t="str">
        <f>VLOOKUP(J411,'Areas Ranking'!$D$116:$Z$172,23,0)</f>
        <v>North Shore's lowest rank was for 'communication' in Q2, which should be examined for potential areas of improvement.</v>
      </c>
      <c r="AJ411" s="10" t="str">
        <f>VLOOKUP(K411,'Region Ranking'!$D$14:$X$19,16,0)</f>
        <v>North West Metropolitan received an overall score of 82% which ranks them at position 5 of the 6 regions called in Q2.</v>
      </c>
      <c r="AK411" s="10" t="str">
        <f>VLOOKUP(K411,'Region Ranking'!$D$14:$X$19,17,0)</f>
        <v>North West Metropolitan received a 'greeting' score of 58% which ranks them at position 2 of the 6 regions called in Q2.</v>
      </c>
      <c r="AL411" s="10" t="str">
        <f>VLOOKUP(K411,'Region Ranking'!$D$14:$X$19,18,0)</f>
        <v>North West Metropolitan received an 'act with empathy' score of 88% which ranks them at position 5 of the 6 regions called in Q2.</v>
      </c>
      <c r="AM411" s="10" t="str">
        <f>VLOOKUP(K411,'Region Ranking'!$D$14:$X$19,19,0)</f>
        <v>North West Metropolitan received an 'explain expectations &amp; resolve situations' score of 84% which ranks them at position 4 of the 6 regions called in Q2.</v>
      </c>
      <c r="AN411" s="10" t="str">
        <f>VLOOKUP(K411,'Region Ranking'!$D$14:$X$19,20,0)</f>
        <v>North West Metropolitan received a 'communication' score of 69% which ranks them at position 2 of the 6 regions called in Q2.</v>
      </c>
      <c r="AO411" s="10" t="str">
        <f>VLOOKUP(K411,'Region Ranking'!$D$14:$X$19,21,0)</f>
        <v>North West Metropolitan had multiple areas with lower ranks in Q2, which should be examined for potential areas of improvement.</v>
      </c>
    </row>
    <row r="412" spans="1:41" hidden="1" x14ac:dyDescent="0.25">
      <c r="A412" s="10">
        <v>2025</v>
      </c>
      <c r="B412" s="10" t="s">
        <v>347</v>
      </c>
      <c r="C412" s="10" t="s">
        <v>348</v>
      </c>
      <c r="D412" s="10">
        <v>10470050</v>
      </c>
      <c r="E412" s="10" t="s">
        <v>118</v>
      </c>
      <c r="F412" s="10" t="s">
        <v>119</v>
      </c>
      <c r="G412" s="10" t="s">
        <v>118</v>
      </c>
      <c r="H412" s="10" t="s">
        <v>46</v>
      </c>
      <c r="I412" s="10">
        <v>2111</v>
      </c>
      <c r="J412" s="10" t="s">
        <v>120</v>
      </c>
      <c r="K412" s="10" t="s">
        <v>104</v>
      </c>
      <c r="L412" s="10" t="s">
        <v>49</v>
      </c>
      <c r="M412" s="10"/>
      <c r="N412" s="10" t="s">
        <v>50</v>
      </c>
      <c r="O412" s="10" t="s">
        <v>51</v>
      </c>
      <c r="P412" s="10">
        <v>5</v>
      </c>
      <c r="Q412" s="10">
        <v>5</v>
      </c>
      <c r="R412" s="10">
        <v>5</v>
      </c>
      <c r="S412" s="10" t="s">
        <v>52</v>
      </c>
      <c r="T412" s="10" t="s">
        <v>76</v>
      </c>
      <c r="U412" s="10">
        <v>5</v>
      </c>
      <c r="V412" s="10" t="s">
        <v>63</v>
      </c>
      <c r="W412" s="10" t="s">
        <v>55</v>
      </c>
      <c r="X412" s="10" t="s">
        <v>55</v>
      </c>
      <c r="Y412" s="10">
        <v>0.7142857142857143</v>
      </c>
      <c r="Z412" s="10">
        <v>1</v>
      </c>
      <c r="AA412" s="10">
        <v>1</v>
      </c>
      <c r="AB412" s="10">
        <v>1</v>
      </c>
      <c r="AC412" s="10">
        <v>0.97701149425287359</v>
      </c>
      <c r="AD412" s="10" t="str">
        <f>VLOOKUP(J412,'Areas Ranking'!$D$116:$Z$172,18,0)</f>
        <v>Ryde received an overall score of 89% which ranks them at position 5 of the 12 areas within the North West Metropolitan region called in Q2.</v>
      </c>
      <c r="AE412" s="10" t="str">
        <f>VLOOKUP(J412,'Areas Ranking'!$D$116:$Z$172,19,0)</f>
        <v>Ryde received a 'greeting' score of 62% which ranks them at position 4 of the 12 areas within the North West Metropolitan region called in Q2.</v>
      </c>
      <c r="AF412" s="10" t="str">
        <f>VLOOKUP(J412,'Areas Ranking'!$D$116:$Z$172,20,0)</f>
        <v>Ryde received an 'act with empathy' score of 100% which ranks them at position 1 of the 12 areas within the North West Metropolitan region called in Q2.</v>
      </c>
      <c r="AG412" s="10" t="str">
        <f>VLOOKUP(J412,'Areas Ranking'!$D$116:$Z$172,21,0)</f>
        <v>Ryde received an 'explain expectations &amp; resolve situations' score of 90% which ranks them at position 5 of the 12 areas within the North West Metropolitan region called in Q2.</v>
      </c>
      <c r="AH412" s="10" t="str">
        <f>VLOOKUP(J412,'Areas Ranking'!$D$116:$Z$172,22,0)</f>
        <v>Ryde received a 'communication' score of 67% which ranks them at position 7 of the 12 areas within the North West Metropolitan region called in Q2.</v>
      </c>
      <c r="AI412" s="10" t="str">
        <f>VLOOKUP(J412,'Areas Ranking'!$D$116:$Z$172,23,0)</f>
        <v>Ryde's lowest rank was for 'communication' in Q2, which should be examined for potential areas of improvement.</v>
      </c>
      <c r="AJ412" s="10" t="str">
        <f>VLOOKUP(K412,'Region Ranking'!$D$14:$X$19,16,0)</f>
        <v>North West Metropolitan received an overall score of 82% which ranks them at position 5 of the 6 regions called in Q2.</v>
      </c>
      <c r="AK412" s="10" t="str">
        <f>VLOOKUP(K412,'Region Ranking'!$D$14:$X$19,17,0)</f>
        <v>North West Metropolitan received a 'greeting' score of 58% which ranks them at position 2 of the 6 regions called in Q2.</v>
      </c>
      <c r="AL412" s="10" t="str">
        <f>VLOOKUP(K412,'Region Ranking'!$D$14:$X$19,18,0)</f>
        <v>North West Metropolitan received an 'act with empathy' score of 88% which ranks them at position 5 of the 6 regions called in Q2.</v>
      </c>
      <c r="AM412" s="10" t="str">
        <f>VLOOKUP(K412,'Region Ranking'!$D$14:$X$19,19,0)</f>
        <v>North West Metropolitan received an 'explain expectations &amp; resolve situations' score of 84% which ranks them at position 4 of the 6 regions called in Q2.</v>
      </c>
      <c r="AN412" s="10" t="str">
        <f>VLOOKUP(K412,'Region Ranking'!$D$14:$X$19,20,0)</f>
        <v>North West Metropolitan received a 'communication' score of 69% which ranks them at position 2 of the 6 regions called in Q2.</v>
      </c>
      <c r="AO412" s="10" t="str">
        <f>VLOOKUP(K412,'Region Ranking'!$D$14:$X$19,21,0)</f>
        <v>North West Metropolitan had multiple areas with lower ranks in Q2, which should be examined for potential areas of improvement.</v>
      </c>
    </row>
    <row r="413" spans="1:41" x14ac:dyDescent="0.25">
      <c r="A413" s="10">
        <v>2025</v>
      </c>
      <c r="B413" s="10" t="s">
        <v>347</v>
      </c>
      <c r="C413" s="10" t="s">
        <v>348</v>
      </c>
      <c r="D413" s="10">
        <v>10470051</v>
      </c>
      <c r="E413" s="10" t="s">
        <v>189</v>
      </c>
      <c r="F413" s="10" t="s">
        <v>190</v>
      </c>
      <c r="G413" s="10" t="s">
        <v>189</v>
      </c>
      <c r="H413" s="10" t="s">
        <v>46</v>
      </c>
      <c r="I413" s="10">
        <v>2142</v>
      </c>
      <c r="J413" s="10" t="s">
        <v>191</v>
      </c>
      <c r="K413" s="10" t="s">
        <v>186</v>
      </c>
      <c r="L413" s="10" t="s">
        <v>49</v>
      </c>
      <c r="M413" s="10"/>
      <c r="N413" s="10" t="s">
        <v>50</v>
      </c>
      <c r="O413" s="10" t="s">
        <v>51</v>
      </c>
      <c r="P413" s="10">
        <v>4</v>
      </c>
      <c r="Q413" s="10">
        <v>5</v>
      </c>
      <c r="R413" s="10">
        <v>5</v>
      </c>
      <c r="S413" s="10" t="s">
        <v>52</v>
      </c>
      <c r="T413" s="10" t="s">
        <v>53</v>
      </c>
      <c r="U413" s="10">
        <v>4</v>
      </c>
      <c r="V413" s="10" t="s">
        <v>54</v>
      </c>
      <c r="W413" s="10" t="s">
        <v>55</v>
      </c>
      <c r="X413" s="10" t="s">
        <v>55</v>
      </c>
      <c r="Y413" s="10">
        <v>0.5714285714285714</v>
      </c>
      <c r="Z413" s="10">
        <v>0.8928571428571429</v>
      </c>
      <c r="AA413" s="10">
        <v>0.90476190476190477</v>
      </c>
      <c r="AB413" s="10">
        <v>1</v>
      </c>
      <c r="AC413" s="10">
        <v>0.88505747126436785</v>
      </c>
      <c r="AD413" s="10" t="str">
        <f>VLOOKUP(J413,'Areas Ranking'!$D$116:$Z$172,18,0)</f>
        <v>Cumberland received an overall score of 84% which ranks them at position 6 of the 9 areas within the South West Metropolitan region called in Q2.</v>
      </c>
      <c r="AE413" s="10" t="str">
        <f>VLOOKUP(J413,'Areas Ranking'!$D$116:$Z$172,19,0)</f>
        <v>Cumberland received a 'greeting' score of 48% which ranks them at position 5 of the 9 areas within the South West Metropolitan region called in Q2.</v>
      </c>
      <c r="AF413" s="10" t="str">
        <f>VLOOKUP(J413,'Areas Ranking'!$D$116:$Z$172,20,0)</f>
        <v>Cumberland received an 'act with empathy' score of 96% which ranks them at position 5 of the 9 areas within the South West Metropolitan region called in Q2.</v>
      </c>
      <c r="AG413" s="10" t="str">
        <f>VLOOKUP(J413,'Areas Ranking'!$D$116:$Z$172,21,0)</f>
        <v>Cumberland received an 'explain expectations &amp; resolve situations' score of 85% which ranks them at position 7 of the 9 areas within the South West Metropolitan region called in Q2.</v>
      </c>
      <c r="AH413" s="10" t="str">
        <f>VLOOKUP(J413,'Areas Ranking'!$D$116:$Z$172,22,0)</f>
        <v>Cumberland received a 'communication' score of 67% which ranks them at position 1 of the 9 areas within the South West Metropolitan region called in Q2.</v>
      </c>
      <c r="AI413" s="10" t="str">
        <f>VLOOKUP(J413,'Areas Ranking'!$D$116:$Z$172,23,0)</f>
        <v>Cumberland's lowest rank was for 'explain expectations &amp; resolve situations' in Q2, which should be examined for potential areas of improvement.</v>
      </c>
      <c r="AJ413" s="10" t="str">
        <f>VLOOKUP(K413,'Region Ranking'!$D$14:$X$19,16,0)</f>
        <v>South West Metropolitan received an overall score of 82% which ranks them at position 3 of the 6 regions called in Q2.</v>
      </c>
      <c r="AK413" s="10" t="str">
        <f>VLOOKUP(K413,'Region Ranking'!$D$14:$X$19,17,0)</f>
        <v>South West Metropolitan received a 'greeting' score of 49% which ranks them at position 6 of the 6 regions called in Q2.</v>
      </c>
      <c r="AL413" s="10" t="str">
        <f>VLOOKUP(K413,'Region Ranking'!$D$14:$X$19,18,0)</f>
        <v>South West Metropolitan received an 'act with empathy' score of 90% which ranks them at position 4 of the 6 regions called in Q2.</v>
      </c>
      <c r="AM413" s="10" t="str">
        <f>VLOOKUP(K413,'Region Ranking'!$D$14:$X$19,19,0)</f>
        <v>South West Metropolitan received an 'explain expectations &amp; resolve situations' score of 87% which ranks them at position 1 of the 6 regions called in Q2.</v>
      </c>
      <c r="AN413" s="10" t="str">
        <f>VLOOKUP(K413,'Region Ranking'!$D$14:$X$19,20,0)</f>
        <v>South West Metropolitan received a 'communication' score of 59% which ranks them at position 6 of the 6 regions called in Q2.</v>
      </c>
      <c r="AO413" s="10" t="str">
        <f>VLOOKUP(K413,'Region Ranking'!$D$14:$X$19,21,0)</f>
        <v>South West Metropolitan had multiple areas with lower ranks in Q2, which should be examined for potential areas of improvement.</v>
      </c>
    </row>
    <row r="414" spans="1:41" x14ac:dyDescent="0.25">
      <c r="A414" s="10">
        <v>2025</v>
      </c>
      <c r="B414" s="10" t="s">
        <v>347</v>
      </c>
      <c r="C414" s="10" t="s">
        <v>348</v>
      </c>
      <c r="D414" s="10">
        <v>10470052</v>
      </c>
      <c r="E414" s="10" t="s">
        <v>202</v>
      </c>
      <c r="F414" s="10" t="s">
        <v>203</v>
      </c>
      <c r="G414" s="10" t="s">
        <v>202</v>
      </c>
      <c r="H414" s="10" t="s">
        <v>46</v>
      </c>
      <c r="I414" s="10">
        <v>2168</v>
      </c>
      <c r="J414" s="10" t="s">
        <v>204</v>
      </c>
      <c r="K414" s="10" t="s">
        <v>186</v>
      </c>
      <c r="L414" s="10" t="s">
        <v>49</v>
      </c>
      <c r="M414" s="10" t="s">
        <v>61</v>
      </c>
      <c r="N414" s="10" t="s">
        <v>50</v>
      </c>
      <c r="O414" s="10" t="s">
        <v>55</v>
      </c>
      <c r="P414" s="10">
        <v>5</v>
      </c>
      <c r="Q414" s="10">
        <v>5</v>
      </c>
      <c r="R414" s="10">
        <v>5</v>
      </c>
      <c r="S414" s="10" t="s">
        <v>52</v>
      </c>
      <c r="T414" s="10" t="s">
        <v>76</v>
      </c>
      <c r="U414" s="10">
        <v>5</v>
      </c>
      <c r="V414" s="10" t="s">
        <v>51</v>
      </c>
      <c r="W414" s="10" t="s">
        <v>51</v>
      </c>
      <c r="X414" s="10" t="s">
        <v>55</v>
      </c>
      <c r="Y414" s="10">
        <v>0.42857142857142849</v>
      </c>
      <c r="Z414" s="10">
        <v>1</v>
      </c>
      <c r="AA414" s="10">
        <v>1</v>
      </c>
      <c r="AB414" s="10">
        <v>0.5</v>
      </c>
      <c r="AC414" s="10">
        <v>0.89655172413793094</v>
      </c>
      <c r="AD414" s="10" t="str">
        <f>VLOOKUP(J414,'Areas Ranking'!$D$116:$Z$172,18,0)</f>
        <v>Liverpool City received an overall score of 62% which ranks them at position 8 of the 9 areas within the South West Metropolitan region called in Q2.</v>
      </c>
      <c r="AE414" s="10" t="str">
        <f>VLOOKUP(J414,'Areas Ranking'!$D$116:$Z$172,19,0)</f>
        <v>Liverpool City received a 'greeting' score of 38% which ranks them at position 7 of the 9 areas within the South West Metropolitan region called in Q2.</v>
      </c>
      <c r="AF414" s="10" t="str">
        <f>VLOOKUP(J414,'Areas Ranking'!$D$116:$Z$172,20,0)</f>
        <v>Liverpool City received an 'act with empathy' score of 67% which ranks them at position 9 of the 9 areas within the South West Metropolitan region called in Q2.</v>
      </c>
      <c r="AG414" s="10" t="str">
        <f>VLOOKUP(J414,'Areas Ranking'!$D$116:$Z$172,21,0)</f>
        <v>Liverpool City received an 'explain expectations &amp; resolve situations' score of 67% which ranks them at position 8 of the 9 areas within the South West Metropolitan region called in Q2.</v>
      </c>
      <c r="AH414" s="10" t="str">
        <f>VLOOKUP(J414,'Areas Ranking'!$D$116:$Z$172,22,0)</f>
        <v>Liverpool City received a 'communication' score of 50% which ranks them at position 7 of the 9 areas within the South West Metropolitan region called in Q2.</v>
      </c>
      <c r="AI414" s="10" t="str">
        <f>VLOOKUP(J414,'Areas Ranking'!$D$116:$Z$172,23,0)</f>
        <v>Liverpool City's lowest rank was for 'act with empathy' in Q2, which should be examined for potential areas of improvement.</v>
      </c>
      <c r="AJ414" s="10" t="str">
        <f>VLOOKUP(K414,'Region Ranking'!$D$14:$X$19,16,0)</f>
        <v>South West Metropolitan received an overall score of 82% which ranks them at position 3 of the 6 regions called in Q2.</v>
      </c>
      <c r="AK414" s="10" t="str">
        <f>VLOOKUP(K414,'Region Ranking'!$D$14:$X$19,17,0)</f>
        <v>South West Metropolitan received a 'greeting' score of 49% which ranks them at position 6 of the 6 regions called in Q2.</v>
      </c>
      <c r="AL414" s="10" t="str">
        <f>VLOOKUP(K414,'Region Ranking'!$D$14:$X$19,18,0)</f>
        <v>South West Metropolitan received an 'act with empathy' score of 90% which ranks them at position 4 of the 6 regions called in Q2.</v>
      </c>
      <c r="AM414" s="10" t="str">
        <f>VLOOKUP(K414,'Region Ranking'!$D$14:$X$19,19,0)</f>
        <v>South West Metropolitan received an 'explain expectations &amp; resolve situations' score of 87% which ranks them at position 1 of the 6 regions called in Q2.</v>
      </c>
      <c r="AN414" s="10" t="str">
        <f>VLOOKUP(K414,'Region Ranking'!$D$14:$X$19,20,0)</f>
        <v>South West Metropolitan received a 'communication' score of 59% which ranks them at position 6 of the 6 regions called in Q2.</v>
      </c>
      <c r="AO414" s="10" t="str">
        <f>VLOOKUP(K414,'Region Ranking'!$D$14:$X$19,21,0)</f>
        <v>South West Metropolitan had multiple areas with lower ranks in Q2, which should be examined for potential areas of improvement.</v>
      </c>
    </row>
    <row r="415" spans="1:41" hidden="1" x14ac:dyDescent="0.25">
      <c r="A415" s="10">
        <v>2025</v>
      </c>
      <c r="B415" s="10" t="s">
        <v>347</v>
      </c>
      <c r="C415" s="10" t="s">
        <v>348</v>
      </c>
      <c r="D415" s="10">
        <v>10470053</v>
      </c>
      <c r="E415" s="10" t="s">
        <v>110</v>
      </c>
      <c r="F415" s="10" t="s">
        <v>111</v>
      </c>
      <c r="G415" s="10" t="s">
        <v>110</v>
      </c>
      <c r="H415" s="10" t="s">
        <v>46</v>
      </c>
      <c r="I415" s="10">
        <v>2077</v>
      </c>
      <c r="J415" s="10" t="s">
        <v>109</v>
      </c>
      <c r="K415" s="10" t="s">
        <v>104</v>
      </c>
      <c r="L415" s="10" t="s">
        <v>49</v>
      </c>
      <c r="M415" s="10"/>
      <c r="N415" s="10" t="s">
        <v>70</v>
      </c>
      <c r="O415" s="10" t="s">
        <v>51</v>
      </c>
      <c r="P415" s="10">
        <v>3</v>
      </c>
      <c r="Q415" s="10">
        <v>3</v>
      </c>
      <c r="R415" s="10">
        <v>2</v>
      </c>
      <c r="S415" s="10" t="s">
        <v>52</v>
      </c>
      <c r="T415" s="10" t="s">
        <v>62</v>
      </c>
      <c r="U415" s="10">
        <v>0</v>
      </c>
      <c r="V415" s="10" t="s">
        <v>51</v>
      </c>
      <c r="W415" s="10" t="s">
        <v>51</v>
      </c>
      <c r="X415" s="10" t="s">
        <v>55</v>
      </c>
      <c r="Y415" s="10">
        <v>0.5714285714285714</v>
      </c>
      <c r="Z415" s="10">
        <v>0.25</v>
      </c>
      <c r="AA415" s="10">
        <v>0</v>
      </c>
      <c r="AB415" s="10">
        <v>0.5</v>
      </c>
      <c r="AC415" s="10">
        <v>0.18390804597701149</v>
      </c>
      <c r="AD415" s="10" t="str">
        <f>VLOOKUP(J415,'Areas Ranking'!$D$116:$Z$172,18,0)</f>
        <v>Kuring-gai received an overall score of 69% which ranks them at position 11 of the 12 areas within the North West Metropolitan region called in Q2.</v>
      </c>
      <c r="AE415" s="10" t="str">
        <f>VLOOKUP(J415,'Areas Ranking'!$D$116:$Z$172,19,0)</f>
        <v>Kuring-gai received a 'greeting' score of 57% which ranks them at position 7 of the 12 areas within the North West Metropolitan region called in Q2.</v>
      </c>
      <c r="AF415" s="10" t="str">
        <f>VLOOKUP(J415,'Areas Ranking'!$D$116:$Z$172,20,0)</f>
        <v>Kuring-gai received an 'act with empathy' score of 75% which ranks them at position 10 of the 12 areas within the North West Metropolitan region called in Q2.</v>
      </c>
      <c r="AG415" s="10" t="str">
        <f>VLOOKUP(J415,'Areas Ranking'!$D$116:$Z$172,21,0)</f>
        <v>Kuring-gai received an 'explain expectations &amp; resolve situations' score of 63% which ranks them at position 11 of the 12 areas within the North West Metropolitan region called in Q2.</v>
      </c>
      <c r="AH415" s="10" t="str">
        <f>VLOOKUP(J415,'Areas Ranking'!$D$116:$Z$172,22,0)</f>
        <v>Kuring-gai received a 'communication' score of 83% which ranks them at position 1 of the 12 areas within the North West Metropolitan region called in Q2.</v>
      </c>
      <c r="AI415" s="10" t="str">
        <f>VLOOKUP(J415,'Areas Ranking'!$D$116:$Z$172,23,0)</f>
        <v>Kuring-gai's lowest rank was for 'explain expectations &amp; resolve situations' in Q2, which should be examined for potential areas of improvement.</v>
      </c>
      <c r="AJ415" s="10" t="str">
        <f>VLOOKUP(K415,'Region Ranking'!$D$14:$X$19,16,0)</f>
        <v>North West Metropolitan received an overall score of 82% which ranks them at position 5 of the 6 regions called in Q2.</v>
      </c>
      <c r="AK415" s="10" t="str">
        <f>VLOOKUP(K415,'Region Ranking'!$D$14:$X$19,17,0)</f>
        <v>North West Metropolitan received a 'greeting' score of 58% which ranks them at position 2 of the 6 regions called in Q2.</v>
      </c>
      <c r="AL415" s="10" t="str">
        <f>VLOOKUP(K415,'Region Ranking'!$D$14:$X$19,18,0)</f>
        <v>North West Metropolitan received an 'act with empathy' score of 88% which ranks them at position 5 of the 6 regions called in Q2.</v>
      </c>
      <c r="AM415" s="10" t="str">
        <f>VLOOKUP(K415,'Region Ranking'!$D$14:$X$19,19,0)</f>
        <v>North West Metropolitan received an 'explain expectations &amp; resolve situations' score of 84% which ranks them at position 4 of the 6 regions called in Q2.</v>
      </c>
      <c r="AN415" s="10" t="str">
        <f>VLOOKUP(K415,'Region Ranking'!$D$14:$X$19,20,0)</f>
        <v>North West Metropolitan received a 'communication' score of 69% which ranks them at position 2 of the 6 regions called in Q2.</v>
      </c>
      <c r="AO415" s="10" t="str">
        <f>VLOOKUP(K415,'Region Ranking'!$D$14:$X$19,21,0)</f>
        <v>North West Metropolitan had multiple areas with lower ranks in Q2, which should be examined for potential areas of improvement.</v>
      </c>
    </row>
    <row r="416" spans="1:41" hidden="1" x14ac:dyDescent="0.25">
      <c r="A416" s="10">
        <v>2025</v>
      </c>
      <c r="B416" s="10" t="s">
        <v>347</v>
      </c>
      <c r="C416" s="10" t="s">
        <v>348</v>
      </c>
      <c r="D416" s="10">
        <v>10470054</v>
      </c>
      <c r="E416" s="10" t="s">
        <v>64</v>
      </c>
      <c r="F416" s="10" t="s">
        <v>65</v>
      </c>
      <c r="G416" s="10" t="s">
        <v>64</v>
      </c>
      <c r="H416" s="10" t="s">
        <v>46</v>
      </c>
      <c r="I416" s="10">
        <v>2011</v>
      </c>
      <c r="J416" s="10" t="s">
        <v>66</v>
      </c>
      <c r="K416" s="10" t="s">
        <v>48</v>
      </c>
      <c r="L416" s="10" t="s">
        <v>49</v>
      </c>
      <c r="M416" s="10"/>
      <c r="N416" s="10" t="s">
        <v>50</v>
      </c>
      <c r="O416" s="10" t="s">
        <v>51</v>
      </c>
      <c r="P416" s="10">
        <v>5</v>
      </c>
      <c r="Q416" s="10">
        <v>5</v>
      </c>
      <c r="R416" s="10">
        <v>5</v>
      </c>
      <c r="S416" s="10" t="s">
        <v>52</v>
      </c>
      <c r="T416" s="10" t="s">
        <v>76</v>
      </c>
      <c r="U416" s="10">
        <v>5</v>
      </c>
      <c r="V416" s="10" t="s">
        <v>51</v>
      </c>
      <c r="W416" s="10" t="s">
        <v>51</v>
      </c>
      <c r="X416" s="10" t="s">
        <v>55</v>
      </c>
      <c r="Y416" s="10">
        <v>0.7142857142857143</v>
      </c>
      <c r="Z416" s="10">
        <v>1</v>
      </c>
      <c r="AA416" s="10">
        <v>1</v>
      </c>
      <c r="AB416" s="10">
        <v>0.5</v>
      </c>
      <c r="AC416" s="10">
        <v>0.91954022988505746</v>
      </c>
      <c r="AD416" s="10" t="str">
        <f>VLOOKUP(J416,'Areas Ranking'!$D$116:$Z$172,18,0)</f>
        <v>Kings Cross received an overall score of 75% which ranks them at position 9 of the 10 areas within the Central Metropolitan region called in Q2.</v>
      </c>
      <c r="AE416" s="10" t="str">
        <f>VLOOKUP(J416,'Areas Ranking'!$D$116:$Z$172,19,0)</f>
        <v>Kings Cross received a 'greeting' score of 57% which ranks them at position 6 of the 10 areas within the Central Metropolitan region called in Q2.</v>
      </c>
      <c r="AF416" s="10" t="str">
        <f>VLOOKUP(J416,'Areas Ranking'!$D$116:$Z$172,20,0)</f>
        <v>Kings Cross received an 'act with empathy' score of 87% which ranks them at position 9 of the 10 areas within the Central Metropolitan region called in Q2.</v>
      </c>
      <c r="AG416" s="10" t="str">
        <f>VLOOKUP(J416,'Areas Ranking'!$D$116:$Z$172,21,0)</f>
        <v>Kings Cross received an 'explain expectations &amp; resolve situations' score of 73% which ranks them at position 9 of the 10 areas within the Central Metropolitan region called in Q2.</v>
      </c>
      <c r="AH416" s="10" t="str">
        <f>VLOOKUP(J416,'Areas Ranking'!$D$116:$Z$172,22,0)</f>
        <v>Kings Cross received a 'communication' score of 67% which ranks them at position 6 of the 10 areas within the Central Metropolitan region called in Q2.</v>
      </c>
      <c r="AI416" s="10" t="str">
        <f>VLOOKUP(J416,'Areas Ranking'!$D$116:$Z$172,23,0)</f>
        <v>Kings Cross had multiple areas with lower ranks in Q2, which should be examined for potential areas of improvement.</v>
      </c>
      <c r="AJ416" s="10" t="str">
        <f>VLOOKUP(K416,'Region Ranking'!$D$14:$X$19,16,0)</f>
        <v>Central Metropolitan received an overall score of 85% which ranks them at position 1 of the 6 regions called in Q2.</v>
      </c>
      <c r="AK416" s="10" t="str">
        <f>VLOOKUP(K416,'Region Ranking'!$D$14:$X$19,17,0)</f>
        <v>Central Metropolitan received a 'greeting' score of 60% which ranks them at position 1 of the 6 regions called in Q2.</v>
      </c>
      <c r="AL416" s="10" t="str">
        <f>VLOOKUP(K416,'Region Ranking'!$D$14:$X$19,18,0)</f>
        <v>Central Metropolitan received an 'act with empathy' score of 94% which ranks them at position 2 of the 6 regions called in Q2.</v>
      </c>
      <c r="AM416" s="10" t="str">
        <f>VLOOKUP(K416,'Region Ranking'!$D$14:$X$19,19,0)</f>
        <v>Central Metropolitan received an 'explain expectations &amp; resolve situations' score of 86% which ranks them at position 3 of the 6 regions called in Q2.</v>
      </c>
      <c r="AN416" s="10" t="str">
        <f>VLOOKUP(K416,'Region Ranking'!$D$14:$X$19,20,0)</f>
        <v>Central Metropolitan received a 'communication' score of 77% which ranks them at position 1 of the 6 regions called in Q2.</v>
      </c>
      <c r="AO416" s="10" t="str">
        <f>VLOOKUP(K416,'Region Ranking'!$D$14:$X$19,21,0)</f>
        <v>Central Metropolitan had multiple areas with lower ranks in Q2, which should be examined for potential areas of improvement.</v>
      </c>
    </row>
    <row r="417" spans="1:41" hidden="1" x14ac:dyDescent="0.25">
      <c r="A417" s="10">
        <v>2025</v>
      </c>
      <c r="B417" s="10" t="s">
        <v>347</v>
      </c>
      <c r="C417" s="10" t="s">
        <v>348</v>
      </c>
      <c r="D417" s="10">
        <v>10470055</v>
      </c>
      <c r="E417" s="10" t="s">
        <v>89</v>
      </c>
      <c r="F417" s="10" t="s">
        <v>90</v>
      </c>
      <c r="G417" s="10" t="s">
        <v>89</v>
      </c>
      <c r="H417" s="10" t="s">
        <v>46</v>
      </c>
      <c r="I417" s="10">
        <v>2204</v>
      </c>
      <c r="J417" s="10" t="s">
        <v>87</v>
      </c>
      <c r="K417" s="10" t="s">
        <v>48</v>
      </c>
      <c r="L417" s="10" t="s">
        <v>49</v>
      </c>
      <c r="M417" s="10" t="s">
        <v>61</v>
      </c>
      <c r="N417" s="10" t="s">
        <v>50</v>
      </c>
      <c r="O417" s="10" t="s">
        <v>51</v>
      </c>
      <c r="P417" s="10">
        <v>5</v>
      </c>
      <c r="Q417" s="10">
        <v>5</v>
      </c>
      <c r="R417" s="10">
        <v>5</v>
      </c>
      <c r="S417" s="10" t="s">
        <v>52</v>
      </c>
      <c r="T417" s="10" t="s">
        <v>76</v>
      </c>
      <c r="U417" s="10">
        <v>5</v>
      </c>
      <c r="V417" s="10" t="s">
        <v>63</v>
      </c>
      <c r="W417" s="10" t="s">
        <v>55</v>
      </c>
      <c r="X417" s="10" t="s">
        <v>55</v>
      </c>
      <c r="Y417" s="10">
        <v>0.7142857142857143</v>
      </c>
      <c r="Z417" s="10">
        <v>1</v>
      </c>
      <c r="AA417" s="10">
        <v>1</v>
      </c>
      <c r="AB417" s="10">
        <v>1</v>
      </c>
      <c r="AC417" s="10">
        <v>0.97701149425287359</v>
      </c>
      <c r="AD417" s="10" t="str">
        <f>VLOOKUP(J417,'Areas Ranking'!$D$116:$Z$172,18,0)</f>
        <v>Inner West received an overall score of 95% which ranks them at position 1 of the 10 areas within the Central Metropolitan region called in Q2.</v>
      </c>
      <c r="AE417" s="10" t="str">
        <f>VLOOKUP(J417,'Areas Ranking'!$D$116:$Z$172,19,0)</f>
        <v>Inner West received a 'greeting' score of 67% which ranks them at position 2 of the 10 areas within the Central Metropolitan region called in Q2.</v>
      </c>
      <c r="AF417" s="10" t="str">
        <f>VLOOKUP(J417,'Areas Ranking'!$D$116:$Z$172,20,0)</f>
        <v>Inner West received an 'act with empathy' score of 96% which ranks them at position 5 of the 10 areas within the Central Metropolitan region called in Q2.</v>
      </c>
      <c r="AG417" s="10" t="str">
        <f>VLOOKUP(J417,'Areas Ranking'!$D$116:$Z$172,21,0)</f>
        <v>Inner West received an 'explain expectations &amp; resolve situations' score of 97% which ranks them at position 1 of the 10 areas within the Central Metropolitan region called in Q2.</v>
      </c>
      <c r="AH417" s="10" t="str">
        <f>VLOOKUP(J417,'Areas Ranking'!$D$116:$Z$172,22,0)</f>
        <v>Inner West received a 'communication' score of 100% which ranks them at position 1 of the 10 areas within the Central Metropolitan region called in Q2.</v>
      </c>
      <c r="AI417" s="10" t="str">
        <f>VLOOKUP(J417,'Areas Ranking'!$D$116:$Z$172,23,0)</f>
        <v>Inner West's lowest rank was for 'act with empathy' in Q2, which should be examined for potential areas of improvement.</v>
      </c>
      <c r="AJ417" s="10" t="str">
        <f>VLOOKUP(K417,'Region Ranking'!$D$14:$X$19,16,0)</f>
        <v>Central Metropolitan received an overall score of 85% which ranks them at position 1 of the 6 regions called in Q2.</v>
      </c>
      <c r="AK417" s="10" t="str">
        <f>VLOOKUP(K417,'Region Ranking'!$D$14:$X$19,17,0)</f>
        <v>Central Metropolitan received a 'greeting' score of 60% which ranks them at position 1 of the 6 regions called in Q2.</v>
      </c>
      <c r="AL417" s="10" t="str">
        <f>VLOOKUP(K417,'Region Ranking'!$D$14:$X$19,18,0)</f>
        <v>Central Metropolitan received an 'act with empathy' score of 94% which ranks them at position 2 of the 6 regions called in Q2.</v>
      </c>
      <c r="AM417" s="10" t="str">
        <f>VLOOKUP(K417,'Region Ranking'!$D$14:$X$19,19,0)</f>
        <v>Central Metropolitan received an 'explain expectations &amp; resolve situations' score of 86% which ranks them at position 3 of the 6 regions called in Q2.</v>
      </c>
      <c r="AN417" s="10" t="str">
        <f>VLOOKUP(K417,'Region Ranking'!$D$14:$X$19,20,0)</f>
        <v>Central Metropolitan received a 'communication' score of 77% which ranks them at position 1 of the 6 regions called in Q2.</v>
      </c>
      <c r="AO417" s="10" t="str">
        <f>VLOOKUP(K417,'Region Ranking'!$D$14:$X$19,21,0)</f>
        <v>Central Metropolitan had multiple areas with lower ranks in Q2, which should be examined for potential areas of improvement.</v>
      </c>
    </row>
    <row r="418" spans="1:41" hidden="1" x14ac:dyDescent="0.25">
      <c r="A418" s="10">
        <v>2025</v>
      </c>
      <c r="B418" s="10" t="s">
        <v>347</v>
      </c>
      <c r="C418" s="10" t="s">
        <v>348</v>
      </c>
      <c r="D418" s="10">
        <v>10470056</v>
      </c>
      <c r="E418" s="10" t="s">
        <v>116</v>
      </c>
      <c r="F418" s="10" t="s">
        <v>117</v>
      </c>
      <c r="G418" s="10" t="s">
        <v>116</v>
      </c>
      <c r="H418" s="10" t="s">
        <v>46</v>
      </c>
      <c r="I418" s="10">
        <v>2103</v>
      </c>
      <c r="J418" s="10" t="s">
        <v>115</v>
      </c>
      <c r="K418" s="10" t="s">
        <v>104</v>
      </c>
      <c r="L418" s="10" t="s">
        <v>49</v>
      </c>
      <c r="M418" s="10" t="s">
        <v>61</v>
      </c>
      <c r="N418" s="10" t="s">
        <v>50</v>
      </c>
      <c r="O418" s="10" t="s">
        <v>51</v>
      </c>
      <c r="P418" s="10">
        <v>5</v>
      </c>
      <c r="Q418" s="10">
        <v>4</v>
      </c>
      <c r="R418" s="10">
        <v>5</v>
      </c>
      <c r="S418" s="10" t="s">
        <v>52</v>
      </c>
      <c r="T418" s="10" t="s">
        <v>76</v>
      </c>
      <c r="U418" s="10">
        <v>5</v>
      </c>
      <c r="V418" s="10" t="s">
        <v>51</v>
      </c>
      <c r="W418" s="10" t="s">
        <v>51</v>
      </c>
      <c r="X418" s="10" t="s">
        <v>55</v>
      </c>
      <c r="Y418" s="10">
        <v>0.5714285714285714</v>
      </c>
      <c r="Z418" s="10">
        <v>1</v>
      </c>
      <c r="AA418" s="10">
        <v>1</v>
      </c>
      <c r="AB418" s="10">
        <v>0.5</v>
      </c>
      <c r="AC418" s="10">
        <v>0.90804597701149414</v>
      </c>
      <c r="AD418" s="10" t="str">
        <f>VLOOKUP(J418,'Areas Ranking'!$D$116:$Z$172,18,0)</f>
        <v>Northern Beaches received an overall score of 74% which ranks them at position 10 of the 12 areas within the North West Metropolitan region called in Q2.</v>
      </c>
      <c r="AE418" s="10" t="str">
        <f>VLOOKUP(J418,'Areas Ranking'!$D$116:$Z$172,19,0)</f>
        <v>Northern Beaches received a 'greeting' score of 48% which ranks them at position 10 of the 12 areas within the North West Metropolitan region called in Q2.</v>
      </c>
      <c r="AF418" s="10" t="str">
        <f>VLOOKUP(J418,'Areas Ranking'!$D$116:$Z$172,20,0)</f>
        <v>Northern Beaches received an 'act with empathy' score of 81% which ranks them at position 9 of the 12 areas within the North West Metropolitan region called in Q2.</v>
      </c>
      <c r="AG418" s="10" t="str">
        <f>VLOOKUP(J418,'Areas Ranking'!$D$116:$Z$172,21,0)</f>
        <v>Northern Beaches received an 'explain expectations &amp; resolve situations' score of 79% which ranks them at position 10 of the 12 areas within the North West Metropolitan region called in Q2.</v>
      </c>
      <c r="AH418" s="10" t="str">
        <f>VLOOKUP(J418,'Areas Ranking'!$D$116:$Z$172,22,0)</f>
        <v>Northern Beaches received a 'communication' score of 50% which ranks them at position 10 of the 12 areas within the North West Metropolitan region called in Q2.</v>
      </c>
      <c r="AI418" s="10" t="str">
        <f>VLOOKUP(J418,'Areas Ranking'!$D$116:$Z$172,23,0)</f>
        <v>Northern Beaches had multiple areas with lower ranks in Q2, which should be examined for potential areas of improvement.</v>
      </c>
      <c r="AJ418" s="10" t="str">
        <f>VLOOKUP(K418,'Region Ranking'!$D$14:$X$19,16,0)</f>
        <v>North West Metropolitan received an overall score of 82% which ranks them at position 5 of the 6 regions called in Q2.</v>
      </c>
      <c r="AK418" s="10" t="str">
        <f>VLOOKUP(K418,'Region Ranking'!$D$14:$X$19,17,0)</f>
        <v>North West Metropolitan received a 'greeting' score of 58% which ranks them at position 2 of the 6 regions called in Q2.</v>
      </c>
      <c r="AL418" s="10" t="str">
        <f>VLOOKUP(K418,'Region Ranking'!$D$14:$X$19,18,0)</f>
        <v>North West Metropolitan received an 'act with empathy' score of 88% which ranks them at position 5 of the 6 regions called in Q2.</v>
      </c>
      <c r="AM418" s="10" t="str">
        <f>VLOOKUP(K418,'Region Ranking'!$D$14:$X$19,19,0)</f>
        <v>North West Metropolitan received an 'explain expectations &amp; resolve situations' score of 84% which ranks them at position 4 of the 6 regions called in Q2.</v>
      </c>
      <c r="AN418" s="10" t="str">
        <f>VLOOKUP(K418,'Region Ranking'!$D$14:$X$19,20,0)</f>
        <v>North West Metropolitan received a 'communication' score of 69% which ranks them at position 2 of the 6 regions called in Q2.</v>
      </c>
      <c r="AO418" s="10" t="str">
        <f>VLOOKUP(K418,'Region Ranking'!$D$14:$X$19,21,0)</f>
        <v>North West Metropolitan had multiple areas with lower ranks in Q2, which should be examined for potential areas of improvement.</v>
      </c>
    </row>
    <row r="419" spans="1:41" hidden="1" x14ac:dyDescent="0.25">
      <c r="A419" s="10">
        <v>2025</v>
      </c>
      <c r="B419" s="10" t="s">
        <v>347</v>
      </c>
      <c r="C419" s="10" t="s">
        <v>348</v>
      </c>
      <c r="D419" s="10">
        <v>10470057</v>
      </c>
      <c r="E419" s="10" t="s">
        <v>175</v>
      </c>
      <c r="F419" s="10" t="s">
        <v>176</v>
      </c>
      <c r="G419" s="10" t="s">
        <v>175</v>
      </c>
      <c r="H419" s="10" t="s">
        <v>46</v>
      </c>
      <c r="I419" s="10">
        <v>2770</v>
      </c>
      <c r="J419" s="10" t="s">
        <v>177</v>
      </c>
      <c r="K419" s="10" t="s">
        <v>104</v>
      </c>
      <c r="L419" s="10" t="s">
        <v>49</v>
      </c>
      <c r="M419" s="10" t="s">
        <v>61</v>
      </c>
      <c r="N419" s="10" t="s">
        <v>50</v>
      </c>
      <c r="O419" s="10" t="s">
        <v>51</v>
      </c>
      <c r="P419" s="10">
        <v>5</v>
      </c>
      <c r="Q419" s="10">
        <v>5</v>
      </c>
      <c r="R419" s="10">
        <v>5</v>
      </c>
      <c r="S419" s="10" t="s">
        <v>52</v>
      </c>
      <c r="T419" s="10" t="s">
        <v>76</v>
      </c>
      <c r="U419" s="10">
        <v>5</v>
      </c>
      <c r="V419" s="10" t="s">
        <v>54</v>
      </c>
      <c r="W419" s="10" t="s">
        <v>55</v>
      </c>
      <c r="X419" s="10" t="s">
        <v>55</v>
      </c>
      <c r="Y419" s="10">
        <v>0.7142857142857143</v>
      </c>
      <c r="Z419" s="10">
        <v>1</v>
      </c>
      <c r="AA419" s="10">
        <v>1</v>
      </c>
      <c r="AB419" s="10">
        <v>1</v>
      </c>
      <c r="AC419" s="10">
        <v>0.97701149425287359</v>
      </c>
      <c r="AD419" s="10" t="str">
        <f>VLOOKUP(J419,'Areas Ranking'!$D$116:$Z$172,18,0)</f>
        <v>Mount Druitt received an overall score of 92% which ranks them at position 3 of the 12 areas within the North West Metropolitan region called in Q2.</v>
      </c>
      <c r="AE419" s="10" t="str">
        <f>VLOOKUP(J419,'Areas Ranking'!$D$116:$Z$172,19,0)</f>
        <v>Mount Druitt received a 'greeting' score of 48% which ranks them at position 10 of the 12 areas within the North West Metropolitan region called in Q2.</v>
      </c>
      <c r="AF419" s="10" t="str">
        <f>VLOOKUP(J419,'Areas Ranking'!$D$116:$Z$172,20,0)</f>
        <v>Mount Druitt received an 'act with empathy' score of 100% which ranks them at position 1 of the 12 areas within the North West Metropolitan region called in Q2.</v>
      </c>
      <c r="AG419" s="10" t="str">
        <f>VLOOKUP(J419,'Areas Ranking'!$D$116:$Z$172,21,0)</f>
        <v>Mount Druitt received an 'explain expectations &amp; resolve situations' score of 100% which ranks them at position 1 of the 12 areas within the North West Metropolitan region called in Q2.</v>
      </c>
      <c r="AH419" s="10" t="str">
        <f>VLOOKUP(J419,'Areas Ranking'!$D$116:$Z$172,22,0)</f>
        <v>Mount Druitt received a 'communication' score of 67% which ranks them at position 7 of the 12 areas within the North West Metropolitan region called in Q2.</v>
      </c>
      <c r="AI419" s="10" t="str">
        <f>VLOOKUP(J419,'Areas Ranking'!$D$116:$Z$172,23,0)</f>
        <v>Mount Druitt's lowest rank was for 'greeting' in Q2, which should be examined for potential areas of improvement.</v>
      </c>
      <c r="AJ419" s="10" t="str">
        <f>VLOOKUP(K419,'Region Ranking'!$D$14:$X$19,16,0)</f>
        <v>North West Metropolitan received an overall score of 82% which ranks them at position 5 of the 6 regions called in Q2.</v>
      </c>
      <c r="AK419" s="10" t="str">
        <f>VLOOKUP(K419,'Region Ranking'!$D$14:$X$19,17,0)</f>
        <v>North West Metropolitan received a 'greeting' score of 58% which ranks them at position 2 of the 6 regions called in Q2.</v>
      </c>
      <c r="AL419" s="10" t="str">
        <f>VLOOKUP(K419,'Region Ranking'!$D$14:$X$19,18,0)</f>
        <v>North West Metropolitan received an 'act with empathy' score of 88% which ranks them at position 5 of the 6 regions called in Q2.</v>
      </c>
      <c r="AM419" s="10" t="str">
        <f>VLOOKUP(K419,'Region Ranking'!$D$14:$X$19,19,0)</f>
        <v>North West Metropolitan received an 'explain expectations &amp; resolve situations' score of 84% which ranks them at position 4 of the 6 regions called in Q2.</v>
      </c>
      <c r="AN419" s="10" t="str">
        <f>VLOOKUP(K419,'Region Ranking'!$D$14:$X$19,20,0)</f>
        <v>North West Metropolitan received a 'communication' score of 69% which ranks them at position 2 of the 6 regions called in Q2.</v>
      </c>
      <c r="AO419" s="10" t="str">
        <f>VLOOKUP(K419,'Region Ranking'!$D$14:$X$19,21,0)</f>
        <v>North West Metropolitan had multiple areas with lower ranks in Q2, which should be examined for potential areas of improvement.</v>
      </c>
    </row>
    <row r="420" spans="1:41" x14ac:dyDescent="0.25">
      <c r="A420" s="10">
        <v>2025</v>
      </c>
      <c r="B420" s="10" t="s">
        <v>347</v>
      </c>
      <c r="C420" s="10" t="s">
        <v>348</v>
      </c>
      <c r="D420" s="10">
        <v>10470058</v>
      </c>
      <c r="E420" s="10" t="s">
        <v>267</v>
      </c>
      <c r="F420" s="10" t="s">
        <v>268</v>
      </c>
      <c r="G420" s="10" t="s">
        <v>267</v>
      </c>
      <c r="H420" s="10" t="s">
        <v>46</v>
      </c>
      <c r="I420" s="10">
        <v>2567</v>
      </c>
      <c r="J420" s="10" t="s">
        <v>269</v>
      </c>
      <c r="K420" s="10" t="s">
        <v>186</v>
      </c>
      <c r="L420" s="10" t="s">
        <v>49</v>
      </c>
      <c r="M420" s="10" t="s">
        <v>61</v>
      </c>
      <c r="N420" s="10" t="s">
        <v>70</v>
      </c>
      <c r="O420" s="10" t="s">
        <v>51</v>
      </c>
      <c r="P420" s="10">
        <v>5</v>
      </c>
      <c r="Q420" s="10">
        <v>5</v>
      </c>
      <c r="R420" s="10">
        <v>5</v>
      </c>
      <c r="S420" s="10" t="s">
        <v>52</v>
      </c>
      <c r="T420" s="10" t="s">
        <v>76</v>
      </c>
      <c r="U420" s="10">
        <v>5</v>
      </c>
      <c r="V420" s="10" t="s">
        <v>51</v>
      </c>
      <c r="W420" s="10" t="s">
        <v>55</v>
      </c>
      <c r="X420" s="10" t="s">
        <v>55</v>
      </c>
      <c r="Y420" s="10">
        <v>0.42857142857142849</v>
      </c>
      <c r="Z420" s="10">
        <v>1</v>
      </c>
      <c r="AA420" s="10">
        <v>1</v>
      </c>
      <c r="AB420" s="10">
        <v>1</v>
      </c>
      <c r="AC420" s="10">
        <v>0.95402298850574707</v>
      </c>
      <c r="AD420" s="10" t="str">
        <f>VLOOKUP(J420,'Areas Ranking'!$D$116:$Z$172,18,0)</f>
        <v>Camden received an overall score of 93% which ranks them at position 1 of the 9 areas within the South West Metropolitan region called in Q2.</v>
      </c>
      <c r="AE420" s="10" t="str">
        <f>VLOOKUP(J420,'Areas Ranking'!$D$116:$Z$172,19,0)</f>
        <v>Camden received a 'greeting' score of 52% which ranks them at position 3 of the 9 areas within the South West Metropolitan region called in Q2.</v>
      </c>
      <c r="AF420" s="10" t="str">
        <f>VLOOKUP(J420,'Areas Ranking'!$D$116:$Z$172,20,0)</f>
        <v>Camden received an 'act with empathy' score of 100% which ranks them at position 1 of the 9 areas within the South West Metropolitan region called in Q2.</v>
      </c>
      <c r="AG420" s="10" t="str">
        <f>VLOOKUP(J420,'Areas Ranking'!$D$116:$Z$172,21,0)</f>
        <v>Camden received an 'explain expectations &amp; resolve situations' score of 100% which ranks them at position 1 of the 9 areas within the South West Metropolitan region called in Q2.</v>
      </c>
      <c r="AH420" s="10" t="str">
        <f>VLOOKUP(J420,'Areas Ranking'!$D$116:$Z$172,22,0)</f>
        <v>Camden received a 'communication' score of 67% which ranks them at position 1 of the 9 areas within the South West Metropolitan region called in Q2.</v>
      </c>
      <c r="AI420" s="10" t="str">
        <f>VLOOKUP(J420,'Areas Ranking'!$D$116:$Z$172,23,0)</f>
        <v>Camden's lowest rank was for 'greeting' in Q2, which should be examined for potential areas of improvement.</v>
      </c>
      <c r="AJ420" s="10" t="str">
        <f>VLOOKUP(K420,'Region Ranking'!$D$14:$X$19,16,0)</f>
        <v>South West Metropolitan received an overall score of 82% which ranks them at position 3 of the 6 regions called in Q2.</v>
      </c>
      <c r="AK420" s="10" t="str">
        <f>VLOOKUP(K420,'Region Ranking'!$D$14:$X$19,17,0)</f>
        <v>South West Metropolitan received a 'greeting' score of 49% which ranks them at position 6 of the 6 regions called in Q2.</v>
      </c>
      <c r="AL420" s="10" t="str">
        <f>VLOOKUP(K420,'Region Ranking'!$D$14:$X$19,18,0)</f>
        <v>South West Metropolitan received an 'act with empathy' score of 90% which ranks them at position 4 of the 6 regions called in Q2.</v>
      </c>
      <c r="AM420" s="10" t="str">
        <f>VLOOKUP(K420,'Region Ranking'!$D$14:$X$19,19,0)</f>
        <v>South West Metropolitan received an 'explain expectations &amp; resolve situations' score of 87% which ranks them at position 1 of the 6 regions called in Q2.</v>
      </c>
      <c r="AN420" s="10" t="str">
        <f>VLOOKUP(K420,'Region Ranking'!$D$14:$X$19,20,0)</f>
        <v>South West Metropolitan received a 'communication' score of 59% which ranks them at position 6 of the 6 regions called in Q2.</v>
      </c>
      <c r="AO420" s="10" t="str">
        <f>VLOOKUP(K420,'Region Ranking'!$D$14:$X$19,21,0)</f>
        <v>South West Metropolitan had multiple areas with lower ranks in Q2, which should be examined for potential areas of improvement.</v>
      </c>
    </row>
    <row r="421" spans="1:41" hidden="1" x14ac:dyDescent="0.25">
      <c r="A421" s="10">
        <v>2025</v>
      </c>
      <c r="B421" s="10" t="s">
        <v>347</v>
      </c>
      <c r="C421" s="10" t="s">
        <v>348</v>
      </c>
      <c r="D421" s="10">
        <v>10470059</v>
      </c>
      <c r="E421" s="10" t="s">
        <v>126</v>
      </c>
      <c r="F421" s="10" t="s">
        <v>127</v>
      </c>
      <c r="G421" s="10" t="s">
        <v>126</v>
      </c>
      <c r="H421" s="10" t="s">
        <v>46</v>
      </c>
      <c r="I421" s="10">
        <v>2150</v>
      </c>
      <c r="J421" s="10" t="s">
        <v>128</v>
      </c>
      <c r="K421" s="10" t="s">
        <v>104</v>
      </c>
      <c r="L421" s="10" t="s">
        <v>49</v>
      </c>
      <c r="M421" s="10" t="s">
        <v>61</v>
      </c>
      <c r="N421" s="10" t="s">
        <v>70</v>
      </c>
      <c r="O421" s="10" t="s">
        <v>51</v>
      </c>
      <c r="P421" s="10">
        <v>5</v>
      </c>
      <c r="Q421" s="10">
        <v>5</v>
      </c>
      <c r="R421" s="10">
        <v>5</v>
      </c>
      <c r="S421" s="10" t="s">
        <v>52</v>
      </c>
      <c r="T421" s="10" t="s">
        <v>76</v>
      </c>
      <c r="U421" s="10">
        <v>5</v>
      </c>
      <c r="V421" s="10" t="s">
        <v>51</v>
      </c>
      <c r="W421" s="10" t="s">
        <v>55</v>
      </c>
      <c r="X421" s="10" t="s">
        <v>55</v>
      </c>
      <c r="Y421" s="10">
        <v>0.7142857142857143</v>
      </c>
      <c r="Z421" s="10">
        <v>1</v>
      </c>
      <c r="AA421" s="10">
        <v>1</v>
      </c>
      <c r="AB421" s="10">
        <v>1</v>
      </c>
      <c r="AC421" s="10">
        <v>0.97701149425287359</v>
      </c>
      <c r="AD421" s="10" t="str">
        <f>VLOOKUP(J421,'Areas Ranking'!$D$116:$Z$172,18,0)</f>
        <v>Parramatta received an overall score of 92% which ranks them at position 2 of the 12 areas within the North West Metropolitan region called in Q2.</v>
      </c>
      <c r="AE421" s="10" t="str">
        <f>VLOOKUP(J421,'Areas Ranking'!$D$116:$Z$172,19,0)</f>
        <v>Parramatta received a 'greeting' score of 81% which ranks them at position 1 of the 12 areas within the North West Metropolitan region called in Q2.</v>
      </c>
      <c r="AF421" s="10" t="str">
        <f>VLOOKUP(J421,'Areas Ranking'!$D$116:$Z$172,20,0)</f>
        <v>Parramatta received an 'act with empathy' score of 96% which ranks them at position 5 of the 12 areas within the North West Metropolitan region called in Q2.</v>
      </c>
      <c r="AG421" s="10" t="str">
        <f>VLOOKUP(J421,'Areas Ranking'!$D$116:$Z$172,21,0)</f>
        <v>Parramatta received an 'explain expectations &amp; resolve situations' score of 94% which ranks them at position 4 of the 12 areas within the North West Metropolitan region called in Q2.</v>
      </c>
      <c r="AH421" s="10" t="str">
        <f>VLOOKUP(J421,'Areas Ranking'!$D$116:$Z$172,22,0)</f>
        <v>Parramatta received a 'communication' score of 83% which ranks them at position 1 of the 12 areas within the North West Metropolitan region called in Q2.</v>
      </c>
      <c r="AI421" s="10" t="str">
        <f>VLOOKUP(J421,'Areas Ranking'!$D$116:$Z$172,23,0)</f>
        <v>Parramatta's lowest rank was for 'act with empathy' in Q2, which should be examined for potential areas of improvement.</v>
      </c>
      <c r="AJ421" s="10" t="str">
        <f>VLOOKUP(K421,'Region Ranking'!$D$14:$X$19,16,0)</f>
        <v>North West Metropolitan received an overall score of 82% which ranks them at position 5 of the 6 regions called in Q2.</v>
      </c>
      <c r="AK421" s="10" t="str">
        <f>VLOOKUP(K421,'Region Ranking'!$D$14:$X$19,17,0)</f>
        <v>North West Metropolitan received a 'greeting' score of 58% which ranks them at position 2 of the 6 regions called in Q2.</v>
      </c>
      <c r="AL421" s="10" t="str">
        <f>VLOOKUP(K421,'Region Ranking'!$D$14:$X$19,18,0)</f>
        <v>North West Metropolitan received an 'act with empathy' score of 88% which ranks them at position 5 of the 6 regions called in Q2.</v>
      </c>
      <c r="AM421" s="10" t="str">
        <f>VLOOKUP(K421,'Region Ranking'!$D$14:$X$19,19,0)</f>
        <v>North West Metropolitan received an 'explain expectations &amp; resolve situations' score of 84% which ranks them at position 4 of the 6 regions called in Q2.</v>
      </c>
      <c r="AN421" s="10" t="str">
        <f>VLOOKUP(K421,'Region Ranking'!$D$14:$X$19,20,0)</f>
        <v>North West Metropolitan received a 'communication' score of 69% which ranks them at position 2 of the 6 regions called in Q2.</v>
      </c>
      <c r="AO421" s="10" t="str">
        <f>VLOOKUP(K421,'Region Ranking'!$D$14:$X$19,21,0)</f>
        <v>North West Metropolitan had multiple areas with lower ranks in Q2, which should be examined for potential areas of improvement.</v>
      </c>
    </row>
    <row r="422" spans="1:41" x14ac:dyDescent="0.25">
      <c r="A422" s="10">
        <v>2025</v>
      </c>
      <c r="B422" s="10" t="s">
        <v>347</v>
      </c>
      <c r="C422" s="10" t="s">
        <v>348</v>
      </c>
      <c r="D422" s="10">
        <v>10470060</v>
      </c>
      <c r="E422" s="10" t="s">
        <v>197</v>
      </c>
      <c r="F422" s="10" t="s">
        <v>198</v>
      </c>
      <c r="G422" s="10" t="s">
        <v>197</v>
      </c>
      <c r="H422" s="10" t="s">
        <v>46</v>
      </c>
      <c r="I422" s="10">
        <v>2176</v>
      </c>
      <c r="J422" s="10" t="s">
        <v>199</v>
      </c>
      <c r="K422" s="10" t="s">
        <v>186</v>
      </c>
      <c r="L422" s="10" t="s">
        <v>79</v>
      </c>
      <c r="M422" s="10" t="s">
        <v>61</v>
      </c>
      <c r="N422" s="10" t="s">
        <v>50</v>
      </c>
      <c r="O422" s="10" t="s">
        <v>51</v>
      </c>
      <c r="P422" s="10">
        <v>1</v>
      </c>
      <c r="Q422" s="10">
        <v>5</v>
      </c>
      <c r="R422" s="10">
        <v>3</v>
      </c>
      <c r="S422" s="10" t="s">
        <v>52</v>
      </c>
      <c r="T422" s="10" t="s">
        <v>62</v>
      </c>
      <c r="U422" s="10">
        <v>3</v>
      </c>
      <c r="V422" s="10" t="s">
        <v>51</v>
      </c>
      <c r="W422" s="10" t="s">
        <v>51</v>
      </c>
      <c r="X422" s="10" t="s">
        <v>51</v>
      </c>
      <c r="Y422" s="10">
        <v>0.2857142857142857</v>
      </c>
      <c r="Z422" s="10">
        <v>0.4642857142857143</v>
      </c>
      <c r="AA422" s="10">
        <v>0.42857142857142849</v>
      </c>
      <c r="AB422" s="10">
        <v>0</v>
      </c>
      <c r="AC422" s="10">
        <v>0.37931034482758619</v>
      </c>
      <c r="AD422" s="10" t="str">
        <f>VLOOKUP(J422,'Areas Ranking'!$D$116:$Z$172,18,0)</f>
        <v>Fairfield City received an overall score of 60% which ranks them at position 9 of the 9 areas within the South West Metropolitan region called in Q2.</v>
      </c>
      <c r="AE422" s="10" t="str">
        <f>VLOOKUP(J422,'Areas Ranking'!$D$116:$Z$172,19,0)</f>
        <v>Fairfield City received a 'greeting' score of 24% which ranks them at position 9 of the 9 areas within the South West Metropolitan region called in Q2.</v>
      </c>
      <c r="AF422" s="10" t="str">
        <f>VLOOKUP(J422,'Areas Ranking'!$D$116:$Z$172,20,0)</f>
        <v>Fairfield City received an 'act with empathy' score of 69% which ranks them at position 8 of the 9 areas within the South West Metropolitan region called in Q2.</v>
      </c>
      <c r="AG422" s="10" t="str">
        <f>VLOOKUP(J422,'Areas Ranking'!$D$116:$Z$172,21,0)</f>
        <v>Fairfield City received an 'explain expectations &amp; resolve situations' score of 66% which ranks them at position 9 of the 9 areas within the South West Metropolitan region called in Q2.</v>
      </c>
      <c r="AH422" s="10" t="str">
        <f>VLOOKUP(J422,'Areas Ranking'!$D$116:$Z$172,22,0)</f>
        <v>Fairfield City received a 'communication' score of 33% which ranks them at position 9 of the 9 areas within the South West Metropolitan region called in Q2.</v>
      </c>
      <c r="AI422" s="10" t="str">
        <f>VLOOKUP(J422,'Areas Ranking'!$D$116:$Z$172,23,0)</f>
        <v>Fairfield City had multiple areas with lower ranks in Q2, which should be examined for potential areas of improvement.</v>
      </c>
      <c r="AJ422" s="10" t="str">
        <f>VLOOKUP(K422,'Region Ranking'!$D$14:$X$19,16,0)</f>
        <v>South West Metropolitan received an overall score of 82% which ranks them at position 3 of the 6 regions called in Q2.</v>
      </c>
      <c r="AK422" s="10" t="str">
        <f>VLOOKUP(K422,'Region Ranking'!$D$14:$X$19,17,0)</f>
        <v>South West Metropolitan received a 'greeting' score of 49% which ranks them at position 6 of the 6 regions called in Q2.</v>
      </c>
      <c r="AL422" s="10" t="str">
        <f>VLOOKUP(K422,'Region Ranking'!$D$14:$X$19,18,0)</f>
        <v>South West Metropolitan received an 'act with empathy' score of 90% which ranks them at position 4 of the 6 regions called in Q2.</v>
      </c>
      <c r="AM422" s="10" t="str">
        <f>VLOOKUP(K422,'Region Ranking'!$D$14:$X$19,19,0)</f>
        <v>South West Metropolitan received an 'explain expectations &amp; resolve situations' score of 87% which ranks them at position 1 of the 6 regions called in Q2.</v>
      </c>
      <c r="AN422" s="10" t="str">
        <f>VLOOKUP(K422,'Region Ranking'!$D$14:$X$19,20,0)</f>
        <v>South West Metropolitan received a 'communication' score of 59% which ranks them at position 6 of the 6 regions called in Q2.</v>
      </c>
      <c r="AO422" s="10" t="str">
        <f>VLOOKUP(K422,'Region Ranking'!$D$14:$X$19,21,0)</f>
        <v>South West Metropolitan had multiple areas with lower ranks in Q2, which should be examined for potential areas of improvement.</v>
      </c>
    </row>
    <row r="423" spans="1:41" hidden="1" x14ac:dyDescent="0.25">
      <c r="A423" s="10">
        <v>2025</v>
      </c>
      <c r="B423" s="10" t="s">
        <v>347</v>
      </c>
      <c r="C423" s="10" t="s">
        <v>348</v>
      </c>
      <c r="D423" s="10">
        <v>10470061</v>
      </c>
      <c r="E423" s="10" t="s">
        <v>309</v>
      </c>
      <c r="F423" s="10" t="s">
        <v>310</v>
      </c>
      <c r="G423" s="10" t="s">
        <v>309</v>
      </c>
      <c r="H423" s="10" t="s">
        <v>46</v>
      </c>
      <c r="I423" s="10">
        <v>2031</v>
      </c>
      <c r="J423" s="10" t="s">
        <v>308</v>
      </c>
      <c r="K423" s="10" t="s">
        <v>48</v>
      </c>
      <c r="L423" s="10" t="s">
        <v>49</v>
      </c>
      <c r="M423" s="10"/>
      <c r="N423" s="10" t="s">
        <v>50</v>
      </c>
      <c r="O423" s="10" t="s">
        <v>51</v>
      </c>
      <c r="P423" s="10">
        <v>5</v>
      </c>
      <c r="Q423" s="10">
        <v>5</v>
      </c>
      <c r="R423" s="10">
        <v>5</v>
      </c>
      <c r="S423" s="10" t="s">
        <v>52</v>
      </c>
      <c r="T423" s="10" t="s">
        <v>76</v>
      </c>
      <c r="U423" s="10">
        <v>5</v>
      </c>
      <c r="V423" s="10" t="s">
        <v>63</v>
      </c>
      <c r="W423" s="10" t="s">
        <v>55</v>
      </c>
      <c r="X423" s="10" t="s">
        <v>55</v>
      </c>
      <c r="Y423" s="10">
        <v>0.5714285714285714</v>
      </c>
      <c r="Z423" s="10">
        <v>1</v>
      </c>
      <c r="AA423" s="10">
        <v>1</v>
      </c>
      <c r="AB423" s="10">
        <v>1</v>
      </c>
      <c r="AC423" s="10">
        <v>0.96551724137931028</v>
      </c>
      <c r="AD423" s="10" t="str">
        <f>VLOOKUP(J423,'Areas Ranking'!$D$116:$Z$172,18,0)</f>
        <v>Eastern Beaches received an overall score of 85% which ranks them at position 6 of the 10 areas within the Central Metropolitan region called in Q2.</v>
      </c>
      <c r="AE423" s="10" t="str">
        <f>VLOOKUP(J423,'Areas Ranking'!$D$116:$Z$172,19,0)</f>
        <v>Eastern Beaches received a 'greeting' score of 52% which ranks them at position 9 of the 10 areas within the Central Metropolitan region called in Q2.</v>
      </c>
      <c r="AF423" s="10" t="str">
        <f>VLOOKUP(J423,'Areas Ranking'!$D$116:$Z$172,20,0)</f>
        <v>Eastern Beaches received an 'act with empathy' score of 100% which ranks them at position 1 of the 10 areas within the Central Metropolitan region called in Q2.</v>
      </c>
      <c r="AG423" s="10" t="str">
        <f>VLOOKUP(J423,'Areas Ranking'!$D$116:$Z$172,21,0)</f>
        <v>Eastern Beaches received an 'explain expectations &amp; resolve situations' score of 81% which ranks them at position 8 of the 10 areas within the Central Metropolitan region called in Q2.</v>
      </c>
      <c r="AH423" s="10" t="str">
        <f>VLOOKUP(J423,'Areas Ranking'!$D$116:$Z$172,22,0)</f>
        <v>Eastern Beaches received a 'communication' score of 83% which ranks them at position 3 of the 10 areas within the Central Metropolitan region called in Q2.</v>
      </c>
      <c r="AI423" s="10" t="str">
        <f>VLOOKUP(J423,'Areas Ranking'!$D$116:$Z$172,23,0)</f>
        <v>Eastern Beaches' lowest rank was for 'greeting' in Q2, which should be examined for potential areas of improvement.</v>
      </c>
      <c r="AJ423" s="10" t="str">
        <f>VLOOKUP(K423,'Region Ranking'!$D$14:$X$19,16,0)</f>
        <v>Central Metropolitan received an overall score of 85% which ranks them at position 1 of the 6 regions called in Q2.</v>
      </c>
      <c r="AK423" s="10" t="str">
        <f>VLOOKUP(K423,'Region Ranking'!$D$14:$X$19,17,0)</f>
        <v>Central Metropolitan received a 'greeting' score of 60% which ranks them at position 1 of the 6 regions called in Q2.</v>
      </c>
      <c r="AL423" s="10" t="str">
        <f>VLOOKUP(K423,'Region Ranking'!$D$14:$X$19,18,0)</f>
        <v>Central Metropolitan received an 'act with empathy' score of 94% which ranks them at position 2 of the 6 regions called in Q2.</v>
      </c>
      <c r="AM423" s="10" t="str">
        <f>VLOOKUP(K423,'Region Ranking'!$D$14:$X$19,19,0)</f>
        <v>Central Metropolitan received an 'explain expectations &amp; resolve situations' score of 86% which ranks them at position 3 of the 6 regions called in Q2.</v>
      </c>
      <c r="AN423" s="10" t="str">
        <f>VLOOKUP(K423,'Region Ranking'!$D$14:$X$19,20,0)</f>
        <v>Central Metropolitan received a 'communication' score of 77% which ranks them at position 1 of the 6 regions called in Q2.</v>
      </c>
      <c r="AO423" s="10" t="str">
        <f>VLOOKUP(K423,'Region Ranking'!$D$14:$X$19,21,0)</f>
        <v>Central Metropolitan had multiple areas with lower ranks in Q2, which should be examined for potential areas of improvement.</v>
      </c>
    </row>
    <row r="424" spans="1:41" hidden="1" x14ac:dyDescent="0.25">
      <c r="A424" s="10">
        <v>2025</v>
      </c>
      <c r="B424" s="10" t="s">
        <v>347</v>
      </c>
      <c r="C424" s="10" t="s">
        <v>348</v>
      </c>
      <c r="D424" s="10">
        <v>10470062</v>
      </c>
      <c r="E424" s="10" t="s">
        <v>67</v>
      </c>
      <c r="F424" s="10" t="s">
        <v>68</v>
      </c>
      <c r="G424" s="10" t="s">
        <v>67</v>
      </c>
      <c r="H424" s="10" t="s">
        <v>46</v>
      </c>
      <c r="I424" s="10">
        <v>2016</v>
      </c>
      <c r="J424" s="10" t="s">
        <v>69</v>
      </c>
      <c r="K424" s="10" t="s">
        <v>48</v>
      </c>
      <c r="L424" s="10" t="s">
        <v>88</v>
      </c>
      <c r="M424" s="10" t="s">
        <v>61</v>
      </c>
      <c r="N424" s="10" t="s">
        <v>70</v>
      </c>
      <c r="O424" s="10" t="s">
        <v>51</v>
      </c>
      <c r="P424" s="10">
        <v>5</v>
      </c>
      <c r="Q424" s="10">
        <v>5</v>
      </c>
      <c r="R424" s="10">
        <v>5</v>
      </c>
      <c r="S424" s="10" t="s">
        <v>52</v>
      </c>
      <c r="T424" s="10" t="s">
        <v>76</v>
      </c>
      <c r="U424" s="10">
        <v>5</v>
      </c>
      <c r="V424" s="10" t="s">
        <v>54</v>
      </c>
      <c r="W424" s="10" t="s">
        <v>51</v>
      </c>
      <c r="X424" s="10" t="s">
        <v>55</v>
      </c>
      <c r="Y424" s="10">
        <v>0.7142857142857143</v>
      </c>
      <c r="Z424" s="10">
        <v>1</v>
      </c>
      <c r="AA424" s="10">
        <v>1</v>
      </c>
      <c r="AB424" s="10">
        <v>0.5</v>
      </c>
      <c r="AC424" s="10">
        <v>0.91954022988505746</v>
      </c>
      <c r="AD424" s="10" t="str">
        <f>VLOOKUP(J424,'Areas Ranking'!$D$116:$Z$172,18,0)</f>
        <v>South Sydney received an overall score of 90% which ranks them at position 4 of the 10 areas within the Central Metropolitan region called in Q2.</v>
      </c>
      <c r="AE424" s="10" t="str">
        <f>VLOOKUP(J424,'Areas Ranking'!$D$116:$Z$172,19,0)</f>
        <v>South Sydney received a 'greeting' score of 62% which ranks them at position 4 of the 10 areas within the Central Metropolitan region called in Q2.</v>
      </c>
      <c r="AF424" s="10" t="str">
        <f>VLOOKUP(J424,'Areas Ranking'!$D$116:$Z$172,20,0)</f>
        <v>South Sydney received an 'act with empathy' score of 100% which ranks them at position 1 of the 10 areas within the Central Metropolitan region called in Q2.</v>
      </c>
      <c r="AG424" s="10" t="str">
        <f>VLOOKUP(J424,'Areas Ranking'!$D$116:$Z$172,21,0)</f>
        <v>South Sydney received an 'explain expectations &amp; resolve situations' score of 97% which ranks them at position 1 of the 10 areas within the Central Metropolitan region called in Q2.</v>
      </c>
      <c r="AH424" s="10" t="str">
        <f>VLOOKUP(J424,'Areas Ranking'!$D$116:$Z$172,22,0)</f>
        <v>South Sydney received a 'communication' score of 50% which ranks them at position 10 of the 10 areas within the Central Metropolitan region called in Q2.</v>
      </c>
      <c r="AI424" s="10" t="str">
        <f>VLOOKUP(J424,'Areas Ranking'!$D$116:$Z$172,23,0)</f>
        <v>South Sydney's lowest rank was for 'communication' in Q2, which should be examined for potential areas of improvement.</v>
      </c>
      <c r="AJ424" s="10" t="str">
        <f>VLOOKUP(K424,'Region Ranking'!$D$14:$X$19,16,0)</f>
        <v>Central Metropolitan received an overall score of 85% which ranks them at position 1 of the 6 regions called in Q2.</v>
      </c>
      <c r="AK424" s="10" t="str">
        <f>VLOOKUP(K424,'Region Ranking'!$D$14:$X$19,17,0)</f>
        <v>Central Metropolitan received a 'greeting' score of 60% which ranks them at position 1 of the 6 regions called in Q2.</v>
      </c>
      <c r="AL424" s="10" t="str">
        <f>VLOOKUP(K424,'Region Ranking'!$D$14:$X$19,18,0)</f>
        <v>Central Metropolitan received an 'act with empathy' score of 94% which ranks them at position 2 of the 6 regions called in Q2.</v>
      </c>
      <c r="AM424" s="10" t="str">
        <f>VLOOKUP(K424,'Region Ranking'!$D$14:$X$19,19,0)</f>
        <v>Central Metropolitan received an 'explain expectations &amp; resolve situations' score of 86% which ranks them at position 3 of the 6 regions called in Q2.</v>
      </c>
      <c r="AN424" s="10" t="str">
        <f>VLOOKUP(K424,'Region Ranking'!$D$14:$X$19,20,0)</f>
        <v>Central Metropolitan received a 'communication' score of 77% which ranks them at position 1 of the 6 regions called in Q2.</v>
      </c>
      <c r="AO424" s="10" t="str">
        <f>VLOOKUP(K424,'Region Ranking'!$D$14:$X$19,21,0)</f>
        <v>Central Metropolitan had multiple areas with lower ranks in Q2, which should be examined for potential areas of improvement.</v>
      </c>
    </row>
    <row r="425" spans="1:41" hidden="1" x14ac:dyDescent="0.25">
      <c r="A425" s="10">
        <v>2025</v>
      </c>
      <c r="B425" s="10" t="s">
        <v>347</v>
      </c>
      <c r="C425" s="10" t="s">
        <v>348</v>
      </c>
      <c r="D425" s="10">
        <v>10470063</v>
      </c>
      <c r="E425" s="10" t="s">
        <v>172</v>
      </c>
      <c r="F425" s="10" t="s">
        <v>173</v>
      </c>
      <c r="G425" s="10" t="s">
        <v>172</v>
      </c>
      <c r="H425" s="10" t="s">
        <v>46</v>
      </c>
      <c r="I425" s="10">
        <v>2765</v>
      </c>
      <c r="J425" s="10" t="s">
        <v>174</v>
      </c>
      <c r="K425" s="10" t="s">
        <v>104</v>
      </c>
      <c r="L425" s="10" t="s">
        <v>49</v>
      </c>
      <c r="M425" s="10" t="s">
        <v>61</v>
      </c>
      <c r="N425" s="10" t="s">
        <v>50</v>
      </c>
      <c r="O425" s="10" t="s">
        <v>51</v>
      </c>
      <c r="P425" s="10">
        <v>1</v>
      </c>
      <c r="Q425" s="10">
        <v>1</v>
      </c>
      <c r="R425" s="10">
        <v>2</v>
      </c>
      <c r="S425" s="10" t="s">
        <v>52</v>
      </c>
      <c r="T425" s="10" t="s">
        <v>53</v>
      </c>
      <c r="U425" s="10">
        <v>1</v>
      </c>
      <c r="V425" s="10" t="s">
        <v>51</v>
      </c>
      <c r="W425" s="10" t="s">
        <v>51</v>
      </c>
      <c r="X425" s="10" t="s">
        <v>51</v>
      </c>
      <c r="Y425" s="10">
        <v>0.2857142857142857</v>
      </c>
      <c r="Z425" s="10">
        <v>0.1071428571428571</v>
      </c>
      <c r="AA425" s="10">
        <v>0.19047619047619049</v>
      </c>
      <c r="AB425" s="10">
        <v>0</v>
      </c>
      <c r="AC425" s="10">
        <v>0.14942528735632191</v>
      </c>
      <c r="AD425" s="10" t="str">
        <f>VLOOKUP(J425,'Areas Ranking'!$D$116:$Z$172,18,0)</f>
        <v>Riverstone received an overall score of 41% which ranks them at position 12 of the 12 areas within the North West Metropolitan region called in Q2.</v>
      </c>
      <c r="AE425" s="10" t="str">
        <f>VLOOKUP(J425,'Areas Ranking'!$D$116:$Z$172,19,0)</f>
        <v>Riverstone received a 'greeting' score of 33% which ranks them at position 12 of the 12 areas within the North West Metropolitan region called in Q2.</v>
      </c>
      <c r="AF425" s="10" t="str">
        <f>VLOOKUP(J425,'Areas Ranking'!$D$116:$Z$172,20,0)</f>
        <v>Riverstone received an 'act with empathy' score of 52% which ranks them at position 12 of the 12 areas within the North West Metropolitan region called in Q2.</v>
      </c>
      <c r="AG425" s="10" t="str">
        <f>VLOOKUP(J425,'Areas Ranking'!$D$116:$Z$172,21,0)</f>
        <v>Riverstone received an 'explain expectations &amp; resolve situations' score of 37% which ranks them at position 12 of the 12 areas within the North West Metropolitan region called in Q2.</v>
      </c>
      <c r="AH425" s="10" t="str">
        <f>VLOOKUP(J425,'Areas Ranking'!$D$116:$Z$172,22,0)</f>
        <v>Riverstone received a 'communication' score of 33% which ranks them at position 12 of the 12 areas within the North West Metropolitan region called in Q2.</v>
      </c>
      <c r="AI425" s="10" t="str">
        <f>VLOOKUP(J425,'Areas Ranking'!$D$116:$Z$172,23,0)</f>
        <v>Riverstone had multiple areas with lower ranks in Q2, which should be examined for potential areas of improvement.</v>
      </c>
      <c r="AJ425" s="10" t="str">
        <f>VLOOKUP(K425,'Region Ranking'!$D$14:$X$19,16,0)</f>
        <v>North West Metropolitan received an overall score of 82% which ranks them at position 5 of the 6 regions called in Q2.</v>
      </c>
      <c r="AK425" s="10" t="str">
        <f>VLOOKUP(K425,'Region Ranking'!$D$14:$X$19,17,0)</f>
        <v>North West Metropolitan received a 'greeting' score of 58% which ranks them at position 2 of the 6 regions called in Q2.</v>
      </c>
      <c r="AL425" s="10" t="str">
        <f>VLOOKUP(K425,'Region Ranking'!$D$14:$X$19,18,0)</f>
        <v>North West Metropolitan received an 'act with empathy' score of 88% which ranks them at position 5 of the 6 regions called in Q2.</v>
      </c>
      <c r="AM425" s="10" t="str">
        <f>VLOOKUP(K425,'Region Ranking'!$D$14:$X$19,19,0)</f>
        <v>North West Metropolitan received an 'explain expectations &amp; resolve situations' score of 84% which ranks them at position 4 of the 6 regions called in Q2.</v>
      </c>
      <c r="AN425" s="10" t="str">
        <f>VLOOKUP(K425,'Region Ranking'!$D$14:$X$19,20,0)</f>
        <v>North West Metropolitan received a 'communication' score of 69% which ranks them at position 2 of the 6 regions called in Q2.</v>
      </c>
      <c r="AO425" s="10" t="str">
        <f>VLOOKUP(K425,'Region Ranking'!$D$14:$X$19,21,0)</f>
        <v>North West Metropolitan had multiple areas with lower ranks in Q2, which should be examined for potential areas of improvement.</v>
      </c>
    </row>
    <row r="426" spans="1:41" hidden="1" x14ac:dyDescent="0.25">
      <c r="A426" s="10">
        <v>2025</v>
      </c>
      <c r="B426" s="10" t="s">
        <v>347</v>
      </c>
      <c r="C426" s="10" t="s">
        <v>348</v>
      </c>
      <c r="D426" s="10">
        <v>10470064</v>
      </c>
      <c r="E426" s="10" t="s">
        <v>94</v>
      </c>
      <c r="F426" s="10" t="s">
        <v>95</v>
      </c>
      <c r="G426" s="10" t="s">
        <v>94</v>
      </c>
      <c r="H426" s="10" t="s">
        <v>46</v>
      </c>
      <c r="I426" s="10">
        <v>2210</v>
      </c>
      <c r="J426" s="10" t="s">
        <v>93</v>
      </c>
      <c r="K426" s="10" t="s">
        <v>48</v>
      </c>
      <c r="L426" s="10" t="s">
        <v>49</v>
      </c>
      <c r="M426" s="10" t="s">
        <v>61</v>
      </c>
      <c r="N426" s="10" t="s">
        <v>50</v>
      </c>
      <c r="O426" s="10" t="s">
        <v>51</v>
      </c>
      <c r="P426" s="10">
        <v>4</v>
      </c>
      <c r="Q426" s="10">
        <v>5</v>
      </c>
      <c r="R426" s="10">
        <v>4</v>
      </c>
      <c r="S426" s="10" t="s">
        <v>52</v>
      </c>
      <c r="T426" s="10" t="s">
        <v>62</v>
      </c>
      <c r="U426" s="10">
        <v>4</v>
      </c>
      <c r="V426" s="10" t="s">
        <v>51</v>
      </c>
      <c r="W426" s="10" t="s">
        <v>51</v>
      </c>
      <c r="X426" s="10" t="s">
        <v>55</v>
      </c>
      <c r="Y426" s="10">
        <v>0.2857142857142857</v>
      </c>
      <c r="Z426" s="10">
        <v>0.7857142857142857</v>
      </c>
      <c r="AA426" s="10">
        <v>0.7142857142857143</v>
      </c>
      <c r="AB426" s="10">
        <v>0.5</v>
      </c>
      <c r="AC426" s="10">
        <v>0.67816091954022995</v>
      </c>
      <c r="AD426" s="10" t="str">
        <f>VLOOKUP(J426,'Areas Ranking'!$D$116:$Z$172,18,0)</f>
        <v>St George received an overall score of 79% which ranks them at position 8 of the 10 areas within the Central Metropolitan region called in Q2.</v>
      </c>
      <c r="AE426" s="10" t="str">
        <f>VLOOKUP(J426,'Areas Ranking'!$D$116:$Z$172,19,0)</f>
        <v>St George received a 'greeting' score of 48% which ranks them at position 10 of the 10 areas within the Central Metropolitan region called in Q2.</v>
      </c>
      <c r="AF426" s="10" t="str">
        <f>VLOOKUP(J426,'Areas Ranking'!$D$116:$Z$172,20,0)</f>
        <v>St George received an 'act with empathy' score of 89% which ranks them at position 8 of the 10 areas within the Central Metropolitan region called in Q2.</v>
      </c>
      <c r="AG426" s="10" t="str">
        <f>VLOOKUP(J426,'Areas Ranking'!$D$116:$Z$172,21,0)</f>
        <v>St George received an 'explain expectations &amp; resolve situations' score of 81% which ranks them at position 7 of the 10 areas within the Central Metropolitan region called in Q2.</v>
      </c>
      <c r="AH426" s="10" t="str">
        <f>VLOOKUP(J426,'Areas Ranking'!$D$116:$Z$172,22,0)</f>
        <v>St George received a 'communication' score of 67% which ranks them at position 6 of the 10 areas within the Central Metropolitan region called in Q2.</v>
      </c>
      <c r="AI426" s="10" t="str">
        <f>VLOOKUP(J426,'Areas Ranking'!$D$116:$Z$172,23,0)</f>
        <v>St George's lowest rank was for 'greeting' in Q2, which should be examined for potential areas of improvement.</v>
      </c>
      <c r="AJ426" s="10" t="str">
        <f>VLOOKUP(K426,'Region Ranking'!$D$14:$X$19,16,0)</f>
        <v>Central Metropolitan received an overall score of 85% which ranks them at position 1 of the 6 regions called in Q2.</v>
      </c>
      <c r="AK426" s="10" t="str">
        <f>VLOOKUP(K426,'Region Ranking'!$D$14:$X$19,17,0)</f>
        <v>Central Metropolitan received a 'greeting' score of 60% which ranks them at position 1 of the 6 regions called in Q2.</v>
      </c>
      <c r="AL426" s="10" t="str">
        <f>VLOOKUP(K426,'Region Ranking'!$D$14:$X$19,18,0)</f>
        <v>Central Metropolitan received an 'act with empathy' score of 94% which ranks them at position 2 of the 6 regions called in Q2.</v>
      </c>
      <c r="AM426" s="10" t="str">
        <f>VLOOKUP(K426,'Region Ranking'!$D$14:$X$19,19,0)</f>
        <v>Central Metropolitan received an 'explain expectations &amp; resolve situations' score of 86% which ranks them at position 3 of the 6 regions called in Q2.</v>
      </c>
      <c r="AN426" s="10" t="str">
        <f>VLOOKUP(K426,'Region Ranking'!$D$14:$X$19,20,0)</f>
        <v>Central Metropolitan received a 'communication' score of 77% which ranks them at position 1 of the 6 regions called in Q2.</v>
      </c>
      <c r="AO426" s="10" t="str">
        <f>VLOOKUP(K426,'Region Ranking'!$D$14:$X$19,21,0)</f>
        <v>Central Metropolitan had multiple areas with lower ranks in Q2, which should be examined for potential areas of improvement.</v>
      </c>
    </row>
    <row r="427" spans="1:41" hidden="1" x14ac:dyDescent="0.25">
      <c r="A427" s="10">
        <v>2025</v>
      </c>
      <c r="B427" s="10" t="s">
        <v>347</v>
      </c>
      <c r="C427" s="10" t="s">
        <v>348</v>
      </c>
      <c r="D427" s="10">
        <v>10470065</v>
      </c>
      <c r="E427" s="10" t="s">
        <v>178</v>
      </c>
      <c r="F427" s="10" t="s">
        <v>179</v>
      </c>
      <c r="G427" s="10" t="s">
        <v>178</v>
      </c>
      <c r="H427" s="10" t="s">
        <v>46</v>
      </c>
      <c r="I427" s="10">
        <v>2777</v>
      </c>
      <c r="J427" s="10" t="s">
        <v>180</v>
      </c>
      <c r="K427" s="10" t="s">
        <v>104</v>
      </c>
      <c r="L427" s="10" t="s">
        <v>49</v>
      </c>
      <c r="M427" s="10" t="s">
        <v>61</v>
      </c>
      <c r="N427" s="10" t="s">
        <v>50</v>
      </c>
      <c r="O427" s="10" t="s">
        <v>51</v>
      </c>
      <c r="P427" s="10">
        <v>3</v>
      </c>
      <c r="Q427" s="10">
        <v>4</v>
      </c>
      <c r="R427" s="10">
        <v>4</v>
      </c>
      <c r="S427" s="10" t="s">
        <v>52</v>
      </c>
      <c r="T427" s="10" t="s">
        <v>53</v>
      </c>
      <c r="U427" s="10">
        <v>4</v>
      </c>
      <c r="V427" s="10" t="s">
        <v>51</v>
      </c>
      <c r="W427" s="10" t="s">
        <v>55</v>
      </c>
      <c r="X427" s="10" t="s">
        <v>55</v>
      </c>
      <c r="Y427" s="10">
        <v>0.7142857142857143</v>
      </c>
      <c r="Z427" s="10">
        <v>0.7142857142857143</v>
      </c>
      <c r="AA427" s="10">
        <v>0.90476190476190477</v>
      </c>
      <c r="AB427" s="10">
        <v>1</v>
      </c>
      <c r="AC427" s="10">
        <v>0.83908045977011492</v>
      </c>
      <c r="AD427" s="10" t="str">
        <f>VLOOKUP(J427,'Areas Ranking'!$D$116:$Z$172,18,0)</f>
        <v>Blue Mountains received an overall score of 87% which ranks them at position 6 of the 12 areas within the North West Metropolitan region called in Q2.</v>
      </c>
      <c r="AE427" s="10" t="str">
        <f>VLOOKUP(J427,'Areas Ranking'!$D$116:$Z$172,19,0)</f>
        <v>Blue Mountains received a 'greeting' score of 57% which ranks them at position 7 of the 12 areas within the North West Metropolitan region called in Q2.</v>
      </c>
      <c r="AF427" s="10" t="str">
        <f>VLOOKUP(J427,'Areas Ranking'!$D$116:$Z$172,20,0)</f>
        <v>Blue Mountains received an 'act with empathy' score of 90% which ranks them at position 8 of the 12 areas within the North West Metropolitan region called in Q2.</v>
      </c>
      <c r="AG427" s="10" t="str">
        <f>VLOOKUP(J427,'Areas Ranking'!$D$116:$Z$172,21,0)</f>
        <v>Blue Mountains received an 'explain expectations &amp; resolve situations' score of 90% which ranks them at position 5 of the 12 areas within the North West Metropolitan region called in Q2.</v>
      </c>
      <c r="AH427" s="10" t="str">
        <f>VLOOKUP(J427,'Areas Ranking'!$D$116:$Z$172,22,0)</f>
        <v>Blue Mountains received a 'communication' score of 83% which ranks them at position 1 of the 12 areas within the North West Metropolitan region called in Q2.</v>
      </c>
      <c r="AI427" s="10" t="str">
        <f>VLOOKUP(J427,'Areas Ranking'!$D$116:$Z$172,23,0)</f>
        <v>Blue Mountains' lowest rank was for 'act with empathy' in Q2, which should be examined for potential areas of improvement.</v>
      </c>
      <c r="AJ427" s="10" t="str">
        <f>VLOOKUP(K427,'Region Ranking'!$D$14:$X$19,16,0)</f>
        <v>North West Metropolitan received an overall score of 82% which ranks them at position 5 of the 6 regions called in Q2.</v>
      </c>
      <c r="AK427" s="10" t="str">
        <f>VLOOKUP(K427,'Region Ranking'!$D$14:$X$19,17,0)</f>
        <v>North West Metropolitan received a 'greeting' score of 58% which ranks them at position 2 of the 6 regions called in Q2.</v>
      </c>
      <c r="AL427" s="10" t="str">
        <f>VLOOKUP(K427,'Region Ranking'!$D$14:$X$19,18,0)</f>
        <v>North West Metropolitan received an 'act with empathy' score of 88% which ranks them at position 5 of the 6 regions called in Q2.</v>
      </c>
      <c r="AM427" s="10" t="str">
        <f>VLOOKUP(K427,'Region Ranking'!$D$14:$X$19,19,0)</f>
        <v>North West Metropolitan received an 'explain expectations &amp; resolve situations' score of 84% which ranks them at position 4 of the 6 regions called in Q2.</v>
      </c>
      <c r="AN427" s="10" t="str">
        <f>VLOOKUP(K427,'Region Ranking'!$D$14:$X$19,20,0)</f>
        <v>North West Metropolitan received a 'communication' score of 69% which ranks them at position 2 of the 6 regions called in Q2.</v>
      </c>
      <c r="AO427" s="10" t="str">
        <f>VLOOKUP(K427,'Region Ranking'!$D$14:$X$19,21,0)</f>
        <v>North West Metropolitan had multiple areas with lower ranks in Q2, which should be examined for potential areas of improvement.</v>
      </c>
    </row>
    <row r="428" spans="1:41" hidden="1" x14ac:dyDescent="0.25">
      <c r="A428" s="10">
        <v>2025</v>
      </c>
      <c r="B428" s="10" t="s">
        <v>347</v>
      </c>
      <c r="C428" s="10" t="s">
        <v>348</v>
      </c>
      <c r="D428" s="10">
        <v>10470066</v>
      </c>
      <c r="E428" s="10" t="s">
        <v>170</v>
      </c>
      <c r="F428" s="10" t="s">
        <v>171</v>
      </c>
      <c r="G428" s="10" t="s">
        <v>170</v>
      </c>
      <c r="H428" s="10" t="s">
        <v>46</v>
      </c>
      <c r="I428" s="10">
        <v>2760</v>
      </c>
      <c r="J428" s="10" t="s">
        <v>166</v>
      </c>
      <c r="K428" s="10" t="s">
        <v>104</v>
      </c>
      <c r="L428" s="10" t="s">
        <v>49</v>
      </c>
      <c r="M428" s="10"/>
      <c r="N428" s="10" t="s">
        <v>50</v>
      </c>
      <c r="O428" s="10" t="s">
        <v>51</v>
      </c>
      <c r="P428" s="10">
        <v>5</v>
      </c>
      <c r="Q428" s="10">
        <v>5</v>
      </c>
      <c r="R428" s="10">
        <v>4</v>
      </c>
      <c r="S428" s="10" t="s">
        <v>55</v>
      </c>
      <c r="T428" s="10" t="s">
        <v>53</v>
      </c>
      <c r="U428" s="10">
        <v>4</v>
      </c>
      <c r="V428" s="10" t="s">
        <v>51</v>
      </c>
      <c r="W428" s="10" t="s">
        <v>51</v>
      </c>
      <c r="X428" s="10" t="s">
        <v>55</v>
      </c>
      <c r="Y428" s="10">
        <v>0.5714285714285714</v>
      </c>
      <c r="Z428" s="10">
        <v>1</v>
      </c>
      <c r="AA428" s="10">
        <v>0.92592592592592593</v>
      </c>
      <c r="AB428" s="10">
        <v>0.5</v>
      </c>
      <c r="AC428" s="10">
        <v>0.87878787878787878</v>
      </c>
      <c r="AD428" s="10" t="str">
        <f>VLOOKUP(J428,'Areas Ranking'!$D$116:$Z$172,18,0)</f>
        <v>Nepean received an overall score of 79% which ranks them at position 9 of the 12 areas within the North West Metropolitan region called in Q2.</v>
      </c>
      <c r="AE428" s="10" t="str">
        <f>VLOOKUP(J428,'Areas Ranking'!$D$116:$Z$172,19,0)</f>
        <v>Nepean received a 'greeting' score of 71% which ranks them at position 2 of the 12 areas within the North West Metropolitan region called in Q2.</v>
      </c>
      <c r="AF428" s="10" t="str">
        <f>VLOOKUP(J428,'Areas Ranking'!$D$116:$Z$172,20,0)</f>
        <v>Nepean received an 'act with empathy' score of 75% which ranks them at position 10 of the 12 areas within the North West Metropolitan region called in Q2.</v>
      </c>
      <c r="AG428" s="10" t="str">
        <f>VLOOKUP(J428,'Areas Ranking'!$D$116:$Z$172,21,0)</f>
        <v>Nepean received an 'explain expectations &amp; resolve situations' score of 85% which ranks them at position 9 of the 12 areas within the North West Metropolitan region called in Q2.</v>
      </c>
      <c r="AH428" s="10" t="str">
        <f>VLOOKUP(J428,'Areas Ranking'!$D$116:$Z$172,22,0)</f>
        <v>Nepean received a 'communication' score of 67% which ranks them at position 7 of the 12 areas within the North West Metropolitan region called in Q2.</v>
      </c>
      <c r="AI428" s="10" t="str">
        <f>VLOOKUP(J428,'Areas Ranking'!$D$116:$Z$172,23,0)</f>
        <v>Nepean's lowest rank was for 'act with empathy' in Q2, which should be examined for potential areas of improvement.</v>
      </c>
      <c r="AJ428" s="10" t="str">
        <f>VLOOKUP(K428,'Region Ranking'!$D$14:$X$19,16,0)</f>
        <v>North West Metropolitan received an overall score of 82% which ranks them at position 5 of the 6 regions called in Q2.</v>
      </c>
      <c r="AK428" s="10" t="str">
        <f>VLOOKUP(K428,'Region Ranking'!$D$14:$X$19,17,0)</f>
        <v>North West Metropolitan received a 'greeting' score of 58% which ranks them at position 2 of the 6 regions called in Q2.</v>
      </c>
      <c r="AL428" s="10" t="str">
        <f>VLOOKUP(K428,'Region Ranking'!$D$14:$X$19,18,0)</f>
        <v>North West Metropolitan received an 'act with empathy' score of 88% which ranks them at position 5 of the 6 regions called in Q2.</v>
      </c>
      <c r="AM428" s="10" t="str">
        <f>VLOOKUP(K428,'Region Ranking'!$D$14:$X$19,19,0)</f>
        <v>North West Metropolitan received an 'explain expectations &amp; resolve situations' score of 84% which ranks them at position 4 of the 6 regions called in Q2.</v>
      </c>
      <c r="AN428" s="10" t="str">
        <f>VLOOKUP(K428,'Region Ranking'!$D$14:$X$19,20,0)</f>
        <v>North West Metropolitan received a 'communication' score of 69% which ranks them at position 2 of the 6 regions called in Q2.</v>
      </c>
      <c r="AO428" s="10" t="str">
        <f>VLOOKUP(K428,'Region Ranking'!$D$14:$X$19,21,0)</f>
        <v>North West Metropolitan had multiple areas with lower ranks in Q2, which should be examined for potential areas of improvement.</v>
      </c>
    </row>
    <row r="429" spans="1:41" hidden="1" x14ac:dyDescent="0.25">
      <c r="A429" s="10">
        <v>2025</v>
      </c>
      <c r="B429" s="10" t="s">
        <v>347</v>
      </c>
      <c r="C429" s="10" t="s">
        <v>348</v>
      </c>
      <c r="D429" s="10">
        <v>10470067</v>
      </c>
      <c r="E429" s="10" t="s">
        <v>58</v>
      </c>
      <c r="F429" s="10" t="s">
        <v>59</v>
      </c>
      <c r="G429" s="10" t="s">
        <v>58</v>
      </c>
      <c r="H429" s="10" t="s">
        <v>46</v>
      </c>
      <c r="I429" s="10">
        <v>2010</v>
      </c>
      <c r="J429" s="10" t="s">
        <v>60</v>
      </c>
      <c r="K429" s="10" t="s">
        <v>48</v>
      </c>
      <c r="L429" s="10" t="s">
        <v>49</v>
      </c>
      <c r="M429" s="10" t="s">
        <v>61</v>
      </c>
      <c r="N429" s="10" t="s">
        <v>70</v>
      </c>
      <c r="O429" s="10" t="s">
        <v>51</v>
      </c>
      <c r="P429" s="10">
        <v>4</v>
      </c>
      <c r="Q429" s="10">
        <v>5</v>
      </c>
      <c r="R429" s="10">
        <v>4</v>
      </c>
      <c r="S429" s="10" t="s">
        <v>52</v>
      </c>
      <c r="T429" s="10" t="s">
        <v>53</v>
      </c>
      <c r="U429" s="10">
        <v>5</v>
      </c>
      <c r="V429" s="10" t="s">
        <v>51</v>
      </c>
      <c r="W429" s="10" t="s">
        <v>55</v>
      </c>
      <c r="X429" s="10" t="s">
        <v>55</v>
      </c>
      <c r="Y429" s="10">
        <v>0.5714285714285714</v>
      </c>
      <c r="Z429" s="10">
        <v>1</v>
      </c>
      <c r="AA429" s="10">
        <v>0.90476190476190477</v>
      </c>
      <c r="AB429" s="10">
        <v>1</v>
      </c>
      <c r="AC429" s="10">
        <v>0.91954022988505746</v>
      </c>
      <c r="AD429" s="10" t="str">
        <f>VLOOKUP(J429,'Areas Ranking'!$D$116:$Z$172,18,0)</f>
        <v>Surry Hills received an overall score of 85% which ranks them at position 6 of the 10 areas within the Central Metropolitan region called in Q2.</v>
      </c>
      <c r="AE429" s="10" t="str">
        <f>VLOOKUP(J429,'Areas Ranking'!$D$116:$Z$172,19,0)</f>
        <v>Surry Hills received a 'greeting' score of 62% which ranks them at position 4 of the 10 areas within the Central Metropolitan region called in Q2.</v>
      </c>
      <c r="AF429" s="10" t="str">
        <f>VLOOKUP(J429,'Areas Ranking'!$D$116:$Z$172,20,0)</f>
        <v>Surry Hills received an 'act with empathy' score of 94% which ranks them at position 7 of the 10 areas within the Central Metropolitan region called in Q2.</v>
      </c>
      <c r="AG429" s="10" t="str">
        <f>VLOOKUP(J429,'Areas Ranking'!$D$116:$Z$172,21,0)</f>
        <v>Surry Hills received an 'explain expectations &amp; resolve situations' score of 87% which ranks them at position 5 of the 10 areas within the Central Metropolitan region called in Q2.</v>
      </c>
      <c r="AH429" s="10" t="str">
        <f>VLOOKUP(J429,'Areas Ranking'!$D$116:$Z$172,22,0)</f>
        <v>Surry Hills received a 'communication' score of 67% which ranks them at position 6 of the 10 areas within the Central Metropolitan region called in Q2.</v>
      </c>
      <c r="AI429" s="10" t="str">
        <f>VLOOKUP(J429,'Areas Ranking'!$D$116:$Z$172,23,0)</f>
        <v>Surry Hills' lowest rank was for 'act with empathy' in Q2, which should be examined for potential areas of improvement.</v>
      </c>
      <c r="AJ429" s="10" t="str">
        <f>VLOOKUP(K429,'Region Ranking'!$D$14:$X$19,16,0)</f>
        <v>Central Metropolitan received an overall score of 85% which ranks them at position 1 of the 6 regions called in Q2.</v>
      </c>
      <c r="AK429" s="10" t="str">
        <f>VLOOKUP(K429,'Region Ranking'!$D$14:$X$19,17,0)</f>
        <v>Central Metropolitan received a 'greeting' score of 60% which ranks them at position 1 of the 6 regions called in Q2.</v>
      </c>
      <c r="AL429" s="10" t="str">
        <f>VLOOKUP(K429,'Region Ranking'!$D$14:$X$19,18,0)</f>
        <v>Central Metropolitan received an 'act with empathy' score of 94% which ranks them at position 2 of the 6 regions called in Q2.</v>
      </c>
      <c r="AM429" s="10" t="str">
        <f>VLOOKUP(K429,'Region Ranking'!$D$14:$X$19,19,0)</f>
        <v>Central Metropolitan received an 'explain expectations &amp; resolve situations' score of 86% which ranks them at position 3 of the 6 regions called in Q2.</v>
      </c>
      <c r="AN429" s="10" t="str">
        <f>VLOOKUP(K429,'Region Ranking'!$D$14:$X$19,20,0)</f>
        <v>Central Metropolitan received a 'communication' score of 77% which ranks them at position 1 of the 6 regions called in Q2.</v>
      </c>
      <c r="AO429" s="10" t="str">
        <f>VLOOKUP(K429,'Region Ranking'!$D$14:$X$19,21,0)</f>
        <v>Central Metropolitan had multiple areas with lower ranks in Q2, which should be examined for potential areas of improvement.</v>
      </c>
    </row>
    <row r="430" spans="1:41" hidden="1" x14ac:dyDescent="0.25">
      <c r="A430" s="10">
        <v>2025</v>
      </c>
      <c r="B430" s="10" t="s">
        <v>347</v>
      </c>
      <c r="C430" s="10" t="s">
        <v>348</v>
      </c>
      <c r="D430" s="10">
        <v>10470068</v>
      </c>
      <c r="E430" s="10" t="s">
        <v>73</v>
      </c>
      <c r="F430" s="10" t="s">
        <v>74</v>
      </c>
      <c r="G430" s="10" t="s">
        <v>73</v>
      </c>
      <c r="H430" s="10" t="s">
        <v>46</v>
      </c>
      <c r="I430" s="10">
        <v>2024</v>
      </c>
      <c r="J430" s="10" t="s">
        <v>75</v>
      </c>
      <c r="K430" s="10" t="s">
        <v>48</v>
      </c>
      <c r="L430" s="10" t="s">
        <v>79</v>
      </c>
      <c r="M430" s="10" t="s">
        <v>61</v>
      </c>
      <c r="N430" s="10" t="s">
        <v>70</v>
      </c>
      <c r="O430" s="10" t="s">
        <v>55</v>
      </c>
      <c r="P430" s="10">
        <v>5</v>
      </c>
      <c r="Q430" s="10">
        <v>5</v>
      </c>
      <c r="R430" s="10">
        <v>5</v>
      </c>
      <c r="S430" s="10" t="s">
        <v>52</v>
      </c>
      <c r="T430" s="10" t="s">
        <v>76</v>
      </c>
      <c r="U430" s="10">
        <v>4</v>
      </c>
      <c r="V430" s="10" t="s">
        <v>51</v>
      </c>
      <c r="W430" s="10" t="s">
        <v>51</v>
      </c>
      <c r="X430" s="10" t="s">
        <v>55</v>
      </c>
      <c r="Y430" s="10">
        <v>0.8571428571428571</v>
      </c>
      <c r="Z430" s="10">
        <v>1</v>
      </c>
      <c r="AA430" s="10">
        <v>1</v>
      </c>
      <c r="AB430" s="10">
        <v>0.5</v>
      </c>
      <c r="AC430" s="10">
        <v>0.93103448275862066</v>
      </c>
      <c r="AD430" s="10" t="str">
        <f>VLOOKUP(J430,'Areas Ranking'!$D$116:$Z$172,18,0)</f>
        <v>Eastern Suburbs received an overall score of 90% which ranks them at position 4 of the 10 areas within the Central Metropolitan region called in Q2.</v>
      </c>
      <c r="AE430" s="10" t="str">
        <f>VLOOKUP(J430,'Areas Ranking'!$D$116:$Z$172,19,0)</f>
        <v>Eastern Suburbs received a 'greeting' score of 71% which ranks them at position 1 of the 10 areas within the Central Metropolitan region called in Q2.</v>
      </c>
      <c r="AF430" s="10" t="str">
        <f>VLOOKUP(J430,'Areas Ranking'!$D$116:$Z$172,20,0)</f>
        <v>Eastern Suburbs received an 'act with empathy' score of 100% which ranks them at position 1 of the 10 areas within the Central Metropolitan region called in Q2.</v>
      </c>
      <c r="AG430" s="10" t="str">
        <f>VLOOKUP(J430,'Areas Ranking'!$D$116:$Z$172,21,0)</f>
        <v>Eastern Suburbs received an 'explain expectations &amp; resolve situations' score of 87% which ranks them at position 5 of the 10 areas within the Central Metropolitan region called in Q2.</v>
      </c>
      <c r="AH430" s="10" t="str">
        <f>VLOOKUP(J430,'Areas Ranking'!$D$116:$Z$172,22,0)</f>
        <v>Eastern Suburbs received a 'communication' score of 83% which ranks them at position 3 of the 10 areas within the Central Metropolitan region called in Q2.</v>
      </c>
      <c r="AI430" s="10" t="str">
        <f>VLOOKUP(J430,'Areas Ranking'!$D$116:$Z$172,23,0)</f>
        <v>Eastern Suburbs' lowest rank was for 'explain expectations &amp; resolve situations' in Q2, which should be examined for potential areas of improvement.</v>
      </c>
      <c r="AJ430" s="10" t="str">
        <f>VLOOKUP(K430,'Region Ranking'!$D$14:$X$19,16,0)</f>
        <v>Central Metropolitan received an overall score of 85% which ranks them at position 1 of the 6 regions called in Q2.</v>
      </c>
      <c r="AK430" s="10" t="str">
        <f>VLOOKUP(K430,'Region Ranking'!$D$14:$X$19,17,0)</f>
        <v>Central Metropolitan received a 'greeting' score of 60% which ranks them at position 1 of the 6 regions called in Q2.</v>
      </c>
      <c r="AL430" s="10" t="str">
        <f>VLOOKUP(K430,'Region Ranking'!$D$14:$X$19,18,0)</f>
        <v>Central Metropolitan received an 'act with empathy' score of 94% which ranks them at position 2 of the 6 regions called in Q2.</v>
      </c>
      <c r="AM430" s="10" t="str">
        <f>VLOOKUP(K430,'Region Ranking'!$D$14:$X$19,19,0)</f>
        <v>Central Metropolitan received an 'explain expectations &amp; resolve situations' score of 86% which ranks them at position 3 of the 6 regions called in Q2.</v>
      </c>
      <c r="AN430" s="10" t="str">
        <f>VLOOKUP(K430,'Region Ranking'!$D$14:$X$19,20,0)</f>
        <v>Central Metropolitan received a 'communication' score of 77% which ranks them at position 1 of the 6 regions called in Q2.</v>
      </c>
      <c r="AO430" s="10" t="str">
        <f>VLOOKUP(K430,'Region Ranking'!$D$14:$X$19,21,0)</f>
        <v>Central Metropolitan had multiple areas with lower ranks in Q2, which should be examined for potential areas of improvement.</v>
      </c>
    </row>
    <row r="431" spans="1:41" hidden="1" x14ac:dyDescent="0.25">
      <c r="A431" s="10">
        <v>2025</v>
      </c>
      <c r="B431" s="10" t="s">
        <v>347</v>
      </c>
      <c r="C431" s="10" t="s">
        <v>348</v>
      </c>
      <c r="D431" s="10">
        <v>10470069</v>
      </c>
      <c r="E431" s="10" t="s">
        <v>167</v>
      </c>
      <c r="F431" s="10" t="s">
        <v>168</v>
      </c>
      <c r="G431" s="10" t="s">
        <v>167</v>
      </c>
      <c r="H431" s="10" t="s">
        <v>46</v>
      </c>
      <c r="I431" s="10">
        <v>2756</v>
      </c>
      <c r="J431" s="10" t="s">
        <v>169</v>
      </c>
      <c r="K431" s="10" t="s">
        <v>104</v>
      </c>
      <c r="L431" s="10" t="s">
        <v>49</v>
      </c>
      <c r="M431" s="10" t="s">
        <v>61</v>
      </c>
      <c r="N431" s="10" t="s">
        <v>70</v>
      </c>
      <c r="O431" s="10" t="s">
        <v>51</v>
      </c>
      <c r="P431" s="10">
        <v>3</v>
      </c>
      <c r="Q431" s="10">
        <v>4</v>
      </c>
      <c r="R431" s="10">
        <v>4</v>
      </c>
      <c r="S431" s="10" t="s">
        <v>52</v>
      </c>
      <c r="T431" s="10" t="s">
        <v>53</v>
      </c>
      <c r="U431" s="10">
        <v>4</v>
      </c>
      <c r="V431" s="10" t="s">
        <v>51</v>
      </c>
      <c r="W431" s="10" t="s">
        <v>55</v>
      </c>
      <c r="X431" s="10" t="s">
        <v>55</v>
      </c>
      <c r="Y431" s="10">
        <v>0.7142857142857143</v>
      </c>
      <c r="Z431" s="10">
        <v>0.8214285714285714</v>
      </c>
      <c r="AA431" s="10">
        <v>0.90476190476190477</v>
      </c>
      <c r="AB431" s="10">
        <v>1</v>
      </c>
      <c r="AC431" s="10">
        <v>0.87356321839080464</v>
      </c>
      <c r="AD431" s="10" t="str">
        <f>VLOOKUP(J431,'Areas Ranking'!$D$116:$Z$172,18,0)</f>
        <v>Hawkesbury received an overall score of 92% which ranks them at position 4 of the 12 areas within the North West Metropolitan region called in Q2.</v>
      </c>
      <c r="AE431" s="10" t="str">
        <f>VLOOKUP(J431,'Areas Ranking'!$D$116:$Z$172,19,0)</f>
        <v>Hawkesbury received a 'greeting' score of 67% which ranks them at position 3 of the 12 areas within the North West Metropolitan region called in Q2.</v>
      </c>
      <c r="AF431" s="10" t="str">
        <f>VLOOKUP(J431,'Areas Ranking'!$D$116:$Z$172,20,0)</f>
        <v>Hawkesbury received an 'act with empathy' score of 94% which ranks them at position 6 of the 12 areas within the North West Metropolitan region called in Q2.</v>
      </c>
      <c r="AG431" s="10" t="str">
        <f>VLOOKUP(J431,'Areas Ranking'!$D$116:$Z$172,21,0)</f>
        <v>Hawkesbury received an 'explain expectations &amp; resolve situations' score of 97% which ranks them at position 2 of the 12 areas within the North West Metropolitan region called in Q2.</v>
      </c>
      <c r="AH431" s="10" t="str">
        <f>VLOOKUP(J431,'Areas Ranking'!$D$116:$Z$172,22,0)</f>
        <v>Hawkesbury received a 'communication' score of 83% which ranks them at position 1 of the 12 areas within the North West Metropolitan region called in Q2.</v>
      </c>
      <c r="AI431" s="10" t="str">
        <f>VLOOKUP(J431,'Areas Ranking'!$D$116:$Z$172,23,0)</f>
        <v>Hawkesbury's lowest rank was for 'act with empathy' in Q2, which should be examined for potential areas of improvement.</v>
      </c>
      <c r="AJ431" s="10" t="str">
        <f>VLOOKUP(K431,'Region Ranking'!$D$14:$X$19,16,0)</f>
        <v>North West Metropolitan received an overall score of 82% which ranks them at position 5 of the 6 regions called in Q2.</v>
      </c>
      <c r="AK431" s="10" t="str">
        <f>VLOOKUP(K431,'Region Ranking'!$D$14:$X$19,17,0)</f>
        <v>North West Metropolitan received a 'greeting' score of 58% which ranks them at position 2 of the 6 regions called in Q2.</v>
      </c>
      <c r="AL431" s="10" t="str">
        <f>VLOOKUP(K431,'Region Ranking'!$D$14:$X$19,18,0)</f>
        <v>North West Metropolitan received an 'act with empathy' score of 88% which ranks them at position 5 of the 6 regions called in Q2.</v>
      </c>
      <c r="AM431" s="10" t="str">
        <f>VLOOKUP(K431,'Region Ranking'!$D$14:$X$19,19,0)</f>
        <v>North West Metropolitan received an 'explain expectations &amp; resolve situations' score of 84% which ranks them at position 4 of the 6 regions called in Q2.</v>
      </c>
      <c r="AN431" s="10" t="str">
        <f>VLOOKUP(K431,'Region Ranking'!$D$14:$X$19,20,0)</f>
        <v>North West Metropolitan received a 'communication' score of 69% which ranks them at position 2 of the 6 regions called in Q2.</v>
      </c>
      <c r="AO431" s="10" t="str">
        <f>VLOOKUP(K431,'Region Ranking'!$D$14:$X$19,21,0)</f>
        <v>North West Metropolitan had multiple areas with lower ranks in Q2, which should be examined for potential areas of improvement.</v>
      </c>
    </row>
    <row r="432" spans="1:41" hidden="1" x14ac:dyDescent="0.25">
      <c r="A432" s="10">
        <v>2025</v>
      </c>
      <c r="B432" s="10" t="s">
        <v>347</v>
      </c>
      <c r="C432" s="10" t="s">
        <v>348</v>
      </c>
      <c r="D432" s="10">
        <v>10470070</v>
      </c>
      <c r="E432" s="10" t="s">
        <v>240</v>
      </c>
      <c r="F432" s="10" t="s">
        <v>241</v>
      </c>
      <c r="G432" s="10" t="s">
        <v>240</v>
      </c>
      <c r="H432" s="10" t="s">
        <v>46</v>
      </c>
      <c r="I432" s="10">
        <v>2478</v>
      </c>
      <c r="J432" s="10" t="s">
        <v>242</v>
      </c>
      <c r="K432" s="10" t="s">
        <v>136</v>
      </c>
      <c r="L432" s="10" t="s">
        <v>49</v>
      </c>
      <c r="M432" s="10" t="s">
        <v>61</v>
      </c>
      <c r="N432" s="10" t="s">
        <v>70</v>
      </c>
      <c r="O432" s="10" t="s">
        <v>51</v>
      </c>
      <c r="P432" s="10">
        <v>5</v>
      </c>
      <c r="Q432" s="10">
        <v>5</v>
      </c>
      <c r="R432" s="10">
        <v>5</v>
      </c>
      <c r="S432" s="10" t="s">
        <v>52</v>
      </c>
      <c r="T432" s="10" t="s">
        <v>62</v>
      </c>
      <c r="U432" s="10">
        <v>5</v>
      </c>
      <c r="V432" s="10" t="s">
        <v>51</v>
      </c>
      <c r="W432" s="10" t="s">
        <v>51</v>
      </c>
      <c r="X432" s="10" t="s">
        <v>55</v>
      </c>
      <c r="Y432" s="10">
        <v>0.5714285714285714</v>
      </c>
      <c r="Z432" s="10">
        <v>1</v>
      </c>
      <c r="AA432" s="10">
        <v>0.7142857142857143</v>
      </c>
      <c r="AB432" s="10">
        <v>0.5</v>
      </c>
      <c r="AC432" s="10">
        <v>0.77011494252873558</v>
      </c>
      <c r="AD432" s="10" t="str">
        <f>VLOOKUP(J432,'Areas Ranking'!$D$116:$Z$172,18,0)</f>
        <v>Richmond received an overall score of 91% which ranks them at position 3 of the 11 areas within the Northern region called in Q2.</v>
      </c>
      <c r="AE432" s="10" t="str">
        <f>VLOOKUP(J432,'Areas Ranking'!$D$116:$Z$172,19,0)</f>
        <v>Richmond received a 'greeting' score of 67% which ranks them at position 1 of the 11 areas within the Northern region called in Q2.</v>
      </c>
      <c r="AF432" s="10" t="str">
        <f>VLOOKUP(J432,'Areas Ranking'!$D$116:$Z$172,20,0)</f>
        <v>Richmond received an 'act with empathy' score of 100% which ranks them at position 1 of the 11 areas within the Northern region called in Q2.</v>
      </c>
      <c r="AG432" s="10" t="str">
        <f>VLOOKUP(J432,'Areas Ranking'!$D$116:$Z$172,21,0)</f>
        <v>Richmond received an 'explain expectations &amp; resolve situations' score of 90% which ranks them at position 5 of the 11 areas within the Northern region called in Q2.</v>
      </c>
      <c r="AH432" s="10" t="str">
        <f>VLOOKUP(J432,'Areas Ranking'!$D$116:$Z$172,22,0)</f>
        <v>Richmond received a 'communication' score of 83% which ranks them at position 1 of the 11 areas within the Northern region called in Q2.</v>
      </c>
      <c r="AI432" s="10" t="str">
        <f>VLOOKUP(J432,'Areas Ranking'!$D$116:$Z$172,23,0)</f>
        <v>Richmond's lowest rank was for 'explain expectations &amp; resolve situations' in Q2, which should be examined for potential areas of improvement.</v>
      </c>
      <c r="AJ432" s="10" t="str">
        <f>VLOOKUP(K432,'Region Ranking'!$D$14:$X$19,16,0)</f>
        <v>Northern received an overall score of 82% which ranks them at position 4 of the 6 regions called in Q2.</v>
      </c>
      <c r="AK432" s="10" t="str">
        <f>VLOOKUP(K432,'Region Ranking'!$D$14:$X$19,17,0)</f>
        <v>Northern received a 'greeting' score of 57% which ranks them at position 3 of the 6 regions called in Q2.</v>
      </c>
      <c r="AL432" s="10" t="str">
        <f>VLOOKUP(K432,'Region Ranking'!$D$14:$X$19,18,0)</f>
        <v>Northern received an 'act with empathy' score of 91% which ranks them at position 3 of the 6 regions called in Q2.</v>
      </c>
      <c r="AM432" s="10" t="str">
        <f>VLOOKUP(K432,'Region Ranking'!$D$14:$X$19,19,0)</f>
        <v>Northern received an 'explain expectations &amp; resolve situations' score of 84% which ranks them at position 5 of the 6 regions called in Q2.</v>
      </c>
      <c r="AN432" s="10" t="str">
        <f>VLOOKUP(K432,'Region Ranking'!$D$14:$X$19,20,0)</f>
        <v>Northern received a 'communication' score of 64% which ranks them at position 4 of the 6 regions called in Q2.</v>
      </c>
      <c r="AO432" s="10" t="str">
        <f>VLOOKUP(K432,'Region Ranking'!$D$14:$X$19,21,0)</f>
        <v>Northern had multiple areas with lower ranks in Q2, which should be examined for potential areas of improvement.</v>
      </c>
    </row>
    <row r="433" spans="1:41" hidden="1" x14ac:dyDescent="0.25">
      <c r="A433" s="10">
        <v>2025</v>
      </c>
      <c r="B433" s="10" t="s">
        <v>347</v>
      </c>
      <c r="C433" s="10" t="s">
        <v>348</v>
      </c>
      <c r="D433" s="10">
        <v>10470071</v>
      </c>
      <c r="E433" s="10" t="s">
        <v>139</v>
      </c>
      <c r="F433" s="10" t="s">
        <v>140</v>
      </c>
      <c r="G433" s="10" t="s">
        <v>139</v>
      </c>
      <c r="H433" s="10" t="s">
        <v>46</v>
      </c>
      <c r="I433" s="10">
        <v>2280</v>
      </c>
      <c r="J433" s="10" t="s">
        <v>141</v>
      </c>
      <c r="K433" s="10" t="s">
        <v>136</v>
      </c>
      <c r="L433" s="10" t="s">
        <v>49</v>
      </c>
      <c r="M433" s="10" t="s">
        <v>61</v>
      </c>
      <c r="N433" s="10" t="s">
        <v>70</v>
      </c>
      <c r="O433" s="10" t="s">
        <v>51</v>
      </c>
      <c r="P433" s="10">
        <v>5</v>
      </c>
      <c r="Q433" s="10">
        <v>5</v>
      </c>
      <c r="R433" s="10">
        <v>4</v>
      </c>
      <c r="S433" s="10" t="s">
        <v>55</v>
      </c>
      <c r="T433" s="10" t="s">
        <v>53</v>
      </c>
      <c r="U433" s="10">
        <v>5</v>
      </c>
      <c r="V433" s="10" t="s">
        <v>54</v>
      </c>
      <c r="W433" s="10" t="s">
        <v>51</v>
      </c>
      <c r="X433" s="10" t="s">
        <v>55</v>
      </c>
      <c r="Y433" s="10">
        <v>0.7142857142857143</v>
      </c>
      <c r="Z433" s="10">
        <v>0.60714285714285721</v>
      </c>
      <c r="AA433" s="10">
        <v>0.92592592592592593</v>
      </c>
      <c r="AB433" s="10">
        <v>0.5</v>
      </c>
      <c r="AC433" s="10">
        <v>0.77777777777777768</v>
      </c>
      <c r="AD433" s="10" t="str">
        <f>VLOOKUP(J433,'Areas Ranking'!$D$116:$Z$172,18,0)</f>
        <v>Lake Macquarie received an overall score of 89% which ranks them at position 4 of the 11 areas within the Northern region called in Q2.</v>
      </c>
      <c r="AE433" s="10" t="str">
        <f>VLOOKUP(J433,'Areas Ranking'!$D$116:$Z$172,19,0)</f>
        <v>Lake Macquarie received a 'greeting' score of 62% which ranks them at position 4 of the 11 areas within the Northern region called in Q2.</v>
      </c>
      <c r="AF433" s="10" t="str">
        <f>VLOOKUP(J433,'Areas Ranking'!$D$116:$Z$172,20,0)</f>
        <v>Lake Macquarie received an 'act with empathy' score of 87% which ranks them at position 8 of the 11 areas within the Northern region called in Q2.</v>
      </c>
      <c r="AG433" s="10" t="str">
        <f>VLOOKUP(J433,'Areas Ranking'!$D$116:$Z$172,21,0)</f>
        <v>Lake Macquarie received an 'explain expectations &amp; resolve situations' score of 98% which ranks them at position 1 of the 11 areas within the Northern region called in Q2.</v>
      </c>
      <c r="AH433" s="10" t="str">
        <f>VLOOKUP(J433,'Areas Ranking'!$D$116:$Z$172,22,0)</f>
        <v>Lake Macquarie received a 'communication' score of 67% which ranks them at position 4 of the 11 areas within the Northern region called in Q2.</v>
      </c>
      <c r="AI433" s="10" t="str">
        <f>VLOOKUP(J433,'Areas Ranking'!$D$116:$Z$172,23,0)</f>
        <v>Lake Macquarie's lowest rank was for 'act with empathy' in Q2, which should be examined for potential areas of improvement.</v>
      </c>
      <c r="AJ433" s="10" t="str">
        <f>VLOOKUP(K433,'Region Ranking'!$D$14:$X$19,16,0)</f>
        <v>Northern received an overall score of 82% which ranks them at position 4 of the 6 regions called in Q2.</v>
      </c>
      <c r="AK433" s="10" t="str">
        <f>VLOOKUP(K433,'Region Ranking'!$D$14:$X$19,17,0)</f>
        <v>Northern received a 'greeting' score of 57% which ranks them at position 3 of the 6 regions called in Q2.</v>
      </c>
      <c r="AL433" s="10" t="str">
        <f>VLOOKUP(K433,'Region Ranking'!$D$14:$X$19,18,0)</f>
        <v>Northern received an 'act with empathy' score of 91% which ranks them at position 3 of the 6 regions called in Q2.</v>
      </c>
      <c r="AM433" s="10" t="str">
        <f>VLOOKUP(K433,'Region Ranking'!$D$14:$X$19,19,0)</f>
        <v>Northern received an 'explain expectations &amp; resolve situations' score of 84% which ranks them at position 5 of the 6 regions called in Q2.</v>
      </c>
      <c r="AN433" s="10" t="str">
        <f>VLOOKUP(K433,'Region Ranking'!$D$14:$X$19,20,0)</f>
        <v>Northern received a 'communication' score of 64% which ranks them at position 4 of the 6 regions called in Q2.</v>
      </c>
      <c r="AO433" s="10" t="str">
        <f>VLOOKUP(K433,'Region Ranking'!$D$14:$X$19,21,0)</f>
        <v>Northern had multiple areas with lower ranks in Q2, which should be examined for potential areas of improvement.</v>
      </c>
    </row>
    <row r="434" spans="1:41" hidden="1" x14ac:dyDescent="0.25">
      <c r="A434" s="10">
        <v>2025</v>
      </c>
      <c r="B434" s="10" t="s">
        <v>347</v>
      </c>
      <c r="C434" s="10" t="s">
        <v>348</v>
      </c>
      <c r="D434" s="10">
        <v>10470073</v>
      </c>
      <c r="E434" s="10" t="s">
        <v>337</v>
      </c>
      <c r="F434" s="10" t="s">
        <v>338</v>
      </c>
      <c r="G434" s="10" t="s">
        <v>337</v>
      </c>
      <c r="H434" s="10" t="s">
        <v>46</v>
      </c>
      <c r="I434" s="10">
        <v>2840</v>
      </c>
      <c r="J434" s="10" t="s">
        <v>295</v>
      </c>
      <c r="K434" s="10" t="s">
        <v>233</v>
      </c>
      <c r="L434" s="10" t="s">
        <v>49</v>
      </c>
      <c r="M434" s="10"/>
      <c r="N434" s="10" t="s">
        <v>50</v>
      </c>
      <c r="O434" s="10" t="s">
        <v>51</v>
      </c>
      <c r="P434" s="10">
        <v>5</v>
      </c>
      <c r="Q434" s="10">
        <v>5</v>
      </c>
      <c r="R434" s="10">
        <v>5</v>
      </c>
      <c r="S434" s="10" t="s">
        <v>52</v>
      </c>
      <c r="T434" s="10" t="s">
        <v>62</v>
      </c>
      <c r="U434" s="10">
        <v>5</v>
      </c>
      <c r="V434" s="10" t="s">
        <v>51</v>
      </c>
      <c r="W434" s="10" t="s">
        <v>51</v>
      </c>
      <c r="X434" s="10" t="s">
        <v>55</v>
      </c>
      <c r="Y434" s="10">
        <v>0.7142857142857143</v>
      </c>
      <c r="Z434" s="10">
        <v>1</v>
      </c>
      <c r="AA434" s="10">
        <v>0.7142857142857143</v>
      </c>
      <c r="AB434" s="10">
        <v>0.5</v>
      </c>
      <c r="AC434" s="10">
        <v>0.78160919540229878</v>
      </c>
      <c r="AD434" s="10" t="str">
        <f>VLOOKUP(J434,'Areas Ranking'!$D$116:$Z$172,18,0)</f>
        <v>Central North received an overall score of 89% which ranks them at position 2 of the 7 areas within the Western region called in Q2.</v>
      </c>
      <c r="AE434" s="10" t="str">
        <f>VLOOKUP(J434,'Areas Ranking'!$D$116:$Z$172,19,0)</f>
        <v>Central North received a 'greeting' score of 67% which ranks them at position 1 of the 7 areas within the Western region called in Q2.</v>
      </c>
      <c r="AF434" s="10" t="str">
        <f>VLOOKUP(J434,'Areas Ranking'!$D$116:$Z$172,20,0)</f>
        <v>Central North received an 'act with empathy' score of 100% which ranks them at position 1 of the 7 areas within the Western region called in Q2.</v>
      </c>
      <c r="AG434" s="10" t="str">
        <f>VLOOKUP(J434,'Areas Ranking'!$D$116:$Z$172,21,0)</f>
        <v>Central North received an 'explain expectations &amp; resolve situations' score of 90% which ranks them at position 2 of the 7 areas within the Western region called in Q2.</v>
      </c>
      <c r="AH434" s="10" t="str">
        <f>VLOOKUP(J434,'Areas Ranking'!$D$116:$Z$172,22,0)</f>
        <v>Central North received a 'communication' score of 67% which ranks them at position 3 of the 7 areas within the Western region called in Q2.</v>
      </c>
      <c r="AI434" s="10" t="str">
        <f>VLOOKUP(J434,'Areas Ranking'!$D$116:$Z$172,23,0)</f>
        <v>Central North's lowest rank was for 'communication' in Q2, which should be examined for potential areas of improvement.</v>
      </c>
      <c r="AJ434" s="10" t="str">
        <f>VLOOKUP(K434,'Region Ranking'!$D$14:$X$19,16,0)</f>
        <v>Western received an overall score of 84% which ranks them at position 2 of the 6 regions called in Q2.</v>
      </c>
      <c r="AK434" s="10" t="str">
        <f>VLOOKUP(K434,'Region Ranking'!$D$14:$X$19,17,0)</f>
        <v>Western received a 'greeting' score of 53% which ranks them at position 4 of the 6 regions called in Q2.</v>
      </c>
      <c r="AL434" s="10" t="str">
        <f>VLOOKUP(K434,'Region Ranking'!$D$14:$X$19,18,0)</f>
        <v>Western received an 'act with empathy' score of 94% which ranks them at position 1 of the 6 regions called in Q2.</v>
      </c>
      <c r="AM434" s="10" t="str">
        <f>VLOOKUP(K434,'Region Ranking'!$D$14:$X$19,19,0)</f>
        <v>Western received an 'explain expectations &amp; resolve situations' score of 87% which ranks them at position 2 of the 6 regions called in Q2.</v>
      </c>
      <c r="AN434" s="10" t="str">
        <f>VLOOKUP(K434,'Region Ranking'!$D$14:$X$19,20,0)</f>
        <v>Western received a 'communication' score of 69% which ranks them at position 3 of the 6 regions called in Q2.</v>
      </c>
      <c r="AO434" s="10" t="str">
        <f>VLOOKUP(K434,'Region Ranking'!$D$14:$X$19,21,0)</f>
        <v>Western had multiple areas with lower ranks in Q2, which should be examined for potential areas of improvement.</v>
      </c>
    </row>
    <row r="435" spans="1:41" hidden="1" x14ac:dyDescent="0.25">
      <c r="A435" s="10">
        <v>2025</v>
      </c>
      <c r="B435" s="10" t="s">
        <v>347</v>
      </c>
      <c r="C435" s="10" t="s">
        <v>348</v>
      </c>
      <c r="D435" s="10">
        <v>10470074</v>
      </c>
      <c r="E435" s="10" t="s">
        <v>298</v>
      </c>
      <c r="F435" s="10" t="s">
        <v>299</v>
      </c>
      <c r="G435" s="10" t="s">
        <v>298</v>
      </c>
      <c r="H435" s="10" t="s">
        <v>46</v>
      </c>
      <c r="I435" s="10">
        <v>2880</v>
      </c>
      <c r="J435" s="10" t="s">
        <v>300</v>
      </c>
      <c r="K435" s="10" t="s">
        <v>233</v>
      </c>
      <c r="L435" s="10" t="s">
        <v>49</v>
      </c>
      <c r="M435" s="10" t="s">
        <v>61</v>
      </c>
      <c r="N435" s="10" t="s">
        <v>50</v>
      </c>
      <c r="O435" s="10" t="s">
        <v>51</v>
      </c>
      <c r="P435" s="10">
        <v>5</v>
      </c>
      <c r="Q435" s="10">
        <v>5</v>
      </c>
      <c r="R435" s="10">
        <v>5</v>
      </c>
      <c r="S435" s="10" t="s">
        <v>52</v>
      </c>
      <c r="T435" s="10" t="s">
        <v>76</v>
      </c>
      <c r="U435" s="10">
        <v>5</v>
      </c>
      <c r="V435" s="10" t="s">
        <v>54</v>
      </c>
      <c r="W435" s="10" t="s">
        <v>55</v>
      </c>
      <c r="X435" s="10" t="s">
        <v>55</v>
      </c>
      <c r="Y435" s="10">
        <v>0.5714285714285714</v>
      </c>
      <c r="Z435" s="10">
        <v>1</v>
      </c>
      <c r="AA435" s="10">
        <v>1</v>
      </c>
      <c r="AB435" s="10">
        <v>1</v>
      </c>
      <c r="AC435" s="10">
        <v>0.96551724137931028</v>
      </c>
      <c r="AD435" s="10" t="str">
        <f>VLOOKUP(J435,'Areas Ranking'!$D$116:$Z$172,18,0)</f>
        <v>Barrier received an overall score of 97% which ranks them at position 1 of the 7 areas within the Western region called in Q2.</v>
      </c>
      <c r="AE435" s="10" t="str">
        <f>VLOOKUP(J435,'Areas Ranking'!$D$116:$Z$172,19,0)</f>
        <v>Barrier received a 'greeting' score of 67% which ranks them at position 1 of the 7 areas within the Western region called in Q2.</v>
      </c>
      <c r="AF435" s="10" t="str">
        <f>VLOOKUP(J435,'Areas Ranking'!$D$116:$Z$172,20,0)</f>
        <v>Barrier received an 'act with empathy' score of 100% which ranks them at position 1 of the 7 areas within the Western region called in Q2.</v>
      </c>
      <c r="AG435" s="10" t="str">
        <f>VLOOKUP(J435,'Areas Ranking'!$D$116:$Z$172,21,0)</f>
        <v>Barrier received an 'explain expectations &amp; resolve situations' score of 100% which ranks them at position 1 of the 7 areas within the Western region called in Q2.</v>
      </c>
      <c r="AH435" s="10" t="str">
        <f>VLOOKUP(J435,'Areas Ranking'!$D$116:$Z$172,22,0)</f>
        <v>Barrier received a 'communication' score of 100% which ranks them at position 1 of the 7 areas within the Western region called in Q2.</v>
      </c>
      <c r="AI435" s="10" t="str">
        <f>VLOOKUP(J435,'Areas Ranking'!$D$116:$Z$172,23,0)</f>
        <v>Barrier ranked first across all key areas in Q2. Keep up the good work.</v>
      </c>
      <c r="AJ435" s="10" t="str">
        <f>VLOOKUP(K435,'Region Ranking'!$D$14:$X$19,16,0)</f>
        <v>Western received an overall score of 84% which ranks them at position 2 of the 6 regions called in Q2.</v>
      </c>
      <c r="AK435" s="10" t="str">
        <f>VLOOKUP(K435,'Region Ranking'!$D$14:$X$19,17,0)</f>
        <v>Western received a 'greeting' score of 53% which ranks them at position 4 of the 6 regions called in Q2.</v>
      </c>
      <c r="AL435" s="10" t="str">
        <f>VLOOKUP(K435,'Region Ranking'!$D$14:$X$19,18,0)</f>
        <v>Western received an 'act with empathy' score of 94% which ranks them at position 1 of the 6 regions called in Q2.</v>
      </c>
      <c r="AM435" s="10" t="str">
        <f>VLOOKUP(K435,'Region Ranking'!$D$14:$X$19,19,0)</f>
        <v>Western received an 'explain expectations &amp; resolve situations' score of 87% which ranks them at position 2 of the 6 regions called in Q2.</v>
      </c>
      <c r="AN435" s="10" t="str">
        <f>VLOOKUP(K435,'Region Ranking'!$D$14:$X$19,20,0)</f>
        <v>Western received a 'communication' score of 69% which ranks them at position 3 of the 6 regions called in Q2.</v>
      </c>
      <c r="AO435" s="10" t="str">
        <f>VLOOKUP(K435,'Region Ranking'!$D$14:$X$19,21,0)</f>
        <v>Western had multiple areas with lower ranks in Q2, which should be examined for potential areas of improvement.</v>
      </c>
    </row>
    <row r="436" spans="1:41" hidden="1" x14ac:dyDescent="0.25">
      <c r="A436" s="10">
        <v>2025</v>
      </c>
      <c r="B436" s="10" t="s">
        <v>347</v>
      </c>
      <c r="C436" s="10" t="s">
        <v>348</v>
      </c>
      <c r="D436" s="10">
        <v>10470075</v>
      </c>
      <c r="E436" s="10" t="s">
        <v>129</v>
      </c>
      <c r="F436" s="10" t="s">
        <v>130</v>
      </c>
      <c r="G436" s="10" t="s">
        <v>129</v>
      </c>
      <c r="H436" s="10" t="s">
        <v>46</v>
      </c>
      <c r="I436" s="10">
        <v>2154</v>
      </c>
      <c r="J436" s="10" t="s">
        <v>131</v>
      </c>
      <c r="K436" s="10" t="s">
        <v>104</v>
      </c>
      <c r="L436" s="10" t="s">
        <v>49</v>
      </c>
      <c r="M436" s="10" t="s">
        <v>61</v>
      </c>
      <c r="N436" s="10" t="s">
        <v>70</v>
      </c>
      <c r="O436" s="10" t="s">
        <v>51</v>
      </c>
      <c r="P436" s="10">
        <v>5</v>
      </c>
      <c r="Q436" s="10">
        <v>5</v>
      </c>
      <c r="R436" s="10">
        <v>5</v>
      </c>
      <c r="S436" s="10" t="s">
        <v>52</v>
      </c>
      <c r="T436" s="10" t="s">
        <v>53</v>
      </c>
      <c r="U436" s="10">
        <v>5</v>
      </c>
      <c r="V436" s="10" t="s">
        <v>51</v>
      </c>
      <c r="W436" s="10" t="s">
        <v>55</v>
      </c>
      <c r="X436" s="10" t="s">
        <v>55</v>
      </c>
      <c r="Y436" s="10">
        <v>0.5714285714285714</v>
      </c>
      <c r="Z436" s="10">
        <v>1</v>
      </c>
      <c r="AA436" s="10">
        <v>0.90476190476190477</v>
      </c>
      <c r="AB436" s="10">
        <v>1</v>
      </c>
      <c r="AC436" s="10">
        <v>0.91954022988505746</v>
      </c>
      <c r="AD436" s="10" t="str">
        <f>VLOOKUP(J436,'Areas Ranking'!$D$116:$Z$172,18,0)</f>
        <v>The Hills received an overall score of 93% which ranks them at position 1 of the 12 areas within the North West Metropolitan region called in Q2.</v>
      </c>
      <c r="AE436" s="10" t="str">
        <f>VLOOKUP(J436,'Areas Ranking'!$D$116:$Z$172,19,0)</f>
        <v>The Hills received a 'greeting' score of 62% which ranks them at position 4 of the 12 areas within the North West Metropolitan region called in Q2.</v>
      </c>
      <c r="AF436" s="10" t="str">
        <f>VLOOKUP(J436,'Areas Ranking'!$D$116:$Z$172,20,0)</f>
        <v>The Hills received an 'act with empathy' score of 100% which ranks them at position 1 of the 12 areas within the North West Metropolitan region called in Q2.</v>
      </c>
      <c r="AG436" s="10" t="str">
        <f>VLOOKUP(J436,'Areas Ranking'!$D$116:$Z$172,21,0)</f>
        <v>The Hills received an 'explain expectations &amp; resolve situations' score of 97% which ranks them at position 2 of the 12 areas within the North West Metropolitan region called in Q2.</v>
      </c>
      <c r="AH436" s="10" t="str">
        <f>VLOOKUP(J436,'Areas Ranking'!$D$116:$Z$172,22,0)</f>
        <v>The Hills received a 'communication' score of 83% which ranks them at position 1 of the 12 areas within the North West Metropolitan region called in Q2.</v>
      </c>
      <c r="AI436" s="10" t="str">
        <f>VLOOKUP(J436,'Areas Ranking'!$D$116:$Z$172,23,0)</f>
        <v>The Hills' lowest rank was for 'greeting' in Q2, which should be examined for potential areas of improvement.</v>
      </c>
      <c r="AJ436" s="10" t="str">
        <f>VLOOKUP(K436,'Region Ranking'!$D$14:$X$19,16,0)</f>
        <v>North West Metropolitan received an overall score of 82% which ranks them at position 5 of the 6 regions called in Q2.</v>
      </c>
      <c r="AK436" s="10" t="str">
        <f>VLOOKUP(K436,'Region Ranking'!$D$14:$X$19,17,0)</f>
        <v>North West Metropolitan received a 'greeting' score of 58% which ranks them at position 2 of the 6 regions called in Q2.</v>
      </c>
      <c r="AL436" s="10" t="str">
        <f>VLOOKUP(K436,'Region Ranking'!$D$14:$X$19,18,0)</f>
        <v>North West Metropolitan received an 'act with empathy' score of 88% which ranks them at position 5 of the 6 regions called in Q2.</v>
      </c>
      <c r="AM436" s="10" t="str">
        <f>VLOOKUP(K436,'Region Ranking'!$D$14:$X$19,19,0)</f>
        <v>North West Metropolitan received an 'explain expectations &amp; resolve situations' score of 84% which ranks them at position 4 of the 6 regions called in Q2.</v>
      </c>
      <c r="AN436" s="10" t="str">
        <f>VLOOKUP(K436,'Region Ranking'!$D$14:$X$19,20,0)</f>
        <v>North West Metropolitan received a 'communication' score of 69% which ranks them at position 2 of the 6 regions called in Q2.</v>
      </c>
      <c r="AO436" s="10" t="str">
        <f>VLOOKUP(K436,'Region Ranking'!$D$14:$X$19,21,0)</f>
        <v>North West Metropolitan had multiple areas with lower ranks in Q2, which should be examined for potential areas of improvement.</v>
      </c>
    </row>
    <row r="437" spans="1:41" hidden="1" x14ac:dyDescent="0.25">
      <c r="A437" s="10">
        <v>2025</v>
      </c>
      <c r="B437" s="10" t="s">
        <v>347</v>
      </c>
      <c r="C437" s="10" t="s">
        <v>348</v>
      </c>
      <c r="D437" s="10">
        <v>10470076</v>
      </c>
      <c r="E437" s="10" t="s">
        <v>43</v>
      </c>
      <c r="F437" s="10" t="s">
        <v>44</v>
      </c>
      <c r="G437" s="10" t="s">
        <v>45</v>
      </c>
      <c r="H437" s="10" t="s">
        <v>46</v>
      </c>
      <c r="I437" s="10">
        <v>2000</v>
      </c>
      <c r="J437" s="10" t="s">
        <v>47</v>
      </c>
      <c r="K437" s="10" t="s">
        <v>48</v>
      </c>
      <c r="L437" s="10" t="s">
        <v>79</v>
      </c>
      <c r="M437" s="10"/>
      <c r="N437" s="10" t="s">
        <v>50</v>
      </c>
      <c r="O437" s="10" t="s">
        <v>51</v>
      </c>
      <c r="P437" s="10">
        <v>5</v>
      </c>
      <c r="Q437" s="10">
        <v>5</v>
      </c>
      <c r="R437" s="10">
        <v>5</v>
      </c>
      <c r="S437" s="10" t="s">
        <v>52</v>
      </c>
      <c r="T437" s="10" t="s">
        <v>53</v>
      </c>
      <c r="U437" s="10">
        <v>4</v>
      </c>
      <c r="V437" s="10" t="s">
        <v>63</v>
      </c>
      <c r="W437" s="10" t="s">
        <v>51</v>
      </c>
      <c r="X437" s="10" t="s">
        <v>55</v>
      </c>
      <c r="Y437" s="10">
        <v>0.7142857142857143</v>
      </c>
      <c r="Z437" s="10">
        <v>1</v>
      </c>
      <c r="AA437" s="10">
        <v>0.90476190476190477</v>
      </c>
      <c r="AB437" s="10">
        <v>0.5</v>
      </c>
      <c r="AC437" s="10">
        <v>0.87356321839080464</v>
      </c>
      <c r="AD437" s="10" t="str">
        <f>VLOOKUP(J437,'Areas Ranking'!$D$116:$Z$172,18,0)</f>
        <v>Sydney City received an overall score of 71% which ranks them at position 10 of the 10 areas within the Central Metropolitan region called in Q2.</v>
      </c>
      <c r="AE437" s="10" t="str">
        <f>VLOOKUP(J437,'Areas Ranking'!$D$116:$Z$172,19,0)</f>
        <v>Sydney City received a 'greeting' score of 57% which ranks them at position 6 of the 10 areas within the Central Metropolitan region called in Q2.</v>
      </c>
      <c r="AF437" s="10" t="str">
        <f>VLOOKUP(J437,'Areas Ranking'!$D$116:$Z$172,20,0)</f>
        <v>Sydney City received an 'act with empathy' score of 74% which ranks them at position 10 of the 10 areas within the Central Metropolitan region called in Q2.</v>
      </c>
      <c r="AG437" s="10" t="str">
        <f>VLOOKUP(J437,'Areas Ranking'!$D$116:$Z$172,21,0)</f>
        <v>Sydney City received an 'explain expectations &amp; resolve situations' score of 73% which ranks them at position 9 of the 10 areas within the Central Metropolitan region called in Q2.</v>
      </c>
      <c r="AH437" s="10" t="str">
        <f>VLOOKUP(J437,'Areas Ranking'!$D$116:$Z$172,22,0)</f>
        <v>Sydney City received a 'communication' score of 67% which ranks them at position 6 of the 10 areas within the Central Metropolitan region called in Q2.</v>
      </c>
      <c r="AI437" s="10" t="str">
        <f>VLOOKUP(J437,'Areas Ranking'!$D$116:$Z$172,23,0)</f>
        <v>Sydney City's lowest rank was for 'act with empathy' in Q2, which should be examined for potential areas of improvement.</v>
      </c>
      <c r="AJ437" s="10" t="str">
        <f>VLOOKUP(K437,'Region Ranking'!$D$14:$X$19,16,0)</f>
        <v>Central Metropolitan received an overall score of 85% which ranks them at position 1 of the 6 regions called in Q2.</v>
      </c>
      <c r="AK437" s="10" t="str">
        <f>VLOOKUP(K437,'Region Ranking'!$D$14:$X$19,17,0)</f>
        <v>Central Metropolitan received a 'greeting' score of 60% which ranks them at position 1 of the 6 regions called in Q2.</v>
      </c>
      <c r="AL437" s="10" t="str">
        <f>VLOOKUP(K437,'Region Ranking'!$D$14:$X$19,18,0)</f>
        <v>Central Metropolitan received an 'act with empathy' score of 94% which ranks them at position 2 of the 6 regions called in Q2.</v>
      </c>
      <c r="AM437" s="10" t="str">
        <f>VLOOKUP(K437,'Region Ranking'!$D$14:$X$19,19,0)</f>
        <v>Central Metropolitan received an 'explain expectations &amp; resolve situations' score of 86% which ranks them at position 3 of the 6 regions called in Q2.</v>
      </c>
      <c r="AN437" s="10" t="str">
        <f>VLOOKUP(K437,'Region Ranking'!$D$14:$X$19,20,0)</f>
        <v>Central Metropolitan received a 'communication' score of 77% which ranks them at position 1 of the 6 regions called in Q2.</v>
      </c>
      <c r="AO437" s="10" t="str">
        <f>VLOOKUP(K437,'Region Ranking'!$D$14:$X$19,21,0)</f>
        <v>Central Metropolitan had multiple areas with lower ranks in Q2, which should be examined for potential areas of improvement.</v>
      </c>
    </row>
    <row r="438" spans="1:41" hidden="1" x14ac:dyDescent="0.25">
      <c r="A438" s="10">
        <v>2025</v>
      </c>
      <c r="B438" s="10" t="s">
        <v>347</v>
      </c>
      <c r="C438" s="10" t="s">
        <v>348</v>
      </c>
      <c r="D438" s="10">
        <v>10470077</v>
      </c>
      <c r="E438" s="10" t="s">
        <v>290</v>
      </c>
      <c r="F438" s="10" t="s">
        <v>291</v>
      </c>
      <c r="G438" s="10" t="s">
        <v>290</v>
      </c>
      <c r="H438" s="10" t="s">
        <v>46</v>
      </c>
      <c r="I438" s="10">
        <v>2830</v>
      </c>
      <c r="J438" s="10" t="s">
        <v>292</v>
      </c>
      <c r="K438" s="10" t="s">
        <v>233</v>
      </c>
      <c r="L438" s="10" t="s">
        <v>49</v>
      </c>
      <c r="M438" s="10" t="s">
        <v>61</v>
      </c>
      <c r="N438" s="10" t="s">
        <v>70</v>
      </c>
      <c r="O438" s="10" t="s">
        <v>51</v>
      </c>
      <c r="P438" s="10">
        <v>5</v>
      </c>
      <c r="Q438" s="10">
        <v>5</v>
      </c>
      <c r="R438" s="10">
        <v>5</v>
      </c>
      <c r="S438" s="10" t="s">
        <v>52</v>
      </c>
      <c r="T438" s="10" t="s">
        <v>53</v>
      </c>
      <c r="U438" s="10">
        <v>5</v>
      </c>
      <c r="V438" s="10" t="s">
        <v>54</v>
      </c>
      <c r="W438" s="10" t="s">
        <v>51</v>
      </c>
      <c r="X438" s="10" t="s">
        <v>55</v>
      </c>
      <c r="Y438" s="10">
        <v>0.5714285714285714</v>
      </c>
      <c r="Z438" s="10">
        <v>1</v>
      </c>
      <c r="AA438" s="10">
        <v>0.90476190476190477</v>
      </c>
      <c r="AB438" s="10">
        <v>0.5</v>
      </c>
      <c r="AC438" s="10">
        <v>0.86206896551724144</v>
      </c>
      <c r="AD438" s="10" t="str">
        <f>VLOOKUP(J438,'Areas Ranking'!$D$116:$Z$172,18,0)</f>
        <v>Orana Mid-Western received an overall score of 82% which ranks them at position 6 of the 7 areas within the Western region called in Q2.</v>
      </c>
      <c r="AE438" s="10" t="str">
        <f>VLOOKUP(J438,'Areas Ranking'!$D$116:$Z$172,19,0)</f>
        <v>Orana Mid-Western received a 'greeting' score of 43% which ranks them at position 5 of the 7 areas within the Western region called in Q2.</v>
      </c>
      <c r="AF438" s="10" t="str">
        <f>VLOOKUP(J438,'Areas Ranking'!$D$116:$Z$172,20,0)</f>
        <v>Orana Mid-Western received an 'act with empathy' score of 96% which ranks them at position 4 of the 7 areas within the Western region called in Q2.</v>
      </c>
      <c r="AG438" s="10" t="str">
        <f>VLOOKUP(J438,'Areas Ranking'!$D$116:$Z$172,21,0)</f>
        <v>Orana Mid-Western received an 'explain expectations &amp; resolve situations' score of 87% which ranks them at position 5 of the 7 areas within the Western region called in Q2.</v>
      </c>
      <c r="AH438" s="10" t="str">
        <f>VLOOKUP(J438,'Areas Ranking'!$D$116:$Z$172,22,0)</f>
        <v>Orana Mid-Western received a 'communication' score of 50% which ranks them at position 6 of the 7 areas within the Western region called in Q2.</v>
      </c>
      <c r="AI438" s="10" t="str">
        <f>VLOOKUP(J438,'Areas Ranking'!$D$116:$Z$172,23,0)</f>
        <v>Orana Mid-Western's lowest rank was for 'communication' in Q2, which should be examined for potential areas of improvement.</v>
      </c>
      <c r="AJ438" s="10" t="str">
        <f>VLOOKUP(K438,'Region Ranking'!$D$14:$X$19,16,0)</f>
        <v>Western received an overall score of 84% which ranks them at position 2 of the 6 regions called in Q2.</v>
      </c>
      <c r="AK438" s="10" t="str">
        <f>VLOOKUP(K438,'Region Ranking'!$D$14:$X$19,17,0)</f>
        <v>Western received a 'greeting' score of 53% which ranks them at position 4 of the 6 regions called in Q2.</v>
      </c>
      <c r="AL438" s="10" t="str">
        <f>VLOOKUP(K438,'Region Ranking'!$D$14:$X$19,18,0)</f>
        <v>Western received an 'act with empathy' score of 94% which ranks them at position 1 of the 6 regions called in Q2.</v>
      </c>
      <c r="AM438" s="10" t="str">
        <f>VLOOKUP(K438,'Region Ranking'!$D$14:$X$19,19,0)</f>
        <v>Western received an 'explain expectations &amp; resolve situations' score of 87% which ranks them at position 2 of the 6 regions called in Q2.</v>
      </c>
      <c r="AN438" s="10" t="str">
        <f>VLOOKUP(K438,'Region Ranking'!$D$14:$X$19,20,0)</f>
        <v>Western received a 'communication' score of 69% which ranks them at position 3 of the 6 regions called in Q2.</v>
      </c>
      <c r="AO438" s="10" t="str">
        <f>VLOOKUP(K438,'Region Ranking'!$D$14:$X$19,21,0)</f>
        <v>Western had multiple areas with lower ranks in Q2, which should be examined for potential areas of improvement.</v>
      </c>
    </row>
    <row r="439" spans="1:41" hidden="1" x14ac:dyDescent="0.25">
      <c r="A439" s="10">
        <v>2025</v>
      </c>
      <c r="B439" s="10" t="s">
        <v>347</v>
      </c>
      <c r="C439" s="10" t="s">
        <v>348</v>
      </c>
      <c r="D439" s="10">
        <v>10470078</v>
      </c>
      <c r="E439" s="10" t="s">
        <v>301</v>
      </c>
      <c r="F439" s="10" t="s">
        <v>302</v>
      </c>
      <c r="G439" s="10" t="s">
        <v>301</v>
      </c>
      <c r="H439" s="10" t="s">
        <v>46</v>
      </c>
      <c r="I439" s="10">
        <v>2460</v>
      </c>
      <c r="J439" s="10" t="s">
        <v>163</v>
      </c>
      <c r="K439" s="10" t="s">
        <v>136</v>
      </c>
      <c r="L439" s="10" t="s">
        <v>49</v>
      </c>
      <c r="M439" s="10" t="s">
        <v>61</v>
      </c>
      <c r="N439" s="10" t="s">
        <v>50</v>
      </c>
      <c r="O439" s="10" t="s">
        <v>51</v>
      </c>
      <c r="P439" s="10">
        <v>5</v>
      </c>
      <c r="Q439" s="10">
        <v>5</v>
      </c>
      <c r="R439" s="10">
        <v>5</v>
      </c>
      <c r="S439" s="10" t="s">
        <v>55</v>
      </c>
      <c r="T439" s="10" t="s">
        <v>62</v>
      </c>
      <c r="U439" s="10">
        <v>5</v>
      </c>
      <c r="V439" s="10" t="s">
        <v>51</v>
      </c>
      <c r="W439" s="10" t="s">
        <v>51</v>
      </c>
      <c r="X439" s="10" t="s">
        <v>55</v>
      </c>
      <c r="Y439" s="10">
        <v>0.5714285714285714</v>
      </c>
      <c r="Z439" s="10">
        <v>1</v>
      </c>
      <c r="AA439" s="10">
        <v>0.77777777777777768</v>
      </c>
      <c r="AB439" s="10">
        <v>0.5</v>
      </c>
      <c r="AC439" s="10">
        <v>0.7979797979797979</v>
      </c>
      <c r="AD439" s="10" t="str">
        <f>VLOOKUP(J439,'Areas Ranking'!$D$116:$Z$172,18,0)</f>
        <v>Coffs/Clarence received an overall score of 83% which ranks them at position 6 of the 11 areas within the Northern region called in Q2.</v>
      </c>
      <c r="AE439" s="10" t="str">
        <f>VLOOKUP(J439,'Areas Ranking'!$D$116:$Z$172,19,0)</f>
        <v>Coffs/Clarence received a 'greeting' score of 57% which ranks them at position 5 of the 11 areas within the Northern region called in Q2.</v>
      </c>
      <c r="AF439" s="10" t="str">
        <f>VLOOKUP(J439,'Areas Ranking'!$D$116:$Z$172,20,0)</f>
        <v>Coffs/Clarence received an 'act with empathy' score of 100% which ranks them at position 1 of the 11 areas within the Northern region called in Q2.</v>
      </c>
      <c r="AG439" s="10" t="str">
        <f>VLOOKUP(J439,'Areas Ranking'!$D$116:$Z$172,21,0)</f>
        <v>Coffs/Clarence received an 'explain expectations &amp; resolve situations' score of 83% which ranks them at position 7 of the 11 areas within the Northern region called in Q2.</v>
      </c>
      <c r="AH439" s="10" t="str">
        <f>VLOOKUP(J439,'Areas Ranking'!$D$116:$Z$172,22,0)</f>
        <v>Coffs/Clarence received a 'communication' score of 50% which ranks them at position 8 of the 11 areas within the Northern region called in Q2.</v>
      </c>
      <c r="AI439" s="10" t="str">
        <f>VLOOKUP(J439,'Areas Ranking'!$D$116:$Z$172,23,0)</f>
        <v>Coffs/Clarence's lowest rank was for 'communication' in Q2, which should be examined for potential areas of improvement.</v>
      </c>
      <c r="AJ439" s="10" t="str">
        <f>VLOOKUP(K439,'Region Ranking'!$D$14:$X$19,16,0)</f>
        <v>Northern received an overall score of 82% which ranks them at position 4 of the 6 regions called in Q2.</v>
      </c>
      <c r="AK439" s="10" t="str">
        <f>VLOOKUP(K439,'Region Ranking'!$D$14:$X$19,17,0)</f>
        <v>Northern received a 'greeting' score of 57% which ranks them at position 3 of the 6 regions called in Q2.</v>
      </c>
      <c r="AL439" s="10" t="str">
        <f>VLOOKUP(K439,'Region Ranking'!$D$14:$X$19,18,0)</f>
        <v>Northern received an 'act with empathy' score of 91% which ranks them at position 3 of the 6 regions called in Q2.</v>
      </c>
      <c r="AM439" s="10" t="str">
        <f>VLOOKUP(K439,'Region Ranking'!$D$14:$X$19,19,0)</f>
        <v>Northern received an 'explain expectations &amp; resolve situations' score of 84% which ranks them at position 5 of the 6 regions called in Q2.</v>
      </c>
      <c r="AN439" s="10" t="str">
        <f>VLOOKUP(K439,'Region Ranking'!$D$14:$X$19,20,0)</f>
        <v>Northern received a 'communication' score of 64% which ranks them at position 4 of the 6 regions called in Q2.</v>
      </c>
      <c r="AO439" s="10" t="str">
        <f>VLOOKUP(K439,'Region Ranking'!$D$14:$X$19,21,0)</f>
        <v>Northern had multiple areas with lower ranks in Q2, which should be examined for potential areas of improvement.</v>
      </c>
    </row>
    <row r="440" spans="1:41" hidden="1" x14ac:dyDescent="0.25">
      <c r="A440" s="10">
        <v>2025</v>
      </c>
      <c r="B440" s="10" t="s">
        <v>347</v>
      </c>
      <c r="C440" s="10" t="s">
        <v>348</v>
      </c>
      <c r="D440" s="10">
        <v>10470079</v>
      </c>
      <c r="E440" s="10" t="s">
        <v>279</v>
      </c>
      <c r="F440" s="10" t="s">
        <v>280</v>
      </c>
      <c r="G440" s="10" t="s">
        <v>279</v>
      </c>
      <c r="H440" s="10" t="s">
        <v>46</v>
      </c>
      <c r="I440" s="10">
        <v>2680</v>
      </c>
      <c r="J440" s="10" t="s">
        <v>281</v>
      </c>
      <c r="K440" s="10" t="s">
        <v>253</v>
      </c>
      <c r="L440" s="10" t="s">
        <v>49</v>
      </c>
      <c r="M440" s="10" t="s">
        <v>61</v>
      </c>
      <c r="N440" s="10" t="s">
        <v>50</v>
      </c>
      <c r="O440" s="10" t="s">
        <v>51</v>
      </c>
      <c r="P440" s="10">
        <v>4</v>
      </c>
      <c r="Q440" s="10">
        <v>5</v>
      </c>
      <c r="R440" s="10">
        <v>4</v>
      </c>
      <c r="S440" s="10" t="s">
        <v>52</v>
      </c>
      <c r="T440" s="10" t="s">
        <v>53</v>
      </c>
      <c r="U440" s="10">
        <v>3</v>
      </c>
      <c r="V440" s="10" t="s">
        <v>51</v>
      </c>
      <c r="W440" s="10" t="s">
        <v>55</v>
      </c>
      <c r="X440" s="10" t="s">
        <v>55</v>
      </c>
      <c r="Y440" s="10">
        <v>0.5714285714285714</v>
      </c>
      <c r="Z440" s="10">
        <v>0.8928571428571429</v>
      </c>
      <c r="AA440" s="10">
        <v>0.80952380952380953</v>
      </c>
      <c r="AB440" s="10">
        <v>1</v>
      </c>
      <c r="AC440" s="10">
        <v>0.83908045977011492</v>
      </c>
      <c r="AD440" s="10" t="str">
        <f>VLOOKUP(J440,'Areas Ranking'!$D$116:$Z$172,18,0)</f>
        <v>Murrumbidgee received an overall score of 85% which ranks them at position 3 of the 8 areas within the Southern region called in Q2.</v>
      </c>
      <c r="AE440" s="10" t="str">
        <f>VLOOKUP(J440,'Areas Ranking'!$D$116:$Z$172,19,0)</f>
        <v>Murrumbidgee received a 'greeting' score of 52% which ranks them at position 3 of the 8 areas within the Southern region called in Q2.</v>
      </c>
      <c r="AF440" s="10" t="str">
        <f>VLOOKUP(J440,'Areas Ranking'!$D$116:$Z$172,20,0)</f>
        <v>Murrumbidgee received an 'act with empathy' score of 96% which ranks them at position 2 of the 8 areas within the Southern region called in Q2.</v>
      </c>
      <c r="AG440" s="10" t="str">
        <f>VLOOKUP(J440,'Areas Ranking'!$D$116:$Z$172,21,0)</f>
        <v>Murrumbidgee received an 'explain expectations &amp; resolve situations' score of 87% which ranks them at position 3 of the 8 areas within the Southern region called in Q2.</v>
      </c>
      <c r="AH440" s="10" t="str">
        <f>VLOOKUP(J440,'Areas Ranking'!$D$116:$Z$172,22,0)</f>
        <v>Murrumbidgee received a 'communication' score of 67% which ranks them at position 2 of the 8 areas within the Southern region called in Q2.</v>
      </c>
      <c r="AI440" s="10" t="str">
        <f>VLOOKUP(J440,'Areas Ranking'!$D$116:$Z$172,23,0)</f>
        <v>Murrumbidgee had multiple areas with lower ranks in Q2, which should be examined for potential areas of improvement.</v>
      </c>
      <c r="AJ440" s="10" t="str">
        <f>VLOOKUP(K440,'Region Ranking'!$D$14:$X$19,16,0)</f>
        <v>Southern received an overall score of 77% which ranks them at position 6 of the 6 regions called in Q2.</v>
      </c>
      <c r="AK440" s="10" t="str">
        <f>VLOOKUP(K440,'Region Ranking'!$D$14:$X$19,17,0)</f>
        <v>Southern received a 'greeting' score of 51% which ranks them at position 5 of the 6 regions called in Q2.</v>
      </c>
      <c r="AL440" s="10" t="str">
        <f>VLOOKUP(K440,'Region Ranking'!$D$14:$X$19,18,0)</f>
        <v>Southern received an 'act with empathy' score of 81% which ranks them at position 6 of the 6 regions called in Q2.</v>
      </c>
      <c r="AM440" s="10" t="str">
        <f>VLOOKUP(K440,'Region Ranking'!$D$14:$X$19,19,0)</f>
        <v>Southern received an 'explain expectations &amp; resolve situations' score of 83% which ranks them at position 6 of the 6 regions called in Q2.</v>
      </c>
      <c r="AN440" s="10" t="str">
        <f>VLOOKUP(K440,'Region Ranking'!$D$14:$X$19,20,0)</f>
        <v>Southern received a 'communication' score of 60% which ranks them at position 5 of the 6 regions called in Q2.</v>
      </c>
      <c r="AO440" s="10" t="str">
        <f>VLOOKUP(K440,'Region Ranking'!$D$14:$X$19,21,0)</f>
        <v>Southern had multiple areas with lower ranks in Q2, which should be examined for potential areas of improvement.</v>
      </c>
    </row>
    <row r="441" spans="1:41" hidden="1" x14ac:dyDescent="0.25">
      <c r="A441" s="10">
        <v>2025</v>
      </c>
      <c r="B441" s="10" t="s">
        <v>347</v>
      </c>
      <c r="C441" s="10" t="s">
        <v>348</v>
      </c>
      <c r="D441" s="10">
        <v>10470080</v>
      </c>
      <c r="E441" s="10" t="s">
        <v>238</v>
      </c>
      <c r="F441" s="10" t="s">
        <v>239</v>
      </c>
      <c r="G441" s="10" t="s">
        <v>238</v>
      </c>
      <c r="H441" s="10" t="s">
        <v>46</v>
      </c>
      <c r="I441" s="10">
        <v>2360</v>
      </c>
      <c r="J441" s="10" t="s">
        <v>237</v>
      </c>
      <c r="K441" s="10" t="s">
        <v>233</v>
      </c>
      <c r="L441" s="10" t="s">
        <v>49</v>
      </c>
      <c r="M441" s="10" t="s">
        <v>61</v>
      </c>
      <c r="N441" s="10" t="s">
        <v>70</v>
      </c>
      <c r="O441" s="10" t="s">
        <v>51</v>
      </c>
      <c r="P441" s="10">
        <v>5</v>
      </c>
      <c r="Q441" s="10">
        <v>5</v>
      </c>
      <c r="R441" s="10">
        <v>5</v>
      </c>
      <c r="S441" s="10" t="s">
        <v>52</v>
      </c>
      <c r="T441" s="10" t="s">
        <v>76</v>
      </c>
      <c r="U441" s="10">
        <v>5</v>
      </c>
      <c r="V441" s="10" t="s">
        <v>51</v>
      </c>
      <c r="W441" s="10" t="s">
        <v>51</v>
      </c>
      <c r="X441" s="10" t="s">
        <v>55</v>
      </c>
      <c r="Y441" s="10">
        <v>0.7142857142857143</v>
      </c>
      <c r="Z441" s="10">
        <v>1</v>
      </c>
      <c r="AA441" s="10">
        <v>1</v>
      </c>
      <c r="AB441" s="10">
        <v>0.5</v>
      </c>
      <c r="AC441" s="10">
        <v>0.91954022988505746</v>
      </c>
      <c r="AD441" s="10" t="str">
        <f>VLOOKUP(J441,'Areas Ranking'!$D$116:$Z$172,18,0)</f>
        <v>New England received an overall score of 89% which ranks them at position 3 of the 7 areas within the Western region called in Q2.</v>
      </c>
      <c r="AE441" s="10" t="str">
        <f>VLOOKUP(J441,'Areas Ranking'!$D$116:$Z$172,19,0)</f>
        <v>New England received a 'greeting' score of 57% which ranks them at position 3 of the 7 areas within the Western region called in Q2.</v>
      </c>
      <c r="AF441" s="10" t="str">
        <f>VLOOKUP(J441,'Areas Ranking'!$D$116:$Z$172,20,0)</f>
        <v>New England received an 'act with empathy' score of 100% which ranks them at position 1 of the 7 areas within the Western region called in Q2.</v>
      </c>
      <c r="AG441" s="10" t="str">
        <f>VLOOKUP(J441,'Areas Ranking'!$D$116:$Z$172,21,0)</f>
        <v>New England received an 'explain expectations &amp; resolve situations' score of 90% which ranks them at position 2 of the 7 areas within the Western region called in Q2.</v>
      </c>
      <c r="AH441" s="10" t="str">
        <f>VLOOKUP(J441,'Areas Ranking'!$D$116:$Z$172,22,0)</f>
        <v>New England received a 'communication' score of 67% which ranks them at position 3 of the 7 areas within the Western region called in Q2.</v>
      </c>
      <c r="AI441" s="10" t="str">
        <f>VLOOKUP(J441,'Areas Ranking'!$D$116:$Z$172,23,0)</f>
        <v>New England had multiple areas with lower ranks in Q2, which should be examined for potential areas of improvement.</v>
      </c>
      <c r="AJ441" s="10" t="str">
        <f>VLOOKUP(K441,'Region Ranking'!$D$14:$X$19,16,0)</f>
        <v>Western received an overall score of 84% which ranks them at position 2 of the 6 regions called in Q2.</v>
      </c>
      <c r="AK441" s="10" t="str">
        <f>VLOOKUP(K441,'Region Ranking'!$D$14:$X$19,17,0)</f>
        <v>Western received a 'greeting' score of 53% which ranks them at position 4 of the 6 regions called in Q2.</v>
      </c>
      <c r="AL441" s="10" t="str">
        <f>VLOOKUP(K441,'Region Ranking'!$D$14:$X$19,18,0)</f>
        <v>Western received an 'act with empathy' score of 94% which ranks them at position 1 of the 6 regions called in Q2.</v>
      </c>
      <c r="AM441" s="10" t="str">
        <f>VLOOKUP(K441,'Region Ranking'!$D$14:$X$19,19,0)</f>
        <v>Western received an 'explain expectations &amp; resolve situations' score of 87% which ranks them at position 2 of the 6 regions called in Q2.</v>
      </c>
      <c r="AN441" s="10" t="str">
        <f>VLOOKUP(K441,'Region Ranking'!$D$14:$X$19,20,0)</f>
        <v>Western received a 'communication' score of 69% which ranks them at position 3 of the 6 regions called in Q2.</v>
      </c>
      <c r="AO441" s="10" t="str">
        <f>VLOOKUP(K441,'Region Ranking'!$D$14:$X$19,21,0)</f>
        <v>Western had multiple areas with lower ranks in Q2, which should be examined for potential areas of improvement.</v>
      </c>
    </row>
    <row r="442" spans="1:41" hidden="1" x14ac:dyDescent="0.25">
      <c r="A442" s="10">
        <v>2025</v>
      </c>
      <c r="B442" s="10" t="s">
        <v>347</v>
      </c>
      <c r="C442" s="10" t="s">
        <v>348</v>
      </c>
      <c r="D442" s="10">
        <v>10470081</v>
      </c>
      <c r="E442" s="10" t="s">
        <v>282</v>
      </c>
      <c r="F442" s="10" t="s">
        <v>283</v>
      </c>
      <c r="G442" s="10" t="s">
        <v>282</v>
      </c>
      <c r="H442" s="10" t="s">
        <v>46</v>
      </c>
      <c r="I442" s="10">
        <v>2790</v>
      </c>
      <c r="J442" s="10" t="s">
        <v>284</v>
      </c>
      <c r="K442" s="10" t="s">
        <v>233</v>
      </c>
      <c r="L442" s="10" t="s">
        <v>49</v>
      </c>
      <c r="M442" s="10" t="s">
        <v>61</v>
      </c>
      <c r="N442" s="10" t="s">
        <v>50</v>
      </c>
      <c r="O442" s="10" t="s">
        <v>51</v>
      </c>
      <c r="P442" s="10">
        <v>5</v>
      </c>
      <c r="Q442" s="10">
        <v>5</v>
      </c>
      <c r="R442" s="10">
        <v>4</v>
      </c>
      <c r="S442" s="10" t="s">
        <v>52</v>
      </c>
      <c r="T442" s="10" t="s">
        <v>62</v>
      </c>
      <c r="U442" s="10">
        <v>5</v>
      </c>
      <c r="V442" s="10" t="s">
        <v>51</v>
      </c>
      <c r="W442" s="10" t="s">
        <v>51</v>
      </c>
      <c r="X442" s="10" t="s">
        <v>55</v>
      </c>
      <c r="Y442" s="10">
        <v>0.42857142857142849</v>
      </c>
      <c r="Z442" s="10">
        <v>0.8928571428571429</v>
      </c>
      <c r="AA442" s="10">
        <v>0.7142857142857143</v>
      </c>
      <c r="AB442" s="10">
        <v>0.5</v>
      </c>
      <c r="AC442" s="10">
        <v>0.72413793103448265</v>
      </c>
      <c r="AD442" s="10" t="str">
        <f>VLOOKUP(J442,'Areas Ranking'!$D$116:$Z$172,18,0)</f>
        <v>Chifley received an overall score of 84% which ranks them at position 5 of the 7 areas within the Western region called in Q2.</v>
      </c>
      <c r="AE442" s="10" t="str">
        <f>VLOOKUP(J442,'Areas Ranking'!$D$116:$Z$172,19,0)</f>
        <v>Chifley received a 'greeting' score of 43% which ranks them at position 5 of the 7 areas within the Western region called in Q2.</v>
      </c>
      <c r="AF442" s="10" t="str">
        <f>VLOOKUP(J442,'Areas Ranking'!$D$116:$Z$172,20,0)</f>
        <v>Chifley received an 'act with empathy' score of 96% which ranks them at position 4 of the 7 areas within the Western region called in Q2.</v>
      </c>
      <c r="AG442" s="10" t="str">
        <f>VLOOKUP(J442,'Areas Ranking'!$D$116:$Z$172,21,0)</f>
        <v>Chifley received an 'explain expectations &amp; resolve situations' score of 90% which ranks them at position 2 of the 7 areas within the Western region called in Q2.</v>
      </c>
      <c r="AH442" s="10" t="str">
        <f>VLOOKUP(J442,'Areas Ranking'!$D$116:$Z$172,22,0)</f>
        <v>Chifley received a 'communication' score of 50% which ranks them at position 6 of the 7 areas within the Western region called in Q2.</v>
      </c>
      <c r="AI442" s="10" t="str">
        <f>VLOOKUP(J442,'Areas Ranking'!$D$116:$Z$172,23,0)</f>
        <v>Chifley's lowest rank was for 'communication' in Q2, which should be examined for potential areas of improvement.</v>
      </c>
      <c r="AJ442" s="10" t="str">
        <f>VLOOKUP(K442,'Region Ranking'!$D$14:$X$19,16,0)</f>
        <v>Western received an overall score of 84% which ranks them at position 2 of the 6 regions called in Q2.</v>
      </c>
      <c r="AK442" s="10" t="str">
        <f>VLOOKUP(K442,'Region Ranking'!$D$14:$X$19,17,0)</f>
        <v>Western received a 'greeting' score of 53% which ranks them at position 4 of the 6 regions called in Q2.</v>
      </c>
      <c r="AL442" s="10" t="str">
        <f>VLOOKUP(K442,'Region Ranking'!$D$14:$X$19,18,0)</f>
        <v>Western received an 'act with empathy' score of 94% which ranks them at position 1 of the 6 regions called in Q2.</v>
      </c>
      <c r="AM442" s="10" t="str">
        <f>VLOOKUP(K442,'Region Ranking'!$D$14:$X$19,19,0)</f>
        <v>Western received an 'explain expectations &amp; resolve situations' score of 87% which ranks them at position 2 of the 6 regions called in Q2.</v>
      </c>
      <c r="AN442" s="10" t="str">
        <f>VLOOKUP(K442,'Region Ranking'!$D$14:$X$19,20,0)</f>
        <v>Western received a 'communication' score of 69% which ranks them at position 3 of the 6 regions called in Q2.</v>
      </c>
      <c r="AO442" s="10" t="str">
        <f>VLOOKUP(K442,'Region Ranking'!$D$14:$X$19,21,0)</f>
        <v>Western had multiple areas with lower ranks in Q2, which should be examined for potential areas of improvement.</v>
      </c>
    </row>
    <row r="443" spans="1:41" hidden="1" x14ac:dyDescent="0.25">
      <c r="A443" s="10">
        <v>2025</v>
      </c>
      <c r="B443" s="10" t="s">
        <v>347</v>
      </c>
      <c r="C443" s="10" t="s">
        <v>348</v>
      </c>
      <c r="D443" s="10">
        <v>10470082</v>
      </c>
      <c r="E443" s="10" t="s">
        <v>96</v>
      </c>
      <c r="F443" s="10" t="s">
        <v>97</v>
      </c>
      <c r="G443" s="10" t="s">
        <v>96</v>
      </c>
      <c r="H443" s="10" t="s">
        <v>46</v>
      </c>
      <c r="I443" s="10">
        <v>2228</v>
      </c>
      <c r="J443" s="10" t="s">
        <v>98</v>
      </c>
      <c r="K443" s="10" t="s">
        <v>48</v>
      </c>
      <c r="L443" s="10" t="s">
        <v>49</v>
      </c>
      <c r="M443" s="10" t="s">
        <v>61</v>
      </c>
      <c r="N443" s="10" t="s">
        <v>50</v>
      </c>
      <c r="O443" s="10" t="s">
        <v>51</v>
      </c>
      <c r="P443" s="10">
        <v>4</v>
      </c>
      <c r="Q443" s="10">
        <v>5</v>
      </c>
      <c r="R443" s="10">
        <v>5</v>
      </c>
      <c r="S443" s="10" t="s">
        <v>52</v>
      </c>
      <c r="T443" s="10" t="s">
        <v>53</v>
      </c>
      <c r="U443" s="10">
        <v>5</v>
      </c>
      <c r="V443" s="10" t="s">
        <v>51</v>
      </c>
      <c r="W443" s="10" t="s">
        <v>51</v>
      </c>
      <c r="X443" s="10" t="s">
        <v>55</v>
      </c>
      <c r="Y443" s="10">
        <v>0.2857142857142857</v>
      </c>
      <c r="Z443" s="10">
        <v>1</v>
      </c>
      <c r="AA443" s="10">
        <v>0.90476190476190477</v>
      </c>
      <c r="AB443" s="10">
        <v>0.5</v>
      </c>
      <c r="AC443" s="10">
        <v>0.83908045977011492</v>
      </c>
      <c r="AD443" s="10" t="str">
        <f>VLOOKUP(J443,'Areas Ranking'!$D$116:$Z$172,18,0)</f>
        <v>Sutherland Shire received an overall score of 92% which ranks them at position 3 of the 10 areas within the Central Metropolitan region called in Q2.</v>
      </c>
      <c r="AE443" s="10" t="str">
        <f>VLOOKUP(J443,'Areas Ranking'!$D$116:$Z$172,19,0)</f>
        <v>Sutherland Shire received a 'greeting' score of 57% which ranks them at position 6 of the 10 areas within the Central Metropolitan region called in Q2.</v>
      </c>
      <c r="AF443" s="10" t="str">
        <f>VLOOKUP(J443,'Areas Ranking'!$D$116:$Z$172,20,0)</f>
        <v>Sutherland Shire received an 'act with empathy' score of 100% which ranks them at position 1 of the 10 areas within the Central Metropolitan region called in Q2.</v>
      </c>
      <c r="AG443" s="10" t="str">
        <f>VLOOKUP(J443,'Areas Ranking'!$D$116:$Z$172,21,0)</f>
        <v>Sutherland Shire received an 'explain expectations &amp; resolve situations' score of 94% which ranks them at position 3 of the 10 areas within the Central Metropolitan region called in Q2.</v>
      </c>
      <c r="AH443" s="10" t="str">
        <f>VLOOKUP(J443,'Areas Ranking'!$D$116:$Z$172,22,0)</f>
        <v>Sutherland Shire received a 'communication' score of 83% which ranks them at position 3 of the 10 areas within the Central Metropolitan region called in Q2.</v>
      </c>
      <c r="AI443" s="10" t="str">
        <f>VLOOKUP(J443,'Areas Ranking'!$D$116:$Z$172,23,0)</f>
        <v>Sutherland Shire's lowest rank was for 'greeting' in Q2, which should be examined for potential areas of improvement.</v>
      </c>
      <c r="AJ443" s="10" t="str">
        <f>VLOOKUP(K443,'Region Ranking'!$D$14:$X$19,16,0)</f>
        <v>Central Metropolitan received an overall score of 85% which ranks them at position 1 of the 6 regions called in Q2.</v>
      </c>
      <c r="AK443" s="10" t="str">
        <f>VLOOKUP(K443,'Region Ranking'!$D$14:$X$19,17,0)</f>
        <v>Central Metropolitan received a 'greeting' score of 60% which ranks them at position 1 of the 6 regions called in Q2.</v>
      </c>
      <c r="AL443" s="10" t="str">
        <f>VLOOKUP(K443,'Region Ranking'!$D$14:$X$19,18,0)</f>
        <v>Central Metropolitan received an 'act with empathy' score of 94% which ranks them at position 2 of the 6 regions called in Q2.</v>
      </c>
      <c r="AM443" s="10" t="str">
        <f>VLOOKUP(K443,'Region Ranking'!$D$14:$X$19,19,0)</f>
        <v>Central Metropolitan received an 'explain expectations &amp; resolve situations' score of 86% which ranks them at position 3 of the 6 regions called in Q2.</v>
      </c>
      <c r="AN443" s="10" t="str">
        <f>VLOOKUP(K443,'Region Ranking'!$D$14:$X$19,20,0)</f>
        <v>Central Metropolitan received a 'communication' score of 77% which ranks them at position 1 of the 6 regions called in Q2.</v>
      </c>
      <c r="AO443" s="10" t="str">
        <f>VLOOKUP(K443,'Region Ranking'!$D$14:$X$19,21,0)</f>
        <v>Central Metropolitan had multiple areas with lower ranks in Q2, which should be examined for potential areas of improvement.</v>
      </c>
    </row>
    <row r="444" spans="1:41" hidden="1" x14ac:dyDescent="0.25">
      <c r="A444" s="10">
        <v>2025</v>
      </c>
      <c r="B444" s="10" t="s">
        <v>347</v>
      </c>
      <c r="C444" s="10" t="s">
        <v>348</v>
      </c>
      <c r="D444" s="10">
        <v>10470083</v>
      </c>
      <c r="E444" s="10" t="s">
        <v>270</v>
      </c>
      <c r="F444" s="10" t="s">
        <v>271</v>
      </c>
      <c r="G444" s="10" t="s">
        <v>270</v>
      </c>
      <c r="H444" s="10" t="s">
        <v>46</v>
      </c>
      <c r="I444" s="10">
        <v>2577</v>
      </c>
      <c r="J444" s="10" t="s">
        <v>272</v>
      </c>
      <c r="K444" s="10" t="s">
        <v>253</v>
      </c>
      <c r="L444" s="10" t="s">
        <v>79</v>
      </c>
      <c r="M444" s="10" t="s">
        <v>61</v>
      </c>
      <c r="N444" s="10" t="s">
        <v>70</v>
      </c>
      <c r="O444" s="10" t="s">
        <v>51</v>
      </c>
      <c r="P444" s="10">
        <v>5</v>
      </c>
      <c r="Q444" s="10">
        <v>5</v>
      </c>
      <c r="R444" s="10">
        <v>5</v>
      </c>
      <c r="S444" s="10" t="s">
        <v>52</v>
      </c>
      <c r="T444" s="10" t="s">
        <v>76</v>
      </c>
      <c r="U444" s="10">
        <v>5</v>
      </c>
      <c r="V444" s="10" t="s">
        <v>54</v>
      </c>
      <c r="W444" s="10" t="s">
        <v>51</v>
      </c>
      <c r="X444" s="10" t="s">
        <v>55</v>
      </c>
      <c r="Y444" s="10">
        <v>0.42857142857142849</v>
      </c>
      <c r="Z444" s="10">
        <v>1</v>
      </c>
      <c r="AA444" s="10">
        <v>1</v>
      </c>
      <c r="AB444" s="10">
        <v>0.5</v>
      </c>
      <c r="AC444" s="10">
        <v>0.89655172413793094</v>
      </c>
      <c r="AD444" s="10" t="str">
        <f>VLOOKUP(J444,'Areas Ranking'!$D$116:$Z$172,18,0)</f>
        <v>The Hume received an overall score of 87% which ranks them at position 2 of the 8 areas within the Southern region called in Q2.</v>
      </c>
      <c r="AE444" s="10" t="str">
        <f>VLOOKUP(J444,'Areas Ranking'!$D$116:$Z$172,19,0)</f>
        <v>The Hume received a 'greeting' score of 48% which ranks them at position 4 of the 8 areas within the Southern region called in Q2.</v>
      </c>
      <c r="AF444" s="10" t="str">
        <f>VLOOKUP(J444,'Areas Ranking'!$D$116:$Z$172,20,0)</f>
        <v>The Hume received an 'act with empathy' score of 90% which ranks them at position 3 of the 8 areas within the Southern region called in Q2.</v>
      </c>
      <c r="AG444" s="10" t="str">
        <f>VLOOKUP(J444,'Areas Ranking'!$D$116:$Z$172,21,0)</f>
        <v>The Hume received an 'explain expectations &amp; resolve situations' score of 100% which ranks them at position 1 of the 8 areas within the Southern region called in Q2.</v>
      </c>
      <c r="AH444" s="10" t="str">
        <f>VLOOKUP(J444,'Areas Ranking'!$D$116:$Z$172,22,0)</f>
        <v>The Hume received a 'communication' score of 50% which ranks them at position 7 of the 8 areas within the Southern region called in Q2.</v>
      </c>
      <c r="AI444" s="10" t="str">
        <f>VLOOKUP(J444,'Areas Ranking'!$D$116:$Z$172,23,0)</f>
        <v>The Hume's lowest rank was for 'communication' in Q2, which should be examined for potential areas of improvement.</v>
      </c>
      <c r="AJ444" s="10" t="str">
        <f>VLOOKUP(K444,'Region Ranking'!$D$14:$X$19,16,0)</f>
        <v>Southern received an overall score of 77% which ranks them at position 6 of the 6 regions called in Q2.</v>
      </c>
      <c r="AK444" s="10" t="str">
        <f>VLOOKUP(K444,'Region Ranking'!$D$14:$X$19,17,0)</f>
        <v>Southern received a 'greeting' score of 51% which ranks them at position 5 of the 6 regions called in Q2.</v>
      </c>
      <c r="AL444" s="10" t="str">
        <f>VLOOKUP(K444,'Region Ranking'!$D$14:$X$19,18,0)</f>
        <v>Southern received an 'act with empathy' score of 81% which ranks them at position 6 of the 6 regions called in Q2.</v>
      </c>
      <c r="AM444" s="10" t="str">
        <f>VLOOKUP(K444,'Region Ranking'!$D$14:$X$19,19,0)</f>
        <v>Southern received an 'explain expectations &amp; resolve situations' score of 83% which ranks them at position 6 of the 6 regions called in Q2.</v>
      </c>
      <c r="AN444" s="10" t="str">
        <f>VLOOKUP(K444,'Region Ranking'!$D$14:$X$19,20,0)</f>
        <v>Southern received a 'communication' score of 60% which ranks them at position 5 of the 6 regions called in Q2.</v>
      </c>
      <c r="AO444" s="10" t="str">
        <f>VLOOKUP(K444,'Region Ranking'!$D$14:$X$19,21,0)</f>
        <v>Southern had multiple areas with lower ranks in Q2, which should be examined for potential areas of improvement.</v>
      </c>
    </row>
    <row r="445" spans="1:41" hidden="1" x14ac:dyDescent="0.25">
      <c r="A445" s="10">
        <v>2025</v>
      </c>
      <c r="B445" s="10" t="s">
        <v>347</v>
      </c>
      <c r="C445" s="10" t="s">
        <v>348</v>
      </c>
      <c r="D445" s="10">
        <v>10470084</v>
      </c>
      <c r="E445" s="10" t="s">
        <v>147</v>
      </c>
      <c r="F445" s="10" t="s">
        <v>148</v>
      </c>
      <c r="G445" s="10" t="s">
        <v>147</v>
      </c>
      <c r="H445" s="10" t="s">
        <v>46</v>
      </c>
      <c r="I445" s="10">
        <v>2333</v>
      </c>
      <c r="J445" s="10" t="s">
        <v>146</v>
      </c>
      <c r="K445" s="10" t="s">
        <v>136</v>
      </c>
      <c r="L445" s="10" t="s">
        <v>49</v>
      </c>
      <c r="M445" s="10" t="s">
        <v>159</v>
      </c>
      <c r="N445" s="10" t="s">
        <v>70</v>
      </c>
      <c r="O445" s="10" t="s">
        <v>51</v>
      </c>
      <c r="P445" s="10">
        <v>5</v>
      </c>
      <c r="Q445" s="10">
        <v>5</v>
      </c>
      <c r="R445" s="10">
        <v>5</v>
      </c>
      <c r="S445" s="10" t="s">
        <v>52</v>
      </c>
      <c r="T445" s="10" t="s">
        <v>53</v>
      </c>
      <c r="U445" s="10">
        <v>5</v>
      </c>
      <c r="V445" s="10" t="s">
        <v>51</v>
      </c>
      <c r="W445" s="10" t="s">
        <v>51</v>
      </c>
      <c r="X445" s="10" t="s">
        <v>55</v>
      </c>
      <c r="Y445" s="10">
        <v>0.5714285714285714</v>
      </c>
      <c r="Z445" s="10">
        <v>1</v>
      </c>
      <c r="AA445" s="10">
        <v>0.90476190476190477</v>
      </c>
      <c r="AB445" s="10">
        <v>0.5</v>
      </c>
      <c r="AC445" s="10">
        <v>0.86206896551724144</v>
      </c>
      <c r="AD445" s="10" t="str">
        <f>VLOOKUP(J445,'Areas Ranking'!$D$116:$Z$172,18,0)</f>
        <v>Hunter Valley received an overall score of 81% which ranks them at position 7 of the 11 areas within the Northern region called in Q2.</v>
      </c>
      <c r="AE445" s="10" t="str">
        <f>VLOOKUP(J445,'Areas Ranking'!$D$116:$Z$172,19,0)</f>
        <v>Hunter Valley received a 'greeting' score of 57% which ranks them at position 5 of the 11 areas within the Northern region called in Q2.</v>
      </c>
      <c r="AF445" s="10" t="str">
        <f>VLOOKUP(J445,'Areas Ranking'!$D$116:$Z$172,20,0)</f>
        <v>Hunter Valley received an 'act with empathy' score of 96% which ranks them at position 4 of the 11 areas within the Northern region called in Q2.</v>
      </c>
      <c r="AG445" s="10" t="str">
        <f>VLOOKUP(J445,'Areas Ranking'!$D$116:$Z$172,21,0)</f>
        <v>Hunter Valley received an 'explain expectations &amp; resolve situations' score of 78% which ranks them at position 8 of the 11 areas within the Northern region called in Q2.</v>
      </c>
      <c r="AH445" s="10" t="str">
        <f>VLOOKUP(J445,'Areas Ranking'!$D$116:$Z$172,22,0)</f>
        <v>Hunter Valley received a 'communication' score of 67% which ranks them at position 4 of the 11 areas within the Northern region called in Q2.</v>
      </c>
      <c r="AI445" s="10" t="str">
        <f>VLOOKUP(J445,'Areas Ranking'!$D$116:$Z$172,23,0)</f>
        <v>Hunter Valley's lowest rank was for 'explain expectations &amp; resolve situations' in Q2, which should be examined for potential areas of improvement.</v>
      </c>
      <c r="AJ445" s="10" t="str">
        <f>VLOOKUP(K445,'Region Ranking'!$D$14:$X$19,16,0)</f>
        <v>Northern received an overall score of 82% which ranks them at position 4 of the 6 regions called in Q2.</v>
      </c>
      <c r="AK445" s="10" t="str">
        <f>VLOOKUP(K445,'Region Ranking'!$D$14:$X$19,17,0)</f>
        <v>Northern received a 'greeting' score of 57% which ranks them at position 3 of the 6 regions called in Q2.</v>
      </c>
      <c r="AL445" s="10" t="str">
        <f>VLOOKUP(K445,'Region Ranking'!$D$14:$X$19,18,0)</f>
        <v>Northern received an 'act with empathy' score of 91% which ranks them at position 3 of the 6 regions called in Q2.</v>
      </c>
      <c r="AM445" s="10" t="str">
        <f>VLOOKUP(K445,'Region Ranking'!$D$14:$X$19,19,0)</f>
        <v>Northern received an 'explain expectations &amp; resolve situations' score of 84% which ranks them at position 5 of the 6 regions called in Q2.</v>
      </c>
      <c r="AN445" s="10" t="str">
        <f>VLOOKUP(K445,'Region Ranking'!$D$14:$X$19,20,0)</f>
        <v>Northern received a 'communication' score of 64% which ranks them at position 4 of the 6 regions called in Q2.</v>
      </c>
      <c r="AO445" s="10" t="str">
        <f>VLOOKUP(K445,'Region Ranking'!$D$14:$X$19,21,0)</f>
        <v>Northern had multiple areas with lower ranks in Q2, which should be examined for potential areas of improvement.</v>
      </c>
    </row>
    <row r="446" spans="1:41" hidden="1" x14ac:dyDescent="0.25">
      <c r="A446" s="10">
        <v>2025</v>
      </c>
      <c r="B446" s="10" t="s">
        <v>347</v>
      </c>
      <c r="C446" s="10" t="s">
        <v>348</v>
      </c>
      <c r="D446" s="10">
        <v>10470085</v>
      </c>
      <c r="E446" s="10" t="s">
        <v>254</v>
      </c>
      <c r="F446" s="10" t="s">
        <v>255</v>
      </c>
      <c r="G446" s="10" t="s">
        <v>254</v>
      </c>
      <c r="H446" s="10" t="s">
        <v>46</v>
      </c>
      <c r="I446" s="10">
        <v>2529</v>
      </c>
      <c r="J446" s="10" t="s">
        <v>256</v>
      </c>
      <c r="K446" s="10" t="s">
        <v>253</v>
      </c>
      <c r="L446" s="10" t="s">
        <v>49</v>
      </c>
      <c r="M446" s="10" t="s">
        <v>61</v>
      </c>
      <c r="N446" s="10" t="s">
        <v>70</v>
      </c>
      <c r="O446" s="10" t="s">
        <v>51</v>
      </c>
      <c r="P446" s="10">
        <v>5</v>
      </c>
      <c r="Q446" s="10">
        <v>5</v>
      </c>
      <c r="R446" s="10">
        <v>5</v>
      </c>
      <c r="S446" s="10" t="s">
        <v>52</v>
      </c>
      <c r="T446" s="10" t="s">
        <v>53</v>
      </c>
      <c r="U446" s="10">
        <v>4</v>
      </c>
      <c r="V446" s="10" t="s">
        <v>63</v>
      </c>
      <c r="W446" s="10" t="s">
        <v>55</v>
      </c>
      <c r="X446" s="10" t="s">
        <v>55</v>
      </c>
      <c r="Y446" s="10">
        <v>0.5714285714285714</v>
      </c>
      <c r="Z446" s="10">
        <v>1</v>
      </c>
      <c r="AA446" s="10">
        <v>0.90476190476190477</v>
      </c>
      <c r="AB446" s="10">
        <v>1</v>
      </c>
      <c r="AC446" s="10">
        <v>0.91954022988505746</v>
      </c>
      <c r="AD446" s="10" t="str">
        <f>VLOOKUP(J446,'Areas Ranking'!$D$116:$Z$172,18,0)</f>
        <v>Lake Illawarra received an overall score of 53% which ranks them at position 8 of the 8 areas within the Southern region called in Q2.</v>
      </c>
      <c r="AE446" s="10" t="str">
        <f>VLOOKUP(J446,'Areas Ranking'!$D$116:$Z$172,19,0)</f>
        <v>Lake Illawarra received a 'greeting' score of 48% which ranks them at position 4 of the 8 areas within the Southern region called in Q2.</v>
      </c>
      <c r="AF446" s="10" t="str">
        <f>VLOOKUP(J446,'Areas Ranking'!$D$116:$Z$172,20,0)</f>
        <v>Lake Illawarra received an 'act with empathy' score of 45% which ranks them at position 8 of the 8 areas within the Southern region called in Q2.</v>
      </c>
      <c r="AG446" s="10" t="str">
        <f>VLOOKUP(J446,'Areas Ranking'!$D$116:$Z$172,21,0)</f>
        <v>Lake Illawarra received an 'explain expectations &amp; resolve situations' score of 54% which ranks them at position 8 of the 8 areas within the Southern region called in Q2.</v>
      </c>
      <c r="AH446" s="10" t="str">
        <f>VLOOKUP(J446,'Areas Ranking'!$D$116:$Z$172,22,0)</f>
        <v>Lake Illawarra received a 'communication' score of 67% which ranks them at position 2 of the 8 areas within the Southern region called in Q2.</v>
      </c>
      <c r="AI446" s="10" t="str">
        <f>VLOOKUP(J446,'Areas Ranking'!$D$116:$Z$172,23,0)</f>
        <v>Lake Illawarra had multiple areas with lower ranks in Q2, which should be examined for potential areas of improvement.</v>
      </c>
      <c r="AJ446" s="10" t="str">
        <f>VLOOKUP(K446,'Region Ranking'!$D$14:$X$19,16,0)</f>
        <v>Southern received an overall score of 77% which ranks them at position 6 of the 6 regions called in Q2.</v>
      </c>
      <c r="AK446" s="10" t="str">
        <f>VLOOKUP(K446,'Region Ranking'!$D$14:$X$19,17,0)</f>
        <v>Southern received a 'greeting' score of 51% which ranks them at position 5 of the 6 regions called in Q2.</v>
      </c>
      <c r="AL446" s="10" t="str">
        <f>VLOOKUP(K446,'Region Ranking'!$D$14:$X$19,18,0)</f>
        <v>Southern received an 'act with empathy' score of 81% which ranks them at position 6 of the 6 regions called in Q2.</v>
      </c>
      <c r="AM446" s="10" t="str">
        <f>VLOOKUP(K446,'Region Ranking'!$D$14:$X$19,19,0)</f>
        <v>Southern received an 'explain expectations &amp; resolve situations' score of 83% which ranks them at position 6 of the 6 regions called in Q2.</v>
      </c>
      <c r="AN446" s="10" t="str">
        <f>VLOOKUP(K446,'Region Ranking'!$D$14:$X$19,20,0)</f>
        <v>Southern received a 'communication' score of 60% which ranks them at position 5 of the 6 regions called in Q2.</v>
      </c>
      <c r="AO446" s="10" t="str">
        <f>VLOOKUP(K446,'Region Ranking'!$D$14:$X$19,21,0)</f>
        <v>Southern had multiple areas with lower ranks in Q2, which should be examined for potential areas of improvement.</v>
      </c>
    </row>
    <row r="447" spans="1:41" hidden="1" x14ac:dyDescent="0.25">
      <c r="A447" s="10">
        <v>2025</v>
      </c>
      <c r="B447" s="10" t="s">
        <v>347</v>
      </c>
      <c r="C447" s="10" t="s">
        <v>348</v>
      </c>
      <c r="D447" s="10">
        <v>10470086</v>
      </c>
      <c r="E447" s="10" t="s">
        <v>296</v>
      </c>
      <c r="F447" s="10" t="s">
        <v>297</v>
      </c>
      <c r="G447" s="10" t="s">
        <v>296</v>
      </c>
      <c r="H447" s="10" t="s">
        <v>46</v>
      </c>
      <c r="I447" s="10">
        <v>2870</v>
      </c>
      <c r="J447" s="10" t="s">
        <v>289</v>
      </c>
      <c r="K447" s="10" t="s">
        <v>233</v>
      </c>
      <c r="L447" s="10" t="s">
        <v>49</v>
      </c>
      <c r="M447" s="10" t="s">
        <v>61</v>
      </c>
      <c r="N447" s="10" t="s">
        <v>132</v>
      </c>
      <c r="O447" s="10" t="s">
        <v>51</v>
      </c>
      <c r="P447" s="10">
        <v>5</v>
      </c>
      <c r="Q447" s="10">
        <v>5</v>
      </c>
      <c r="R447" s="10">
        <v>5</v>
      </c>
      <c r="S447" s="10" t="s">
        <v>55</v>
      </c>
      <c r="T447" s="10" t="s">
        <v>76</v>
      </c>
      <c r="U447" s="10">
        <v>5</v>
      </c>
      <c r="V447" s="10" t="s">
        <v>54</v>
      </c>
      <c r="W447" s="10" t="s">
        <v>55</v>
      </c>
      <c r="X447" s="10" t="s">
        <v>55</v>
      </c>
      <c r="Y447" s="10">
        <v>0.5714285714285714</v>
      </c>
      <c r="Z447" s="10">
        <v>1</v>
      </c>
      <c r="AA447" s="10">
        <v>1</v>
      </c>
      <c r="AB447" s="10">
        <v>1</v>
      </c>
      <c r="AC447" s="10">
        <v>0.96969696969696972</v>
      </c>
      <c r="AD447" s="10" t="str">
        <f>VLOOKUP(J447,'Areas Ranking'!$D$116:$Z$172,18,0)</f>
        <v>Central West received an overall score of 65% which ranks them at position 7 of the 7 areas within the Western region called in Q2.</v>
      </c>
      <c r="AE447" s="10" t="str">
        <f>VLOOKUP(J447,'Areas Ranking'!$D$116:$Z$172,19,0)</f>
        <v>Central West received a 'greeting' score of 38% which ranks them at position 7 of the 7 areas within the Western region called in Q2.</v>
      </c>
      <c r="AF447" s="10" t="str">
        <f>VLOOKUP(J447,'Areas Ranking'!$D$116:$Z$172,20,0)</f>
        <v>Central West received an 'act with empathy' score of 67% which ranks them at position 7 of the 7 areas within the Western region called in Q2.</v>
      </c>
      <c r="AG447" s="10" t="str">
        <f>VLOOKUP(J447,'Areas Ranking'!$D$116:$Z$172,21,0)</f>
        <v>Central West received an 'explain expectations &amp; resolve situations' score of 67% which ranks them at position 7 of the 7 areas within the Western region called in Q2.</v>
      </c>
      <c r="AH447" s="10" t="str">
        <f>VLOOKUP(J447,'Areas Ranking'!$D$116:$Z$172,22,0)</f>
        <v>Central West received a 'communication' score of 67% which ranks them at position 3 of the 7 areas within the Western region called in Q2.</v>
      </c>
      <c r="AI447" s="10" t="str">
        <f>VLOOKUP(J447,'Areas Ranking'!$D$116:$Z$172,23,0)</f>
        <v>Central West had multiple areas with lower ranks in Q2, which should be examined for potential areas of improvement.</v>
      </c>
      <c r="AJ447" s="10" t="str">
        <f>VLOOKUP(K447,'Region Ranking'!$D$14:$X$19,16,0)</f>
        <v>Western received an overall score of 84% which ranks them at position 2 of the 6 regions called in Q2.</v>
      </c>
      <c r="AK447" s="10" t="str">
        <f>VLOOKUP(K447,'Region Ranking'!$D$14:$X$19,17,0)</f>
        <v>Western received a 'greeting' score of 53% which ranks them at position 4 of the 6 regions called in Q2.</v>
      </c>
      <c r="AL447" s="10" t="str">
        <f>VLOOKUP(K447,'Region Ranking'!$D$14:$X$19,18,0)</f>
        <v>Western received an 'act with empathy' score of 94% which ranks them at position 1 of the 6 regions called in Q2.</v>
      </c>
      <c r="AM447" s="10" t="str">
        <f>VLOOKUP(K447,'Region Ranking'!$D$14:$X$19,19,0)</f>
        <v>Western received an 'explain expectations &amp; resolve situations' score of 87% which ranks them at position 2 of the 6 regions called in Q2.</v>
      </c>
      <c r="AN447" s="10" t="str">
        <f>VLOOKUP(K447,'Region Ranking'!$D$14:$X$19,20,0)</f>
        <v>Western received a 'communication' score of 69% which ranks them at position 3 of the 6 regions called in Q2.</v>
      </c>
      <c r="AO447" s="10" t="str">
        <f>VLOOKUP(K447,'Region Ranking'!$D$14:$X$19,21,0)</f>
        <v>Western had multiple areas with lower ranks in Q2, which should be examined for potential areas of improvement.</v>
      </c>
    </row>
    <row r="448" spans="1:41" hidden="1" x14ac:dyDescent="0.25">
      <c r="A448" s="10">
        <v>2025</v>
      </c>
      <c r="B448" s="10" t="s">
        <v>347</v>
      </c>
      <c r="C448" s="10" t="s">
        <v>348</v>
      </c>
      <c r="D448" s="10">
        <v>10470087</v>
      </c>
      <c r="E448" s="10" t="s">
        <v>157</v>
      </c>
      <c r="F448" s="10" t="s">
        <v>158</v>
      </c>
      <c r="G448" s="10" t="s">
        <v>157</v>
      </c>
      <c r="H448" s="10" t="s">
        <v>46</v>
      </c>
      <c r="I448" s="10">
        <v>2444</v>
      </c>
      <c r="J448" s="10" t="s">
        <v>156</v>
      </c>
      <c r="K448" s="10" t="s">
        <v>136</v>
      </c>
      <c r="L448" s="10" t="s">
        <v>79</v>
      </c>
      <c r="M448" s="10" t="s">
        <v>61</v>
      </c>
      <c r="N448" s="10" t="s">
        <v>132</v>
      </c>
      <c r="O448" s="10" t="s">
        <v>51</v>
      </c>
      <c r="P448" s="10">
        <v>5</v>
      </c>
      <c r="Q448" s="10">
        <v>5</v>
      </c>
      <c r="R448" s="10">
        <v>5</v>
      </c>
      <c r="S448" s="10" t="s">
        <v>55</v>
      </c>
      <c r="T448" s="10" t="s">
        <v>53</v>
      </c>
      <c r="U448" s="10">
        <v>5</v>
      </c>
      <c r="V448" s="10" t="s">
        <v>51</v>
      </c>
      <c r="W448" s="10" t="s">
        <v>55</v>
      </c>
      <c r="X448" s="10" t="s">
        <v>55</v>
      </c>
      <c r="Y448" s="10">
        <v>0.7142857142857143</v>
      </c>
      <c r="Z448" s="10">
        <v>1</v>
      </c>
      <c r="AA448" s="10">
        <v>0.92592592592592593</v>
      </c>
      <c r="AB448" s="10">
        <v>1</v>
      </c>
      <c r="AC448" s="10">
        <v>0.93939393939393934</v>
      </c>
      <c r="AD448" s="10" t="str">
        <f>VLOOKUP(J448,'Areas Ranking'!$D$116:$Z$172,18,0)</f>
        <v>Mid North Coast received an overall score of 71% which ranks them at position 10 of the 11 areas within the Northern region called in Q2.</v>
      </c>
      <c r="AE448" s="10" t="str">
        <f>VLOOKUP(J448,'Areas Ranking'!$D$116:$Z$172,19,0)</f>
        <v>Mid North Coast received a 'greeting' score of 52% which ranks them at position 7 of the 11 areas within the Northern region called in Q2.</v>
      </c>
      <c r="AF448" s="10" t="str">
        <f>VLOOKUP(J448,'Areas Ranking'!$D$116:$Z$172,20,0)</f>
        <v>Mid North Coast received an 'act with empathy' score of 85% which ranks them at position 9 of the 11 areas within the Northern region called in Q2.</v>
      </c>
      <c r="AG448" s="10" t="str">
        <f>VLOOKUP(J448,'Areas Ranking'!$D$116:$Z$172,21,0)</f>
        <v>Mid North Coast received an 'explain expectations &amp; resolve situations' score of 71% which ranks them at position 10 of the 11 areas within the Northern region called in Q2.</v>
      </c>
      <c r="AH448" s="10" t="str">
        <f>VLOOKUP(J448,'Areas Ranking'!$D$116:$Z$172,22,0)</f>
        <v>Mid North Coast received a 'communication' score of 50% which ranks them at position 8 of the 11 areas within the Northern region called in Q2.</v>
      </c>
      <c r="AI448" s="10" t="str">
        <f>VLOOKUP(J448,'Areas Ranking'!$D$116:$Z$172,23,0)</f>
        <v>Mid North Coast's lowest rank was for 'explain expectations &amp; resolve situations' in Q2, which should be examined for potential areas of improvement.</v>
      </c>
      <c r="AJ448" s="10" t="str">
        <f>VLOOKUP(K448,'Region Ranking'!$D$14:$X$19,16,0)</f>
        <v>Northern received an overall score of 82% which ranks them at position 4 of the 6 regions called in Q2.</v>
      </c>
      <c r="AK448" s="10" t="str">
        <f>VLOOKUP(K448,'Region Ranking'!$D$14:$X$19,17,0)</f>
        <v>Northern received a 'greeting' score of 57% which ranks them at position 3 of the 6 regions called in Q2.</v>
      </c>
      <c r="AL448" s="10" t="str">
        <f>VLOOKUP(K448,'Region Ranking'!$D$14:$X$19,18,0)</f>
        <v>Northern received an 'act with empathy' score of 91% which ranks them at position 3 of the 6 regions called in Q2.</v>
      </c>
      <c r="AM448" s="10" t="str">
        <f>VLOOKUP(K448,'Region Ranking'!$D$14:$X$19,19,0)</f>
        <v>Northern received an 'explain expectations &amp; resolve situations' score of 84% which ranks them at position 5 of the 6 regions called in Q2.</v>
      </c>
      <c r="AN448" s="10" t="str">
        <f>VLOOKUP(K448,'Region Ranking'!$D$14:$X$19,20,0)</f>
        <v>Northern received a 'communication' score of 64% which ranks them at position 4 of the 6 regions called in Q2.</v>
      </c>
      <c r="AO448" s="10" t="str">
        <f>VLOOKUP(K448,'Region Ranking'!$D$14:$X$19,21,0)</f>
        <v>Northern had multiple areas with lower ranks in Q2, which should be examined for potential areas of improvement.</v>
      </c>
    </row>
    <row r="449" spans="1:41" hidden="1" x14ac:dyDescent="0.25">
      <c r="A449" s="10">
        <v>2025</v>
      </c>
      <c r="B449" s="10" t="s">
        <v>347</v>
      </c>
      <c r="C449" s="10" t="s">
        <v>348</v>
      </c>
      <c r="D449" s="10">
        <v>10470088</v>
      </c>
      <c r="E449" s="10" t="s">
        <v>273</v>
      </c>
      <c r="F449" s="10" t="s">
        <v>274</v>
      </c>
      <c r="G449" s="10" t="s">
        <v>273</v>
      </c>
      <c r="H449" s="10" t="s">
        <v>46</v>
      </c>
      <c r="I449" s="10">
        <v>2620</v>
      </c>
      <c r="J449" s="10" t="s">
        <v>275</v>
      </c>
      <c r="K449" s="10" t="s">
        <v>253</v>
      </c>
      <c r="L449" s="10" t="s">
        <v>49</v>
      </c>
      <c r="M449" s="10" t="s">
        <v>61</v>
      </c>
      <c r="N449" s="10" t="s">
        <v>70</v>
      </c>
      <c r="O449" s="10" t="s">
        <v>51</v>
      </c>
      <c r="P449" s="10">
        <v>3</v>
      </c>
      <c r="Q449" s="10">
        <v>4</v>
      </c>
      <c r="R449" s="10">
        <v>5</v>
      </c>
      <c r="S449" s="10" t="s">
        <v>52</v>
      </c>
      <c r="T449" s="10" t="s">
        <v>62</v>
      </c>
      <c r="U449" s="10">
        <v>4</v>
      </c>
      <c r="V449" s="10" t="s">
        <v>51</v>
      </c>
      <c r="W449" s="10" t="s">
        <v>51</v>
      </c>
      <c r="X449" s="10" t="s">
        <v>51</v>
      </c>
      <c r="Y449" s="10">
        <v>0.42857142857142849</v>
      </c>
      <c r="Z449" s="10">
        <v>0.7142857142857143</v>
      </c>
      <c r="AA449" s="10">
        <v>0.7142857142857143</v>
      </c>
      <c r="AB449" s="10">
        <v>0</v>
      </c>
      <c r="AC449" s="10">
        <v>0.60919540229885061</v>
      </c>
      <c r="AD449" s="10" t="str">
        <f>VLOOKUP(J449,'Areas Ranking'!$D$116:$Z$172,18,0)</f>
        <v>Monaro received an overall score of 73% which ranks them at position 6 of the 8 areas within the Southern region called in Q2.</v>
      </c>
      <c r="AE449" s="10" t="str">
        <f>VLOOKUP(J449,'Areas Ranking'!$D$116:$Z$172,19,0)</f>
        <v>Monaro received a 'greeting' score of 43% which ranks them at position 8 of the 8 areas within the Southern region called in Q2.</v>
      </c>
      <c r="AF449" s="10" t="str">
        <f>VLOOKUP(J449,'Areas Ranking'!$D$116:$Z$172,20,0)</f>
        <v>Monaro received an 'act with empathy' score of 79% which ranks them at position 6 of the 8 areas within the Southern region called in Q2.</v>
      </c>
      <c r="AG449" s="10" t="str">
        <f>VLOOKUP(J449,'Areas Ranking'!$D$116:$Z$172,21,0)</f>
        <v>Monaro received an 'explain expectations &amp; resolve situations' score of 87% which ranks them at position 3 of the 8 areas within the Southern region called in Q2.</v>
      </c>
      <c r="AH449" s="10" t="str">
        <f>VLOOKUP(J449,'Areas Ranking'!$D$116:$Z$172,22,0)</f>
        <v>Monaro received a 'communication' score of 17% which ranks them at position 8 of the 8 areas within the Southern region called in Q2.</v>
      </c>
      <c r="AI449" s="10" t="str">
        <f>VLOOKUP(J449,'Areas Ranking'!$D$116:$Z$172,23,0)</f>
        <v>Monaro had multiple areas with lower ranks in Q2, which should be examined for potential areas of improvement.</v>
      </c>
      <c r="AJ449" s="10" t="str">
        <f>VLOOKUP(K449,'Region Ranking'!$D$14:$X$19,16,0)</f>
        <v>Southern received an overall score of 77% which ranks them at position 6 of the 6 regions called in Q2.</v>
      </c>
      <c r="AK449" s="10" t="str">
        <f>VLOOKUP(K449,'Region Ranking'!$D$14:$X$19,17,0)</f>
        <v>Southern received a 'greeting' score of 51% which ranks them at position 5 of the 6 regions called in Q2.</v>
      </c>
      <c r="AL449" s="10" t="str">
        <f>VLOOKUP(K449,'Region Ranking'!$D$14:$X$19,18,0)</f>
        <v>Southern received an 'act with empathy' score of 81% which ranks them at position 6 of the 6 regions called in Q2.</v>
      </c>
      <c r="AM449" s="10" t="str">
        <f>VLOOKUP(K449,'Region Ranking'!$D$14:$X$19,19,0)</f>
        <v>Southern received an 'explain expectations &amp; resolve situations' score of 83% which ranks them at position 6 of the 6 regions called in Q2.</v>
      </c>
      <c r="AN449" s="10" t="str">
        <f>VLOOKUP(K449,'Region Ranking'!$D$14:$X$19,20,0)</f>
        <v>Southern received a 'communication' score of 60% which ranks them at position 5 of the 6 regions called in Q2.</v>
      </c>
      <c r="AO449" s="10" t="str">
        <f>VLOOKUP(K449,'Region Ranking'!$D$14:$X$19,21,0)</f>
        <v>Southern had multiple areas with lower ranks in Q2, which should be examined for potential areas of improvement.</v>
      </c>
    </row>
    <row r="450" spans="1:41" hidden="1" x14ac:dyDescent="0.25">
      <c r="A450" s="10">
        <v>2025</v>
      </c>
      <c r="B450" s="10" t="s">
        <v>347</v>
      </c>
      <c r="C450" s="10" t="s">
        <v>348</v>
      </c>
      <c r="D450" s="10">
        <v>10470089</v>
      </c>
      <c r="E450" s="10" t="s">
        <v>228</v>
      </c>
      <c r="F450" s="10" t="s">
        <v>229</v>
      </c>
      <c r="G450" s="10" t="s">
        <v>228</v>
      </c>
      <c r="H450" s="10" t="s">
        <v>46</v>
      </c>
      <c r="I450" s="10">
        <v>2324</v>
      </c>
      <c r="J450" s="10" t="s">
        <v>227</v>
      </c>
      <c r="K450" s="10" t="s">
        <v>136</v>
      </c>
      <c r="L450" s="10" t="s">
        <v>49</v>
      </c>
      <c r="M450" s="10" t="s">
        <v>61</v>
      </c>
      <c r="N450" s="10" t="s">
        <v>70</v>
      </c>
      <c r="O450" s="10" t="s">
        <v>51</v>
      </c>
      <c r="P450" s="10">
        <v>5</v>
      </c>
      <c r="Q450" s="10">
        <v>5</v>
      </c>
      <c r="R450" s="10">
        <v>5</v>
      </c>
      <c r="S450" s="10" t="s">
        <v>52</v>
      </c>
      <c r="T450" s="10" t="s">
        <v>76</v>
      </c>
      <c r="U450" s="10">
        <v>5</v>
      </c>
      <c r="V450" s="10" t="s">
        <v>51</v>
      </c>
      <c r="W450" s="10" t="s">
        <v>55</v>
      </c>
      <c r="X450" s="10" t="s">
        <v>55</v>
      </c>
      <c r="Y450" s="10">
        <v>0.5714285714285714</v>
      </c>
      <c r="Z450" s="10">
        <v>1</v>
      </c>
      <c r="AA450" s="10">
        <v>1</v>
      </c>
      <c r="AB450" s="10">
        <v>1</v>
      </c>
      <c r="AC450" s="10">
        <v>0.96551724137931028</v>
      </c>
      <c r="AD450" s="10" t="str">
        <f>VLOOKUP(J450,'Areas Ranking'!$D$116:$Z$172,18,0)</f>
        <v>Port Stephens/Hunter received an overall score of 92% which ranks them at position 1 of the 11 areas within the Northern region called in Q2.</v>
      </c>
      <c r="AE450" s="10" t="str">
        <f>VLOOKUP(J450,'Areas Ranking'!$D$116:$Z$172,19,0)</f>
        <v>Port Stephens/Hunter received a 'greeting' score of 67% which ranks them at position 1 of the 11 areas within the Northern region called in Q2.</v>
      </c>
      <c r="AF450" s="10" t="str">
        <f>VLOOKUP(J450,'Areas Ranking'!$D$116:$Z$172,20,0)</f>
        <v>Port Stephens/Hunter received an 'act with empathy' score of 100% which ranks them at position 1 of the 11 areas within the Northern region called in Q2.</v>
      </c>
      <c r="AG450" s="10" t="str">
        <f>VLOOKUP(J450,'Areas Ranking'!$D$116:$Z$172,21,0)</f>
        <v>Port Stephens/Hunter received an 'explain expectations &amp; resolve situations' score of 94% which ranks them at position 3 of the 11 areas within the Northern region called in Q2.</v>
      </c>
      <c r="AH450" s="10" t="str">
        <f>VLOOKUP(J450,'Areas Ranking'!$D$116:$Z$172,22,0)</f>
        <v>Port Stephens/Hunter received a 'communication' score of 83% which ranks them at position 1 of the 11 areas within the Northern region called in Q2.</v>
      </c>
      <c r="AI450" s="10" t="str">
        <f>VLOOKUP(J450,'Areas Ranking'!$D$116:$Z$172,23,0)</f>
        <v>Port Stephens/Hunter's lowest rank was for 'explain expectations &amp; resolve situations' in Q2, which should be examined for potential areas of improvement.</v>
      </c>
      <c r="AJ450" s="10" t="str">
        <f>VLOOKUP(K450,'Region Ranking'!$D$14:$X$19,16,0)</f>
        <v>Northern received an overall score of 82% which ranks them at position 4 of the 6 regions called in Q2.</v>
      </c>
      <c r="AK450" s="10" t="str">
        <f>VLOOKUP(K450,'Region Ranking'!$D$14:$X$19,17,0)</f>
        <v>Northern received a 'greeting' score of 57% which ranks them at position 3 of the 6 regions called in Q2.</v>
      </c>
      <c r="AL450" s="10" t="str">
        <f>VLOOKUP(K450,'Region Ranking'!$D$14:$X$19,18,0)</f>
        <v>Northern received an 'act with empathy' score of 91% which ranks them at position 3 of the 6 regions called in Q2.</v>
      </c>
      <c r="AM450" s="10" t="str">
        <f>VLOOKUP(K450,'Region Ranking'!$D$14:$X$19,19,0)</f>
        <v>Northern received an 'explain expectations &amp; resolve situations' score of 84% which ranks them at position 5 of the 6 regions called in Q2.</v>
      </c>
      <c r="AN450" s="10" t="str">
        <f>VLOOKUP(K450,'Region Ranking'!$D$14:$X$19,20,0)</f>
        <v>Northern received a 'communication' score of 64% which ranks them at position 4 of the 6 regions called in Q2.</v>
      </c>
      <c r="AO450" s="10" t="str">
        <f>VLOOKUP(K450,'Region Ranking'!$D$14:$X$19,21,0)</f>
        <v>Northern had multiple areas with lower ranks in Q2, which should be examined for potential areas of improvement.</v>
      </c>
    </row>
    <row r="451" spans="1:41" hidden="1" x14ac:dyDescent="0.25">
      <c r="A451" s="10">
        <v>2025</v>
      </c>
      <c r="B451" s="10" t="s">
        <v>347</v>
      </c>
      <c r="C451" s="10" t="s">
        <v>348</v>
      </c>
      <c r="D451" s="10">
        <v>10470090</v>
      </c>
      <c r="E451" s="10" t="s">
        <v>230</v>
      </c>
      <c r="F451" s="10" t="s">
        <v>231</v>
      </c>
      <c r="G451" s="10" t="s">
        <v>230</v>
      </c>
      <c r="H451" s="10" t="s">
        <v>46</v>
      </c>
      <c r="I451" s="10">
        <v>2340</v>
      </c>
      <c r="J451" s="10" t="s">
        <v>232</v>
      </c>
      <c r="K451" s="10" t="s">
        <v>233</v>
      </c>
      <c r="L451" s="10" t="s">
        <v>88</v>
      </c>
      <c r="M451" s="10" t="s">
        <v>61</v>
      </c>
      <c r="N451" s="10" t="s">
        <v>70</v>
      </c>
      <c r="O451" s="10" t="s">
        <v>51</v>
      </c>
      <c r="P451" s="10">
        <v>5</v>
      </c>
      <c r="Q451" s="10">
        <v>5</v>
      </c>
      <c r="R451" s="10">
        <v>5</v>
      </c>
      <c r="S451" s="10" t="s">
        <v>52</v>
      </c>
      <c r="T451" s="10" t="s">
        <v>76</v>
      </c>
      <c r="U451" s="10">
        <v>5</v>
      </c>
      <c r="V451" s="10" t="s">
        <v>51</v>
      </c>
      <c r="W451" s="10" t="s">
        <v>55</v>
      </c>
      <c r="X451" s="10" t="s">
        <v>55</v>
      </c>
      <c r="Y451" s="10">
        <v>0.7142857142857143</v>
      </c>
      <c r="Z451" s="10">
        <v>1</v>
      </c>
      <c r="AA451" s="10">
        <v>1</v>
      </c>
      <c r="AB451" s="10">
        <v>1</v>
      </c>
      <c r="AC451" s="10">
        <v>0.97701149425287359</v>
      </c>
      <c r="AD451" s="10" t="str">
        <f>VLOOKUP(J451,'Areas Ranking'!$D$116:$Z$172,18,0)</f>
        <v>Oxley received an overall score of 84% which ranks them at position 4 of the 7 areas within the Western region called in Q2.</v>
      </c>
      <c r="AE451" s="10" t="str">
        <f>VLOOKUP(J451,'Areas Ranking'!$D$116:$Z$172,19,0)</f>
        <v>Oxley received a 'greeting' score of 57% which ranks them at position 3 of the 7 areas within the Western region called in Q2.</v>
      </c>
      <c r="AF451" s="10" t="str">
        <f>VLOOKUP(J451,'Areas Ranking'!$D$116:$Z$172,20,0)</f>
        <v>Oxley received an 'act with empathy' score of 96% which ranks them at position 4 of the 7 areas within the Western region called in Q2.</v>
      </c>
      <c r="AG451" s="10" t="str">
        <f>VLOOKUP(J451,'Areas Ranking'!$D$116:$Z$172,21,0)</f>
        <v>Oxley received an 'explain expectations &amp; resolve situations' score of 81% which ranks them at position 6 of the 7 areas within the Western region called in Q2.</v>
      </c>
      <c r="AH451" s="10" t="str">
        <f>VLOOKUP(J451,'Areas Ranking'!$D$116:$Z$172,22,0)</f>
        <v>Oxley received a 'communication' score of 83% which ranks them at position 2 of the 7 areas within the Western region called in Q2.</v>
      </c>
      <c r="AI451" s="10" t="str">
        <f>VLOOKUP(J451,'Areas Ranking'!$D$116:$Z$172,23,0)</f>
        <v>Oxley's lowest rank was for 'explain expectations &amp; resolve situations' in Q2, which should be examined for potential areas of improvement.</v>
      </c>
      <c r="AJ451" s="10" t="str">
        <f>VLOOKUP(K451,'Region Ranking'!$D$14:$X$19,16,0)</f>
        <v>Western received an overall score of 84% which ranks them at position 2 of the 6 regions called in Q2.</v>
      </c>
      <c r="AK451" s="10" t="str">
        <f>VLOOKUP(K451,'Region Ranking'!$D$14:$X$19,17,0)</f>
        <v>Western received a 'greeting' score of 53% which ranks them at position 4 of the 6 regions called in Q2.</v>
      </c>
      <c r="AL451" s="10" t="str">
        <f>VLOOKUP(K451,'Region Ranking'!$D$14:$X$19,18,0)</f>
        <v>Western received an 'act with empathy' score of 94% which ranks them at position 1 of the 6 regions called in Q2.</v>
      </c>
      <c r="AM451" s="10" t="str">
        <f>VLOOKUP(K451,'Region Ranking'!$D$14:$X$19,19,0)</f>
        <v>Western received an 'explain expectations &amp; resolve situations' score of 87% which ranks them at position 2 of the 6 regions called in Q2.</v>
      </c>
      <c r="AN451" s="10" t="str">
        <f>VLOOKUP(K451,'Region Ranking'!$D$14:$X$19,20,0)</f>
        <v>Western received a 'communication' score of 69% which ranks them at position 3 of the 6 regions called in Q2.</v>
      </c>
      <c r="AO451" s="10" t="str">
        <f>VLOOKUP(K451,'Region Ranking'!$D$14:$X$19,21,0)</f>
        <v>Western had multiple areas with lower ranks in Q2, which should be examined for potential areas of improvement.</v>
      </c>
    </row>
    <row r="452" spans="1:41" hidden="1" x14ac:dyDescent="0.25">
      <c r="A452" s="10">
        <v>2025</v>
      </c>
      <c r="B452" s="10" t="s">
        <v>347</v>
      </c>
      <c r="C452" s="10" t="s">
        <v>348</v>
      </c>
      <c r="D452" s="10">
        <v>10470091</v>
      </c>
      <c r="E452" s="10" t="s">
        <v>152</v>
      </c>
      <c r="F452" s="10" t="s">
        <v>153</v>
      </c>
      <c r="G452" s="10" t="s">
        <v>152</v>
      </c>
      <c r="H452" s="10" t="s">
        <v>46</v>
      </c>
      <c r="I452" s="10">
        <v>2430</v>
      </c>
      <c r="J452" s="10" t="s">
        <v>151</v>
      </c>
      <c r="K452" s="10" t="s">
        <v>136</v>
      </c>
      <c r="L452" s="10" t="s">
        <v>49</v>
      </c>
      <c r="M452" s="10" t="s">
        <v>61</v>
      </c>
      <c r="N452" s="10" t="s">
        <v>50</v>
      </c>
      <c r="O452" s="10" t="s">
        <v>51</v>
      </c>
      <c r="P452" s="10">
        <v>5</v>
      </c>
      <c r="Q452" s="10">
        <v>5</v>
      </c>
      <c r="R452" s="10">
        <v>5</v>
      </c>
      <c r="S452" s="10" t="s">
        <v>52</v>
      </c>
      <c r="T452" s="10" t="s">
        <v>62</v>
      </c>
      <c r="U452" s="10">
        <v>3</v>
      </c>
      <c r="V452" s="10" t="s">
        <v>51</v>
      </c>
      <c r="W452" s="10" t="s">
        <v>51</v>
      </c>
      <c r="X452" s="10" t="s">
        <v>55</v>
      </c>
      <c r="Y452" s="10">
        <v>0.5714285714285714</v>
      </c>
      <c r="Z452" s="10">
        <v>1</v>
      </c>
      <c r="AA452" s="10">
        <v>0.61904761904761907</v>
      </c>
      <c r="AB452" s="10">
        <v>0.5</v>
      </c>
      <c r="AC452" s="10">
        <v>0.72413793103448265</v>
      </c>
      <c r="AD452" s="10" t="str">
        <f>VLOOKUP(J452,'Areas Ranking'!$D$116:$Z$172,18,0)</f>
        <v>Manning Great Lakes received an overall score of 77% which ranks them at position 8 of the 11 areas within the Northern region called in Q2.</v>
      </c>
      <c r="AE452" s="10" t="str">
        <f>VLOOKUP(J452,'Areas Ranking'!$D$116:$Z$172,19,0)</f>
        <v>Manning Great Lakes received a 'greeting' score of 52% which ranks them at position 7 of the 11 areas within the Northern region called in Q2.</v>
      </c>
      <c r="AF452" s="10" t="str">
        <f>VLOOKUP(J452,'Areas Ranking'!$D$116:$Z$172,20,0)</f>
        <v>Manning Great Lakes received an 'act with empathy' score of 89% which ranks them at position 7 of the 11 areas within the Northern region called in Q2.</v>
      </c>
      <c r="AG452" s="10" t="str">
        <f>VLOOKUP(J452,'Areas Ranking'!$D$116:$Z$172,21,0)</f>
        <v>Manning Great Lakes received an 'explain expectations &amp; resolve situations' score of 84% which ranks them at position 6 of the 11 areas within the Northern region called in Q2.</v>
      </c>
      <c r="AH452" s="10" t="str">
        <f>VLOOKUP(J452,'Areas Ranking'!$D$116:$Z$172,22,0)</f>
        <v>Manning Great Lakes received a 'communication' score of 33% which ranks them at position 11 of the 11 areas within the Northern region called in Q2.</v>
      </c>
      <c r="AI452" s="10" t="str">
        <f>VLOOKUP(J452,'Areas Ranking'!$D$116:$Z$172,23,0)</f>
        <v>Manning Great Lakes' lowest rank was for 'communication' in Q2, which should be examined for potential areas of improvement.</v>
      </c>
      <c r="AJ452" s="10" t="str">
        <f>VLOOKUP(K452,'Region Ranking'!$D$14:$X$19,16,0)</f>
        <v>Northern received an overall score of 82% which ranks them at position 4 of the 6 regions called in Q2.</v>
      </c>
      <c r="AK452" s="10" t="str">
        <f>VLOOKUP(K452,'Region Ranking'!$D$14:$X$19,17,0)</f>
        <v>Northern received a 'greeting' score of 57% which ranks them at position 3 of the 6 regions called in Q2.</v>
      </c>
      <c r="AL452" s="10" t="str">
        <f>VLOOKUP(K452,'Region Ranking'!$D$14:$X$19,18,0)</f>
        <v>Northern received an 'act with empathy' score of 91% which ranks them at position 3 of the 6 regions called in Q2.</v>
      </c>
      <c r="AM452" s="10" t="str">
        <f>VLOOKUP(K452,'Region Ranking'!$D$14:$X$19,19,0)</f>
        <v>Northern received an 'explain expectations &amp; resolve situations' score of 84% which ranks them at position 5 of the 6 regions called in Q2.</v>
      </c>
      <c r="AN452" s="10" t="str">
        <f>VLOOKUP(K452,'Region Ranking'!$D$14:$X$19,20,0)</f>
        <v>Northern received a 'communication' score of 64% which ranks them at position 4 of the 6 regions called in Q2.</v>
      </c>
      <c r="AO452" s="10" t="str">
        <f>VLOOKUP(K452,'Region Ranking'!$D$14:$X$19,21,0)</f>
        <v>Northern had multiple areas with lower ranks in Q2, which should be examined for potential areas of improvement.</v>
      </c>
    </row>
    <row r="453" spans="1:41" hidden="1" x14ac:dyDescent="0.25">
      <c r="A453" s="10">
        <v>2025</v>
      </c>
      <c r="B453" s="10" t="s">
        <v>347</v>
      </c>
      <c r="C453" s="10" t="s">
        <v>348</v>
      </c>
      <c r="D453" s="10">
        <v>10470092</v>
      </c>
      <c r="E453" s="10" t="s">
        <v>218</v>
      </c>
      <c r="F453" s="10" t="s">
        <v>219</v>
      </c>
      <c r="G453" s="10" t="s">
        <v>218</v>
      </c>
      <c r="H453" s="10" t="s">
        <v>46</v>
      </c>
      <c r="I453" s="10">
        <v>2263</v>
      </c>
      <c r="J453" s="10" t="s">
        <v>217</v>
      </c>
      <c r="K453" s="10" t="s">
        <v>136</v>
      </c>
      <c r="L453" s="10" t="s">
        <v>88</v>
      </c>
      <c r="M453" s="10" t="s">
        <v>61</v>
      </c>
      <c r="N453" s="10" t="s">
        <v>50</v>
      </c>
      <c r="O453" s="10" t="s">
        <v>51</v>
      </c>
      <c r="P453" s="10">
        <v>5</v>
      </c>
      <c r="Q453" s="10">
        <v>5</v>
      </c>
      <c r="R453" s="10">
        <v>5</v>
      </c>
      <c r="S453" s="10" t="s">
        <v>52</v>
      </c>
      <c r="T453" s="10" t="s">
        <v>76</v>
      </c>
      <c r="U453" s="10">
        <v>5</v>
      </c>
      <c r="V453" s="10" t="s">
        <v>63</v>
      </c>
      <c r="W453" s="10" t="s">
        <v>55</v>
      </c>
      <c r="X453" s="10" t="s">
        <v>55</v>
      </c>
      <c r="Y453" s="10">
        <v>0.5714285714285714</v>
      </c>
      <c r="Z453" s="10">
        <v>1</v>
      </c>
      <c r="AA453" s="10">
        <v>1</v>
      </c>
      <c r="AB453" s="10">
        <v>1</v>
      </c>
      <c r="AC453" s="10">
        <v>0.96551724137931028</v>
      </c>
      <c r="AD453" s="10" t="str">
        <f>VLOOKUP(J453,'Areas Ranking'!$D$116:$Z$172,18,0)</f>
        <v>Tuggerah Lakes received an overall score of 92% which ranks them at position 2 of the 11 areas within the Northern region called in Q2.</v>
      </c>
      <c r="AE453" s="10" t="str">
        <f>VLOOKUP(J453,'Areas Ranking'!$D$116:$Z$172,19,0)</f>
        <v>Tuggerah Lakes received a 'greeting' score of 52% which ranks them at position 7 of the 11 areas within the Northern region called in Q2.</v>
      </c>
      <c r="AF453" s="10" t="str">
        <f>VLOOKUP(J453,'Areas Ranking'!$D$116:$Z$172,20,0)</f>
        <v>Tuggerah Lakes received an 'act with empathy' score of 96% which ranks them at position 4 of the 11 areas within the Northern region called in Q2.</v>
      </c>
      <c r="AG453" s="10" t="str">
        <f>VLOOKUP(J453,'Areas Ranking'!$D$116:$Z$172,21,0)</f>
        <v>Tuggerah Lakes received an 'explain expectations &amp; resolve situations' score of 97% which ranks them at position 2 of the 11 areas within the Northern region called in Q2.</v>
      </c>
      <c r="AH453" s="10" t="str">
        <f>VLOOKUP(J453,'Areas Ranking'!$D$116:$Z$172,22,0)</f>
        <v>Tuggerah Lakes received a 'communication' score of 83% which ranks them at position 1 of the 11 areas within the Northern region called in Q2.</v>
      </c>
      <c r="AI453" s="10" t="str">
        <f>VLOOKUP(J453,'Areas Ranking'!$D$116:$Z$172,23,0)</f>
        <v>Tuggerah Lakes' lowest rank was for 'greeting' in Q2, which should be examined for potential areas of improvement.</v>
      </c>
      <c r="AJ453" s="10" t="str">
        <f>VLOOKUP(K453,'Region Ranking'!$D$14:$X$19,16,0)</f>
        <v>Northern received an overall score of 82% which ranks them at position 4 of the 6 regions called in Q2.</v>
      </c>
      <c r="AK453" s="10" t="str">
        <f>VLOOKUP(K453,'Region Ranking'!$D$14:$X$19,17,0)</f>
        <v>Northern received a 'greeting' score of 57% which ranks them at position 3 of the 6 regions called in Q2.</v>
      </c>
      <c r="AL453" s="10" t="str">
        <f>VLOOKUP(K453,'Region Ranking'!$D$14:$X$19,18,0)</f>
        <v>Northern received an 'act with empathy' score of 91% which ranks them at position 3 of the 6 regions called in Q2.</v>
      </c>
      <c r="AM453" s="10" t="str">
        <f>VLOOKUP(K453,'Region Ranking'!$D$14:$X$19,19,0)</f>
        <v>Northern received an 'explain expectations &amp; resolve situations' score of 84% which ranks them at position 5 of the 6 regions called in Q2.</v>
      </c>
      <c r="AN453" s="10" t="str">
        <f>VLOOKUP(K453,'Region Ranking'!$D$14:$X$19,20,0)</f>
        <v>Northern received a 'communication' score of 64% which ranks them at position 4 of the 6 regions called in Q2.</v>
      </c>
      <c r="AO453" s="10" t="str">
        <f>VLOOKUP(K453,'Region Ranking'!$D$14:$X$19,21,0)</f>
        <v>Northern had multiple areas with lower ranks in Q2, which should be examined for potential areas of improvement.</v>
      </c>
    </row>
    <row r="454" spans="1:41" hidden="1" x14ac:dyDescent="0.25">
      <c r="A454" s="10">
        <v>2025</v>
      </c>
      <c r="B454" s="10" t="s">
        <v>347</v>
      </c>
      <c r="C454" s="10" t="s">
        <v>348</v>
      </c>
      <c r="D454" s="10">
        <v>10470093</v>
      </c>
      <c r="E454" s="10" t="s">
        <v>245</v>
      </c>
      <c r="F454" s="10" t="s">
        <v>246</v>
      </c>
      <c r="G454" s="10" t="s">
        <v>245</v>
      </c>
      <c r="H454" s="10" t="s">
        <v>46</v>
      </c>
      <c r="I454" s="10">
        <v>2485</v>
      </c>
      <c r="J454" s="10" t="s">
        <v>247</v>
      </c>
      <c r="K454" s="10" t="s">
        <v>136</v>
      </c>
      <c r="L454" s="10" t="s">
        <v>49</v>
      </c>
      <c r="M454" s="10" t="s">
        <v>61</v>
      </c>
      <c r="N454" s="10" t="s">
        <v>70</v>
      </c>
      <c r="O454" s="10" t="s">
        <v>51</v>
      </c>
      <c r="P454" s="10">
        <v>2</v>
      </c>
      <c r="Q454" s="10">
        <v>1</v>
      </c>
      <c r="R454" s="10">
        <v>0</v>
      </c>
      <c r="S454" s="10" t="s">
        <v>52</v>
      </c>
      <c r="T454" s="10" t="s">
        <v>62</v>
      </c>
      <c r="U454" s="10">
        <v>0</v>
      </c>
      <c r="V454" s="10" t="s">
        <v>54</v>
      </c>
      <c r="W454" s="10" t="s">
        <v>51</v>
      </c>
      <c r="X454" s="10" t="s">
        <v>51</v>
      </c>
      <c r="Y454" s="10">
        <v>0.5714285714285714</v>
      </c>
      <c r="Z454" s="10">
        <v>0</v>
      </c>
      <c r="AA454" s="10">
        <v>0</v>
      </c>
      <c r="AB454" s="10">
        <v>0</v>
      </c>
      <c r="AC454" s="10">
        <v>4.5977011494252873E-2</v>
      </c>
      <c r="AD454" s="10" t="str">
        <f>VLOOKUP(J454,'Areas Ranking'!$D$116:$Z$172,18,0)</f>
        <v>Tweed/Byron received an overall score of 61% which ranks them at position 11 of the 11 areas within the Northern region called in Q2.</v>
      </c>
      <c r="AE454" s="10" t="str">
        <f>VLOOKUP(J454,'Areas Ranking'!$D$116:$Z$172,19,0)</f>
        <v>Tweed/Byron received a 'greeting' score of 52% which ranks them at position 7 of the 11 areas within the Northern region called in Q2.</v>
      </c>
      <c r="AF454" s="10" t="str">
        <f>VLOOKUP(J454,'Areas Ranking'!$D$116:$Z$172,20,0)</f>
        <v>Tweed/Byron received an 'act with empathy' score of 67% which ranks them at position 11 of the 11 areas within the Northern region called in Q2.</v>
      </c>
      <c r="AG454" s="10" t="str">
        <f>VLOOKUP(J454,'Areas Ranking'!$D$116:$Z$172,21,0)</f>
        <v>Tweed/Byron received an 'explain expectations &amp; resolve situations' score of 60% which ranks them at position 11 of the 11 areas within the Northern region called in Q2.</v>
      </c>
      <c r="AH454" s="10" t="str">
        <f>VLOOKUP(J454,'Areas Ranking'!$D$116:$Z$172,22,0)</f>
        <v>Tweed/Byron received a 'communication' score of 50% which ranks them at position 8 of the 11 areas within the Northern region called in Q2.</v>
      </c>
      <c r="AI454" s="10" t="str">
        <f>VLOOKUP(J454,'Areas Ranking'!$D$116:$Z$172,23,0)</f>
        <v>Tweed/Byron had multiple areas with lower ranks in Q2, which should be examined for potential areas of improvement.</v>
      </c>
      <c r="AJ454" s="10" t="str">
        <f>VLOOKUP(K454,'Region Ranking'!$D$14:$X$19,16,0)</f>
        <v>Northern received an overall score of 82% which ranks them at position 4 of the 6 regions called in Q2.</v>
      </c>
      <c r="AK454" s="10" t="str">
        <f>VLOOKUP(K454,'Region Ranking'!$D$14:$X$19,17,0)</f>
        <v>Northern received a 'greeting' score of 57% which ranks them at position 3 of the 6 regions called in Q2.</v>
      </c>
      <c r="AL454" s="10" t="str">
        <f>VLOOKUP(K454,'Region Ranking'!$D$14:$X$19,18,0)</f>
        <v>Northern received an 'act with empathy' score of 91% which ranks them at position 3 of the 6 regions called in Q2.</v>
      </c>
      <c r="AM454" s="10" t="str">
        <f>VLOOKUP(K454,'Region Ranking'!$D$14:$X$19,19,0)</f>
        <v>Northern received an 'explain expectations &amp; resolve situations' score of 84% which ranks them at position 5 of the 6 regions called in Q2.</v>
      </c>
      <c r="AN454" s="10" t="str">
        <f>VLOOKUP(K454,'Region Ranking'!$D$14:$X$19,20,0)</f>
        <v>Northern received a 'communication' score of 64% which ranks them at position 4 of the 6 regions called in Q2.</v>
      </c>
      <c r="AO454" s="10" t="str">
        <f>VLOOKUP(K454,'Region Ranking'!$D$14:$X$19,21,0)</f>
        <v>Northern had multiple areas with lower ranks in Q2, which should be examined for potential areas of improvement.</v>
      </c>
    </row>
    <row r="455" spans="1:41" hidden="1" x14ac:dyDescent="0.25">
      <c r="A455" s="10">
        <v>2025</v>
      </c>
      <c r="B455" s="10" t="s">
        <v>347</v>
      </c>
      <c r="C455" s="10" t="s">
        <v>348</v>
      </c>
      <c r="D455" s="10">
        <v>10470094</v>
      </c>
      <c r="E455" s="10" t="s">
        <v>276</v>
      </c>
      <c r="F455" s="10" t="s">
        <v>277</v>
      </c>
      <c r="G455" s="10" t="s">
        <v>276</v>
      </c>
      <c r="H455" s="10" t="s">
        <v>46</v>
      </c>
      <c r="I455" s="10">
        <v>2650</v>
      </c>
      <c r="J455" s="10" t="s">
        <v>278</v>
      </c>
      <c r="K455" s="10" t="s">
        <v>253</v>
      </c>
      <c r="L455" s="10" t="s">
        <v>49</v>
      </c>
      <c r="M455" s="10" t="s">
        <v>61</v>
      </c>
      <c r="N455" s="10" t="s">
        <v>50</v>
      </c>
      <c r="O455" s="10" t="s">
        <v>51</v>
      </c>
      <c r="P455" s="10">
        <v>5</v>
      </c>
      <c r="Q455" s="10">
        <v>4</v>
      </c>
      <c r="R455" s="10">
        <v>5</v>
      </c>
      <c r="S455" s="10" t="s">
        <v>55</v>
      </c>
      <c r="T455" s="10" t="s">
        <v>53</v>
      </c>
      <c r="U455" s="10">
        <v>5</v>
      </c>
      <c r="V455" s="10" t="s">
        <v>54</v>
      </c>
      <c r="W455" s="10" t="s">
        <v>51</v>
      </c>
      <c r="X455" s="10" t="s">
        <v>55</v>
      </c>
      <c r="Y455" s="10">
        <v>0.2857142857142857</v>
      </c>
      <c r="Z455" s="10">
        <v>1</v>
      </c>
      <c r="AA455" s="10">
        <v>0.92592592592592593</v>
      </c>
      <c r="AB455" s="10">
        <v>0.5</v>
      </c>
      <c r="AC455" s="10">
        <v>0.85858585858585856</v>
      </c>
      <c r="AD455" s="10" t="str">
        <f>VLOOKUP(J455,'Areas Ranking'!$D$116:$Z$172,18,0)</f>
        <v>Riverina received an overall score of 64% which ranks them at position 7 of the 8 areas within the Southern region called in Q2.</v>
      </c>
      <c r="AE455" s="10" t="str">
        <f>VLOOKUP(J455,'Areas Ranking'!$D$116:$Z$172,19,0)</f>
        <v>Riverina received a 'greeting' score of 48% which ranks them at position 4 of the 8 areas within the Southern region called in Q2.</v>
      </c>
      <c r="AF455" s="10" t="str">
        <f>VLOOKUP(J455,'Areas Ranking'!$D$116:$Z$172,20,0)</f>
        <v>Riverina received an 'act with empathy' score of 67% which ranks them at position 7 of the 8 areas within the Southern region called in Q2.</v>
      </c>
      <c r="AG455" s="10" t="str">
        <f>VLOOKUP(J455,'Areas Ranking'!$D$116:$Z$172,21,0)</f>
        <v>Riverina received an 'explain expectations &amp; resolve situations' score of 64% which ranks them at position 7 of the 8 areas within the Southern region called in Q2.</v>
      </c>
      <c r="AH455" s="10" t="str">
        <f>VLOOKUP(J455,'Areas Ranking'!$D$116:$Z$172,22,0)</f>
        <v>Riverina received a 'communication' score of 67% which ranks them at position 2 of the 8 areas within the Southern region called in Q2.</v>
      </c>
      <c r="AI455" s="10" t="str">
        <f>VLOOKUP(J455,'Areas Ranking'!$D$116:$Z$172,23,0)</f>
        <v>Riverina had multiple areas with lower ranks in Q2, which should be examined for potential areas of improvement.</v>
      </c>
      <c r="AJ455" s="10" t="str">
        <f>VLOOKUP(K455,'Region Ranking'!$D$14:$X$19,16,0)</f>
        <v>Southern received an overall score of 77% which ranks them at position 6 of the 6 regions called in Q2.</v>
      </c>
      <c r="AK455" s="10" t="str">
        <f>VLOOKUP(K455,'Region Ranking'!$D$14:$X$19,17,0)</f>
        <v>Southern received a 'greeting' score of 51% which ranks them at position 5 of the 6 regions called in Q2.</v>
      </c>
      <c r="AL455" s="10" t="str">
        <f>VLOOKUP(K455,'Region Ranking'!$D$14:$X$19,18,0)</f>
        <v>Southern received an 'act with empathy' score of 81% which ranks them at position 6 of the 6 regions called in Q2.</v>
      </c>
      <c r="AM455" s="10" t="str">
        <f>VLOOKUP(K455,'Region Ranking'!$D$14:$X$19,19,0)</f>
        <v>Southern received an 'explain expectations &amp; resolve situations' score of 83% which ranks them at position 6 of the 6 regions called in Q2.</v>
      </c>
      <c r="AN455" s="10" t="str">
        <f>VLOOKUP(K455,'Region Ranking'!$D$14:$X$19,20,0)</f>
        <v>Southern received a 'communication' score of 60% which ranks them at position 5 of the 6 regions called in Q2.</v>
      </c>
      <c r="AO455" s="10" t="str">
        <f>VLOOKUP(K455,'Region Ranking'!$D$14:$X$19,21,0)</f>
        <v>Southern had multiple areas with lower ranks in Q2, which should be examined for potential areas of improvement.</v>
      </c>
    </row>
    <row r="456" spans="1:41" hidden="1" x14ac:dyDescent="0.25">
      <c r="A456" s="10">
        <v>2025</v>
      </c>
      <c r="B456" s="10" t="s">
        <v>347</v>
      </c>
      <c r="C456" s="10" t="s">
        <v>348</v>
      </c>
      <c r="D456" s="10">
        <v>10470095</v>
      </c>
      <c r="E456" s="10" t="s">
        <v>220</v>
      </c>
      <c r="F456" s="10" t="s">
        <v>221</v>
      </c>
      <c r="G456" s="10" t="s">
        <v>220</v>
      </c>
      <c r="H456" s="10" t="s">
        <v>46</v>
      </c>
      <c r="I456" s="10">
        <v>2298</v>
      </c>
      <c r="J456" s="10" t="s">
        <v>222</v>
      </c>
      <c r="K456" s="10" t="s">
        <v>136</v>
      </c>
      <c r="L456" s="10" t="s">
        <v>49</v>
      </c>
      <c r="M456" s="10" t="s">
        <v>61</v>
      </c>
      <c r="N456" s="10" t="s">
        <v>70</v>
      </c>
      <c r="O456" s="10" t="s">
        <v>51</v>
      </c>
      <c r="P456" s="10">
        <v>5</v>
      </c>
      <c r="Q456" s="10">
        <v>5</v>
      </c>
      <c r="R456" s="10">
        <v>5</v>
      </c>
      <c r="S456" s="10" t="s">
        <v>52</v>
      </c>
      <c r="T456" s="10" t="s">
        <v>76</v>
      </c>
      <c r="U456" s="10">
        <v>5</v>
      </c>
      <c r="V456" s="10" t="s">
        <v>54</v>
      </c>
      <c r="W456" s="10" t="s">
        <v>51</v>
      </c>
      <c r="X456" s="10" t="s">
        <v>55</v>
      </c>
      <c r="Y456" s="10">
        <v>0.42857142857142849</v>
      </c>
      <c r="Z456" s="10">
        <v>1</v>
      </c>
      <c r="AA456" s="10">
        <v>1</v>
      </c>
      <c r="AB456" s="10">
        <v>0.5</v>
      </c>
      <c r="AC456" s="10">
        <v>0.89655172413793094</v>
      </c>
      <c r="AD456" s="10" t="str">
        <f>VLOOKUP(J456,'Areas Ranking'!$D$116:$Z$172,18,0)</f>
        <v>Newcastle City received an overall score of 87% which ranks them at position 5 of the 11 areas within the Northern region called in Q2.</v>
      </c>
      <c r="AE456" s="10" t="str">
        <f>VLOOKUP(J456,'Areas Ranking'!$D$116:$Z$172,19,0)</f>
        <v>Newcastle City received a 'greeting' score of 38% which ranks them at position 11 of the 11 areas within the Northern region called in Q2.</v>
      </c>
      <c r="AF456" s="10" t="str">
        <f>VLOOKUP(J456,'Areas Ranking'!$D$116:$Z$172,20,0)</f>
        <v>Newcastle City received an 'act with empathy' score of 96% which ranks them at position 4 of the 11 areas within the Northern region called in Q2.</v>
      </c>
      <c r="AG456" s="10" t="str">
        <f>VLOOKUP(J456,'Areas Ranking'!$D$116:$Z$172,21,0)</f>
        <v>Newcastle City received an 'explain expectations &amp; resolve situations' score of 94% which ranks them at position 3 of the 11 areas within the Northern region called in Q2.</v>
      </c>
      <c r="AH456" s="10" t="str">
        <f>VLOOKUP(J456,'Areas Ranking'!$D$116:$Z$172,22,0)</f>
        <v>Newcastle City received a 'communication' score of 67% which ranks them at position 4 of the 11 areas within the Northern region called in Q2.</v>
      </c>
      <c r="AI456" s="10" t="str">
        <f>VLOOKUP(J456,'Areas Ranking'!$D$116:$Z$172,23,0)</f>
        <v>Newcastle City's lowest rank was for 'greeting' in Q2, which should be examined for potential areas of improvement.</v>
      </c>
      <c r="AJ456" s="10" t="str">
        <f>VLOOKUP(K456,'Region Ranking'!$D$14:$X$19,16,0)</f>
        <v>Northern received an overall score of 82% which ranks them at position 4 of the 6 regions called in Q2.</v>
      </c>
      <c r="AK456" s="10" t="str">
        <f>VLOOKUP(K456,'Region Ranking'!$D$14:$X$19,17,0)</f>
        <v>Northern received a 'greeting' score of 57% which ranks them at position 3 of the 6 regions called in Q2.</v>
      </c>
      <c r="AL456" s="10" t="str">
        <f>VLOOKUP(K456,'Region Ranking'!$D$14:$X$19,18,0)</f>
        <v>Northern received an 'act with empathy' score of 91% which ranks them at position 3 of the 6 regions called in Q2.</v>
      </c>
      <c r="AM456" s="10" t="str">
        <f>VLOOKUP(K456,'Region Ranking'!$D$14:$X$19,19,0)</f>
        <v>Northern received an 'explain expectations &amp; resolve situations' score of 84% which ranks them at position 5 of the 6 regions called in Q2.</v>
      </c>
      <c r="AN456" s="10" t="str">
        <f>VLOOKUP(K456,'Region Ranking'!$D$14:$X$19,20,0)</f>
        <v>Northern received a 'communication' score of 64% which ranks them at position 4 of the 6 regions called in Q2.</v>
      </c>
      <c r="AO456" s="10" t="str">
        <f>VLOOKUP(K456,'Region Ranking'!$D$14:$X$19,21,0)</f>
        <v>Northern had multiple areas with lower ranks in Q2, which should be examined for potential areas of improvement.</v>
      </c>
    </row>
    <row r="457" spans="1:41" hidden="1" x14ac:dyDescent="0.25">
      <c r="A457" s="10">
        <v>2025</v>
      </c>
      <c r="B457" s="10" t="s">
        <v>347</v>
      </c>
      <c r="C457" s="10" t="s">
        <v>348</v>
      </c>
      <c r="D457" s="10">
        <v>10470096</v>
      </c>
      <c r="E457" s="10" t="s">
        <v>250</v>
      </c>
      <c r="F457" s="10" t="s">
        <v>251</v>
      </c>
      <c r="G457" s="10" t="s">
        <v>250</v>
      </c>
      <c r="H457" s="10" t="s">
        <v>46</v>
      </c>
      <c r="I457" s="10">
        <v>2500</v>
      </c>
      <c r="J457" s="10" t="s">
        <v>252</v>
      </c>
      <c r="K457" s="10" t="s">
        <v>253</v>
      </c>
      <c r="L457" s="10" t="s">
        <v>79</v>
      </c>
      <c r="M457" s="10" t="s">
        <v>61</v>
      </c>
      <c r="N457" s="10" t="s">
        <v>70</v>
      </c>
      <c r="O457" s="10" t="s">
        <v>51</v>
      </c>
      <c r="P457" s="10">
        <v>4</v>
      </c>
      <c r="Q457" s="10">
        <v>5</v>
      </c>
      <c r="R457" s="10">
        <v>5</v>
      </c>
      <c r="S457" s="10" t="s">
        <v>52</v>
      </c>
      <c r="T457" s="10" t="s">
        <v>62</v>
      </c>
      <c r="U457" s="10">
        <v>5</v>
      </c>
      <c r="V457" s="10" t="s">
        <v>51</v>
      </c>
      <c r="W457" s="10" t="s">
        <v>51</v>
      </c>
      <c r="X457" s="10" t="s">
        <v>55</v>
      </c>
      <c r="Y457" s="10">
        <v>0.42857142857142849</v>
      </c>
      <c r="Z457" s="10">
        <v>0.7142857142857143</v>
      </c>
      <c r="AA457" s="10">
        <v>0.7142857142857143</v>
      </c>
      <c r="AB457" s="10">
        <v>0.5</v>
      </c>
      <c r="AC457" s="10">
        <v>0.66666666666666674</v>
      </c>
      <c r="AD457" s="10" t="str">
        <f>VLOOKUP(J457,'Areas Ranking'!$D$116:$Z$172,18,0)</f>
        <v>Wollongong received an overall score of 80% which ranks them at position 5 of the 8 areas within the Southern region called in Q2.</v>
      </c>
      <c r="AE457" s="10" t="str">
        <f>VLOOKUP(J457,'Areas Ranking'!$D$116:$Z$172,19,0)</f>
        <v>Wollongong received a 'greeting' score of 48% which ranks them at position 4 of the 8 areas within the Southern region called in Q2.</v>
      </c>
      <c r="AF457" s="10" t="str">
        <f>VLOOKUP(J457,'Areas Ranking'!$D$116:$Z$172,20,0)</f>
        <v>Wollongong received an 'act with empathy' score of 87% which ranks them at position 4 of the 8 areas within the Southern region called in Q2.</v>
      </c>
      <c r="AG457" s="10" t="str">
        <f>VLOOKUP(J457,'Areas Ranking'!$D$116:$Z$172,21,0)</f>
        <v>Wollongong received an 'explain expectations &amp; resolve situations' score of 83% which ranks them at position 6 of the 8 areas within the Southern region called in Q2.</v>
      </c>
      <c r="AH457" s="10" t="str">
        <f>VLOOKUP(J457,'Areas Ranking'!$D$116:$Z$172,22,0)</f>
        <v>Wollongong received a 'communication' score of 67% which ranks them at position 2 of the 8 areas within the Southern region called in Q2.</v>
      </c>
      <c r="AI457" s="10" t="str">
        <f>VLOOKUP(J457,'Areas Ranking'!$D$116:$Z$172,23,0)</f>
        <v>Wollongong's lowest rank was for 'explain expectations &amp; resolve situations' in Q2, which should be examined for potential areas of improvement.</v>
      </c>
      <c r="AJ457" s="10" t="str">
        <f>VLOOKUP(K457,'Region Ranking'!$D$14:$X$19,16,0)</f>
        <v>Southern received an overall score of 77% which ranks them at position 6 of the 6 regions called in Q2.</v>
      </c>
      <c r="AK457" s="10" t="str">
        <f>VLOOKUP(K457,'Region Ranking'!$D$14:$X$19,17,0)</f>
        <v>Southern received a 'greeting' score of 51% which ranks them at position 5 of the 6 regions called in Q2.</v>
      </c>
      <c r="AL457" s="10" t="str">
        <f>VLOOKUP(K457,'Region Ranking'!$D$14:$X$19,18,0)</f>
        <v>Southern received an 'act with empathy' score of 81% which ranks them at position 6 of the 6 regions called in Q2.</v>
      </c>
      <c r="AM457" s="10" t="str">
        <f>VLOOKUP(K457,'Region Ranking'!$D$14:$X$19,19,0)</f>
        <v>Southern received an 'explain expectations &amp; resolve situations' score of 83% which ranks them at position 6 of the 6 regions called in Q2.</v>
      </c>
      <c r="AN457" s="10" t="str">
        <f>VLOOKUP(K457,'Region Ranking'!$D$14:$X$19,20,0)</f>
        <v>Southern received a 'communication' score of 60% which ranks them at position 5 of the 6 regions called in Q2.</v>
      </c>
      <c r="AO457" s="10" t="str">
        <f>VLOOKUP(K457,'Region Ranking'!$D$14:$X$19,21,0)</f>
        <v>Southern had multiple areas with lower ranks in Q2, which should be examined for potential areas of improvement.</v>
      </c>
    </row>
    <row r="458" spans="1:41" hidden="1" x14ac:dyDescent="0.25">
      <c r="A458" s="10">
        <v>2025</v>
      </c>
      <c r="B458" s="10" t="s">
        <v>347</v>
      </c>
      <c r="C458" s="10" t="s">
        <v>348</v>
      </c>
      <c r="D458" s="10">
        <v>10470097</v>
      </c>
      <c r="E458" s="10" t="s">
        <v>137</v>
      </c>
      <c r="F458" s="10" t="s">
        <v>138</v>
      </c>
      <c r="G458" s="10" t="s">
        <v>137</v>
      </c>
      <c r="H458" s="10" t="s">
        <v>46</v>
      </c>
      <c r="I458" s="10">
        <v>2256</v>
      </c>
      <c r="J458" s="10" t="s">
        <v>135</v>
      </c>
      <c r="K458" s="10" t="s">
        <v>136</v>
      </c>
      <c r="L458" s="10" t="s">
        <v>49</v>
      </c>
      <c r="M458" s="10" t="s">
        <v>61</v>
      </c>
      <c r="N458" s="10" t="s">
        <v>70</v>
      </c>
      <c r="O458" s="10" t="s">
        <v>55</v>
      </c>
      <c r="P458" s="10">
        <v>5</v>
      </c>
      <c r="Q458" s="10">
        <v>5</v>
      </c>
      <c r="R458" s="10">
        <v>5</v>
      </c>
      <c r="S458" s="10" t="s">
        <v>52</v>
      </c>
      <c r="T458" s="10" t="s">
        <v>62</v>
      </c>
      <c r="U458" s="10">
        <v>5</v>
      </c>
      <c r="V458" s="10" t="s">
        <v>54</v>
      </c>
      <c r="W458" s="10" t="s">
        <v>51</v>
      </c>
      <c r="X458" s="10" t="s">
        <v>55</v>
      </c>
      <c r="Y458" s="10">
        <v>0.8571428571428571</v>
      </c>
      <c r="Z458" s="10">
        <v>1</v>
      </c>
      <c r="AA458" s="10">
        <v>0.7142857142857143</v>
      </c>
      <c r="AB458" s="10">
        <v>0.5</v>
      </c>
      <c r="AC458" s="10">
        <v>0.7931034482758621</v>
      </c>
      <c r="AD458" s="10" t="str">
        <f>VLOOKUP(J458,'Areas Ranking'!$D$116:$Z$172,18,0)</f>
        <v>Brisbane Water received an overall score of 76% which ranks them at position 9 of the 11 areas within the Northern region called in Q2.</v>
      </c>
      <c r="AE458" s="10" t="str">
        <f>VLOOKUP(J458,'Areas Ranking'!$D$116:$Z$172,19,0)</f>
        <v>Brisbane Water received a 'greeting' score of 67% which ranks them at position 1 of the 11 areas within the Northern region called in Q2.</v>
      </c>
      <c r="AF458" s="10" t="str">
        <f>VLOOKUP(J458,'Areas Ranking'!$D$116:$Z$172,20,0)</f>
        <v>Brisbane Water received an 'act with empathy' score of 83% which ranks them at position 10 of the 11 areas within the Northern region called in Q2.</v>
      </c>
      <c r="AG458" s="10" t="str">
        <f>VLOOKUP(J458,'Areas Ranking'!$D$116:$Z$172,21,0)</f>
        <v>Brisbane Water received an 'explain expectations &amp; resolve situations' score of 75% which ranks them at position 9 of the 11 areas within the Northern region called in Q2.</v>
      </c>
      <c r="AH458" s="10" t="str">
        <f>VLOOKUP(J458,'Areas Ranking'!$D$116:$Z$172,22,0)</f>
        <v>Brisbane Water received a 'communication' score of 67% which ranks them at position 4 of the 11 areas within the Northern region called in Q2.</v>
      </c>
      <c r="AI458" s="10" t="str">
        <f>VLOOKUP(J458,'Areas Ranking'!$D$116:$Z$172,23,0)</f>
        <v>Brisbane Water's lowest rank was for 'act with empathy' in Q2, which should be examined for potential areas of improvement.</v>
      </c>
      <c r="AJ458" s="10" t="str">
        <f>VLOOKUP(K458,'Region Ranking'!$D$14:$X$19,16,0)</f>
        <v>Northern received an overall score of 82% which ranks them at position 4 of the 6 regions called in Q2.</v>
      </c>
      <c r="AK458" s="10" t="str">
        <f>VLOOKUP(K458,'Region Ranking'!$D$14:$X$19,17,0)</f>
        <v>Northern received a 'greeting' score of 57% which ranks them at position 3 of the 6 regions called in Q2.</v>
      </c>
      <c r="AL458" s="10" t="str">
        <f>VLOOKUP(K458,'Region Ranking'!$D$14:$X$19,18,0)</f>
        <v>Northern received an 'act with empathy' score of 91% which ranks them at position 3 of the 6 regions called in Q2.</v>
      </c>
      <c r="AM458" s="10" t="str">
        <f>VLOOKUP(K458,'Region Ranking'!$D$14:$X$19,19,0)</f>
        <v>Northern received an 'explain expectations &amp; resolve situations' score of 84% which ranks them at position 5 of the 6 regions called in Q2.</v>
      </c>
      <c r="AN458" s="10" t="str">
        <f>VLOOKUP(K458,'Region Ranking'!$D$14:$X$19,20,0)</f>
        <v>Northern received a 'communication' score of 64% which ranks them at position 4 of the 6 regions called in Q2.</v>
      </c>
      <c r="AO458" s="10" t="str">
        <f>VLOOKUP(K458,'Region Ranking'!$D$14:$X$19,21,0)</f>
        <v>Northern had multiple areas with lower ranks in Q2, which should be examined for potential areas of improvement.</v>
      </c>
    </row>
    <row r="459" spans="1:41" hidden="1" x14ac:dyDescent="0.25">
      <c r="A459" s="10">
        <v>2025</v>
      </c>
      <c r="B459" s="10" t="s">
        <v>347</v>
      </c>
      <c r="C459" s="10" t="s">
        <v>348</v>
      </c>
      <c r="D459" s="10">
        <v>10485525</v>
      </c>
      <c r="E459" s="10" t="s">
        <v>303</v>
      </c>
      <c r="F459" s="10" t="s">
        <v>304</v>
      </c>
      <c r="G459" s="10" t="s">
        <v>303</v>
      </c>
      <c r="H459" s="10" t="s">
        <v>46</v>
      </c>
      <c r="I459" s="10">
        <v>2640</v>
      </c>
      <c r="J459" s="10" t="s">
        <v>305</v>
      </c>
      <c r="K459" s="10" t="s">
        <v>253</v>
      </c>
      <c r="L459" s="10" t="s">
        <v>49</v>
      </c>
      <c r="M459" s="10" t="s">
        <v>61</v>
      </c>
      <c r="N459" s="10" t="s">
        <v>70</v>
      </c>
      <c r="O459" s="10" t="s">
        <v>51</v>
      </c>
      <c r="P459" s="10">
        <v>5</v>
      </c>
      <c r="Q459" s="10">
        <v>5</v>
      </c>
      <c r="R459" s="10">
        <v>5</v>
      </c>
      <c r="S459" s="10" t="s">
        <v>52</v>
      </c>
      <c r="T459" s="10" t="s">
        <v>76</v>
      </c>
      <c r="U459" s="10">
        <v>5</v>
      </c>
      <c r="V459" s="10" t="s">
        <v>51</v>
      </c>
      <c r="W459" s="10" t="s">
        <v>51</v>
      </c>
      <c r="X459" s="10" t="s">
        <v>55</v>
      </c>
      <c r="Y459" s="10">
        <v>0.42857142857142849</v>
      </c>
      <c r="Z459" s="10">
        <v>1</v>
      </c>
      <c r="AA459" s="10">
        <v>1</v>
      </c>
      <c r="AB459" s="10">
        <v>0.5</v>
      </c>
      <c r="AC459" s="10">
        <v>0.89655172413793094</v>
      </c>
      <c r="AD459" s="10" t="str">
        <f>VLOOKUP(J459,'Areas Ranking'!$D$116:$Z$172,18,0)</f>
        <v>Murray River received an overall score of 93% which ranks them at position 1 of the 8 areas within the Southern region called in Q2.</v>
      </c>
      <c r="AE459" s="10" t="str">
        <f>VLOOKUP(J459,'Areas Ranking'!$D$116:$Z$172,19,0)</f>
        <v>Murray River received a 'greeting' score of 62% which ranks them at position 1 of the 8 areas within the Southern region called in Q2.</v>
      </c>
      <c r="AF459" s="10" t="str">
        <f>VLOOKUP(J459,'Areas Ranking'!$D$116:$Z$172,20,0)</f>
        <v>Murray River received an 'act with empathy' score of 100% which ranks them at position 1 of the 8 areas within the Southern region called in Q2.</v>
      </c>
      <c r="AG459" s="10" t="str">
        <f>VLOOKUP(J459,'Areas Ranking'!$D$116:$Z$172,21,0)</f>
        <v>Murray River received an 'explain expectations &amp; resolve situations' score of 100% which ranks them at position 1 of the 8 areas within the Southern region called in Q2.</v>
      </c>
      <c r="AH459" s="10" t="str">
        <f>VLOOKUP(J459,'Areas Ranking'!$D$116:$Z$172,22,0)</f>
        <v>Murray River received a 'communication' score of 67% which ranks them at position 2 of the 8 areas within the Southern region called in Q2.</v>
      </c>
      <c r="AI459" s="10" t="str">
        <f>VLOOKUP(J459,'Areas Ranking'!$D$116:$Z$172,23,0)</f>
        <v>Murray River's lowest rank was for 'communication' in Q2, which should be examined for potential areas of improvement.</v>
      </c>
      <c r="AJ459" s="10" t="str">
        <f>VLOOKUP(K459,'Region Ranking'!$D$14:$X$19,16,0)</f>
        <v>Southern received an overall score of 77% which ranks them at position 6 of the 6 regions called in Q2.</v>
      </c>
      <c r="AK459" s="10" t="str">
        <f>VLOOKUP(K459,'Region Ranking'!$D$14:$X$19,17,0)</f>
        <v>Southern received a 'greeting' score of 51% which ranks them at position 5 of the 6 regions called in Q2.</v>
      </c>
      <c r="AL459" s="10" t="str">
        <f>VLOOKUP(K459,'Region Ranking'!$D$14:$X$19,18,0)</f>
        <v>Southern received an 'act with empathy' score of 81% which ranks them at position 6 of the 6 regions called in Q2.</v>
      </c>
      <c r="AM459" s="10" t="str">
        <f>VLOOKUP(K459,'Region Ranking'!$D$14:$X$19,19,0)</f>
        <v>Southern received an 'explain expectations &amp; resolve situations' score of 83% which ranks them at position 6 of the 6 regions called in Q2.</v>
      </c>
      <c r="AN459" s="10" t="str">
        <f>VLOOKUP(K459,'Region Ranking'!$D$14:$X$19,20,0)</f>
        <v>Southern received a 'communication' score of 60% which ranks them at position 5 of the 6 regions called in Q2.</v>
      </c>
      <c r="AO459" s="10" t="str">
        <f>VLOOKUP(K459,'Region Ranking'!$D$14:$X$19,21,0)</f>
        <v>Southern had multiple areas with lower ranks in Q2, which should be examined for potential areas of improvement.</v>
      </c>
    </row>
    <row r="460" spans="1:41" x14ac:dyDescent="0.25">
      <c r="A460" s="10">
        <v>2025</v>
      </c>
      <c r="B460" s="10" t="s">
        <v>347</v>
      </c>
      <c r="C460" s="10" t="s">
        <v>348</v>
      </c>
      <c r="D460" s="10">
        <v>10485526</v>
      </c>
      <c r="E460" s="10" t="s">
        <v>183</v>
      </c>
      <c r="F460" s="10" t="s">
        <v>184</v>
      </c>
      <c r="G460" s="10" t="s">
        <v>183</v>
      </c>
      <c r="H460" s="10" t="s">
        <v>46</v>
      </c>
      <c r="I460" s="10">
        <v>2131</v>
      </c>
      <c r="J460" s="10" t="s">
        <v>185</v>
      </c>
      <c r="K460" s="10" t="s">
        <v>186</v>
      </c>
      <c r="L460" s="10" t="s">
        <v>49</v>
      </c>
      <c r="M460" s="10"/>
      <c r="N460" s="10" t="s">
        <v>70</v>
      </c>
      <c r="O460" s="10" t="s">
        <v>51</v>
      </c>
      <c r="P460" s="10">
        <v>3</v>
      </c>
      <c r="Q460" s="10">
        <v>5</v>
      </c>
      <c r="R460" s="10">
        <v>5</v>
      </c>
      <c r="S460" s="10" t="s">
        <v>52</v>
      </c>
      <c r="T460" s="10" t="s">
        <v>53</v>
      </c>
      <c r="U460" s="10">
        <v>5</v>
      </c>
      <c r="V460" s="10" t="s">
        <v>54</v>
      </c>
      <c r="W460" s="10" t="s">
        <v>55</v>
      </c>
      <c r="X460" s="10" t="s">
        <v>55</v>
      </c>
      <c r="Y460" s="10">
        <v>0.7142857142857143</v>
      </c>
      <c r="Z460" s="10">
        <v>0.9285714285714286</v>
      </c>
      <c r="AA460" s="10">
        <v>0.90476190476190477</v>
      </c>
      <c r="AB460" s="10">
        <v>1</v>
      </c>
      <c r="AC460" s="10">
        <v>0.90804597701149414</v>
      </c>
      <c r="AD460" s="10" t="str">
        <f>VLOOKUP(J460,'Areas Ranking'!$D$116:$Z$172,18,0)</f>
        <v>Burwood received an overall score of 88% which ranks them at position 4 of the 9 areas within the South West Metropolitan region called in Q2.</v>
      </c>
      <c r="AE460" s="10" t="str">
        <f>VLOOKUP(J460,'Areas Ranking'!$D$116:$Z$172,19,0)</f>
        <v>Burwood received a 'greeting' score of 67% which ranks them at position 2 of the 9 areas within the South West Metropolitan region called in Q2.</v>
      </c>
      <c r="AF460" s="10" t="str">
        <f>VLOOKUP(J460,'Areas Ranking'!$D$116:$Z$172,20,0)</f>
        <v>Burwood received an 'act with empathy' score of 90% which ranks them at position 6 of the 9 areas within the South West Metropolitan region called in Q2.</v>
      </c>
      <c r="AG460" s="10" t="str">
        <f>VLOOKUP(J460,'Areas Ranking'!$D$116:$Z$172,21,0)</f>
        <v>Burwood received an 'explain expectations &amp; resolve situations' score of 97% which ranks them at position 2 of the 9 areas within the South West Metropolitan region called in Q2.</v>
      </c>
      <c r="AH460" s="10" t="str">
        <f>VLOOKUP(J460,'Areas Ranking'!$D$116:$Z$172,22,0)</f>
        <v>Burwood received a 'communication' score of 50% which ranks them at position 7 of the 9 areas within the South West Metropolitan region called in Q2.</v>
      </c>
      <c r="AI460" s="10" t="str">
        <f>VLOOKUP(J460,'Areas Ranking'!$D$116:$Z$172,23,0)</f>
        <v>Burwood's lowest rank was for 'communication' in Q2, which should be examined for potential areas of improvement.</v>
      </c>
      <c r="AJ460" s="10" t="str">
        <f>VLOOKUP(K460,'Region Ranking'!$D$14:$X$19,16,0)</f>
        <v>South West Metropolitan received an overall score of 82% which ranks them at position 3 of the 6 regions called in Q2.</v>
      </c>
      <c r="AK460" s="10" t="str">
        <f>VLOOKUP(K460,'Region Ranking'!$D$14:$X$19,17,0)</f>
        <v>South West Metropolitan received a 'greeting' score of 49% which ranks them at position 6 of the 6 regions called in Q2.</v>
      </c>
      <c r="AL460" s="10" t="str">
        <f>VLOOKUP(K460,'Region Ranking'!$D$14:$X$19,18,0)</f>
        <v>South West Metropolitan received an 'act with empathy' score of 90% which ranks them at position 4 of the 6 regions called in Q2.</v>
      </c>
      <c r="AM460" s="10" t="str">
        <f>VLOOKUP(K460,'Region Ranking'!$D$14:$X$19,19,0)</f>
        <v>South West Metropolitan received an 'explain expectations &amp; resolve situations' score of 87% which ranks them at position 1 of the 6 regions called in Q2.</v>
      </c>
      <c r="AN460" s="10" t="str">
        <f>VLOOKUP(K460,'Region Ranking'!$D$14:$X$19,20,0)</f>
        <v>South West Metropolitan received a 'communication' score of 59% which ranks them at position 6 of the 6 regions called in Q2.</v>
      </c>
      <c r="AO460" s="10" t="str">
        <f>VLOOKUP(K460,'Region Ranking'!$D$14:$X$19,21,0)</f>
        <v>South West Metropolitan had multiple areas with lower ranks in Q2, which should be examined for potential areas of improvement.</v>
      </c>
    </row>
    <row r="461" spans="1:41" x14ac:dyDescent="0.25">
      <c r="A461" s="10">
        <v>2025</v>
      </c>
      <c r="B461" s="10" t="s">
        <v>347</v>
      </c>
      <c r="C461" s="10" t="s">
        <v>348</v>
      </c>
      <c r="D461" s="10">
        <v>10485527</v>
      </c>
      <c r="E461" s="10" t="s">
        <v>192</v>
      </c>
      <c r="F461" s="10" t="s">
        <v>193</v>
      </c>
      <c r="G461" s="10" t="s">
        <v>192</v>
      </c>
      <c r="H461" s="10" t="s">
        <v>46</v>
      </c>
      <c r="I461" s="10">
        <v>2144</v>
      </c>
      <c r="J461" s="10" t="s">
        <v>194</v>
      </c>
      <c r="K461" s="10" t="s">
        <v>186</v>
      </c>
      <c r="L461" s="10" t="s">
        <v>88</v>
      </c>
      <c r="M461" s="10" t="s">
        <v>61</v>
      </c>
      <c r="N461" s="10" t="s">
        <v>70</v>
      </c>
      <c r="O461" s="10" t="s">
        <v>51</v>
      </c>
      <c r="P461" s="10">
        <v>4</v>
      </c>
      <c r="Q461" s="10">
        <v>5</v>
      </c>
      <c r="R461" s="10">
        <v>5</v>
      </c>
      <c r="S461" s="10" t="s">
        <v>52</v>
      </c>
      <c r="T461" s="10" t="s">
        <v>53</v>
      </c>
      <c r="U461" s="10">
        <v>5</v>
      </c>
      <c r="V461" s="10" t="s">
        <v>51</v>
      </c>
      <c r="W461" s="10" t="s">
        <v>51</v>
      </c>
      <c r="X461" s="10" t="s">
        <v>55</v>
      </c>
      <c r="Y461" s="10">
        <v>0.14285714285714279</v>
      </c>
      <c r="Z461" s="10">
        <v>1</v>
      </c>
      <c r="AA461" s="10">
        <v>0.90476190476190477</v>
      </c>
      <c r="AB461" s="10">
        <v>0.5</v>
      </c>
      <c r="AC461" s="10">
        <v>0.82758620689655171</v>
      </c>
      <c r="AD461" s="10" t="str">
        <f>VLOOKUP(J461,'Areas Ranking'!$D$116:$Z$172,18,0)</f>
        <v>Auburn received an overall score of 87% which ranks them at position 5 of the 9 areas within the South West Metropolitan region called in Q2.</v>
      </c>
      <c r="AE461" s="10" t="str">
        <f>VLOOKUP(J461,'Areas Ranking'!$D$116:$Z$172,19,0)</f>
        <v>Auburn received a 'greeting' score of 48% which ranks them at position 5 of the 9 areas within the South West Metropolitan region called in Q2.</v>
      </c>
      <c r="AF461" s="10" t="str">
        <f>VLOOKUP(J461,'Areas Ranking'!$D$116:$Z$172,20,0)</f>
        <v>Auburn received an 'act with empathy' score of 100% which ranks them at position 1 of the 9 areas within the South West Metropolitan region called in Q2.</v>
      </c>
      <c r="AG461" s="10" t="str">
        <f>VLOOKUP(J461,'Areas Ranking'!$D$116:$Z$172,21,0)</f>
        <v>Auburn received an 'explain expectations &amp; resolve situations' score of 90% which ranks them at position 5 of the 9 areas within the South West Metropolitan region called in Q2.</v>
      </c>
      <c r="AH461" s="10" t="str">
        <f>VLOOKUP(J461,'Areas Ranking'!$D$116:$Z$172,22,0)</f>
        <v>Auburn received a 'communication' score of 67% which ranks them at position 1 of the 9 areas within the South West Metropolitan region called in Q2.</v>
      </c>
      <c r="AI461" s="10" t="str">
        <f>VLOOKUP(J461,'Areas Ranking'!$D$116:$Z$172,23,0)</f>
        <v>Auburn had multiple areas with lower ranks in Q2, which should be examined for potential areas of improvement.</v>
      </c>
      <c r="AJ461" s="10" t="str">
        <f>VLOOKUP(K461,'Region Ranking'!$D$14:$X$19,16,0)</f>
        <v>South West Metropolitan received an overall score of 82% which ranks them at position 3 of the 6 regions called in Q2.</v>
      </c>
      <c r="AK461" s="10" t="str">
        <f>VLOOKUP(K461,'Region Ranking'!$D$14:$X$19,17,0)</f>
        <v>South West Metropolitan received a 'greeting' score of 49% which ranks them at position 6 of the 6 regions called in Q2.</v>
      </c>
      <c r="AL461" s="10" t="str">
        <f>VLOOKUP(K461,'Region Ranking'!$D$14:$X$19,18,0)</f>
        <v>South West Metropolitan received an 'act with empathy' score of 90% which ranks them at position 4 of the 6 regions called in Q2.</v>
      </c>
      <c r="AM461" s="10" t="str">
        <f>VLOOKUP(K461,'Region Ranking'!$D$14:$X$19,19,0)</f>
        <v>South West Metropolitan received an 'explain expectations &amp; resolve situations' score of 87% which ranks them at position 1 of the 6 regions called in Q2.</v>
      </c>
      <c r="AN461" s="10" t="str">
        <f>VLOOKUP(K461,'Region Ranking'!$D$14:$X$19,20,0)</f>
        <v>South West Metropolitan received a 'communication' score of 59% which ranks them at position 6 of the 6 regions called in Q2.</v>
      </c>
      <c r="AO461" s="10" t="str">
        <f>VLOOKUP(K461,'Region Ranking'!$D$14:$X$19,21,0)</f>
        <v>South West Metropolitan had multiple areas with lower ranks in Q2, which should be examined for potential areas of improvement.</v>
      </c>
    </row>
    <row r="462" spans="1:41" hidden="1" x14ac:dyDescent="0.25">
      <c r="A462" s="10">
        <v>2025</v>
      </c>
      <c r="B462" s="10" t="s">
        <v>347</v>
      </c>
      <c r="C462" s="10" t="s">
        <v>348</v>
      </c>
      <c r="D462" s="10">
        <v>10485528</v>
      </c>
      <c r="E462" s="10" t="s">
        <v>285</v>
      </c>
      <c r="F462" s="10" t="s">
        <v>286</v>
      </c>
      <c r="G462" s="10" t="s">
        <v>285</v>
      </c>
      <c r="H462" s="10" t="s">
        <v>46</v>
      </c>
      <c r="I462" s="10">
        <v>2795</v>
      </c>
      <c r="J462" s="10" t="s">
        <v>284</v>
      </c>
      <c r="K462" s="10" t="s">
        <v>233</v>
      </c>
      <c r="L462" s="10" t="s">
        <v>49</v>
      </c>
      <c r="M462" s="10" t="s">
        <v>61</v>
      </c>
      <c r="N462" s="10" t="s">
        <v>70</v>
      </c>
      <c r="O462" s="10" t="s">
        <v>51</v>
      </c>
      <c r="P462" s="10">
        <v>5</v>
      </c>
      <c r="Q462" s="10">
        <v>5</v>
      </c>
      <c r="R462" s="10">
        <v>5</v>
      </c>
      <c r="S462" s="10" t="s">
        <v>52</v>
      </c>
      <c r="T462" s="10" t="s">
        <v>76</v>
      </c>
      <c r="U462" s="10">
        <v>5</v>
      </c>
      <c r="V462" s="10" t="s">
        <v>54</v>
      </c>
      <c r="W462" s="10" t="s">
        <v>51</v>
      </c>
      <c r="X462" s="10" t="s">
        <v>55</v>
      </c>
      <c r="Y462" s="10">
        <v>0.42857142857142849</v>
      </c>
      <c r="Z462" s="10">
        <v>1</v>
      </c>
      <c r="AA462" s="10">
        <v>1</v>
      </c>
      <c r="AB462" s="10">
        <v>0.5</v>
      </c>
      <c r="AC462" s="10">
        <v>0.89655172413793094</v>
      </c>
      <c r="AD462" s="10" t="str">
        <f>VLOOKUP(J462,'Areas Ranking'!$D$116:$Z$172,18,0)</f>
        <v>Chifley received an overall score of 84% which ranks them at position 5 of the 7 areas within the Western region called in Q2.</v>
      </c>
      <c r="AE462" s="10" t="str">
        <f>VLOOKUP(J462,'Areas Ranking'!$D$116:$Z$172,19,0)</f>
        <v>Chifley received a 'greeting' score of 43% which ranks them at position 5 of the 7 areas within the Western region called in Q2.</v>
      </c>
      <c r="AF462" s="10" t="str">
        <f>VLOOKUP(J462,'Areas Ranking'!$D$116:$Z$172,20,0)</f>
        <v>Chifley received an 'act with empathy' score of 96% which ranks them at position 4 of the 7 areas within the Western region called in Q2.</v>
      </c>
      <c r="AG462" s="10" t="str">
        <f>VLOOKUP(J462,'Areas Ranking'!$D$116:$Z$172,21,0)</f>
        <v>Chifley received an 'explain expectations &amp; resolve situations' score of 90% which ranks them at position 2 of the 7 areas within the Western region called in Q2.</v>
      </c>
      <c r="AH462" s="10" t="str">
        <f>VLOOKUP(J462,'Areas Ranking'!$D$116:$Z$172,22,0)</f>
        <v>Chifley received a 'communication' score of 50% which ranks them at position 6 of the 7 areas within the Western region called in Q2.</v>
      </c>
      <c r="AI462" s="10" t="str">
        <f>VLOOKUP(J462,'Areas Ranking'!$D$116:$Z$172,23,0)</f>
        <v>Chifley's lowest rank was for 'communication' in Q2, which should be examined for potential areas of improvement.</v>
      </c>
      <c r="AJ462" s="10" t="str">
        <f>VLOOKUP(K462,'Region Ranking'!$D$14:$X$19,16,0)</f>
        <v>Western received an overall score of 84% which ranks them at position 2 of the 6 regions called in Q2.</v>
      </c>
      <c r="AK462" s="10" t="str">
        <f>VLOOKUP(K462,'Region Ranking'!$D$14:$X$19,17,0)</f>
        <v>Western received a 'greeting' score of 53% which ranks them at position 4 of the 6 regions called in Q2.</v>
      </c>
      <c r="AL462" s="10" t="str">
        <f>VLOOKUP(K462,'Region Ranking'!$D$14:$X$19,18,0)</f>
        <v>Western received an 'act with empathy' score of 94% which ranks them at position 1 of the 6 regions called in Q2.</v>
      </c>
      <c r="AM462" s="10" t="str">
        <f>VLOOKUP(K462,'Region Ranking'!$D$14:$X$19,19,0)</f>
        <v>Western received an 'explain expectations &amp; resolve situations' score of 87% which ranks them at position 2 of the 6 regions called in Q2.</v>
      </c>
      <c r="AN462" s="10" t="str">
        <f>VLOOKUP(K462,'Region Ranking'!$D$14:$X$19,20,0)</f>
        <v>Western received a 'communication' score of 69% which ranks them at position 3 of the 6 regions called in Q2.</v>
      </c>
      <c r="AO462" s="10" t="str">
        <f>VLOOKUP(K462,'Region Ranking'!$D$14:$X$19,21,0)</f>
        <v>Western had multiple areas with lower ranks in Q2, which should be examined for potential areas of improvement.</v>
      </c>
    </row>
    <row r="463" spans="1:41" hidden="1" x14ac:dyDescent="0.25">
      <c r="A463" s="10">
        <v>2025</v>
      </c>
      <c r="B463" s="10" t="s">
        <v>347</v>
      </c>
      <c r="C463" s="10" t="s">
        <v>348</v>
      </c>
      <c r="D463" s="10">
        <v>10485529</v>
      </c>
      <c r="E463" s="10" t="s">
        <v>123</v>
      </c>
      <c r="F463" s="10" t="s">
        <v>124</v>
      </c>
      <c r="G463" s="10" t="s">
        <v>123</v>
      </c>
      <c r="H463" s="10" t="s">
        <v>46</v>
      </c>
      <c r="I463" s="10">
        <v>2148</v>
      </c>
      <c r="J463" s="10" t="s">
        <v>125</v>
      </c>
      <c r="K463" s="10" t="s">
        <v>104</v>
      </c>
      <c r="L463" s="10" t="s">
        <v>49</v>
      </c>
      <c r="M463" s="10" t="s">
        <v>61</v>
      </c>
      <c r="N463" s="10" t="s">
        <v>112</v>
      </c>
      <c r="O463" s="10" t="s">
        <v>55</v>
      </c>
      <c r="P463" s="10">
        <v>5</v>
      </c>
      <c r="Q463" s="10">
        <v>4</v>
      </c>
      <c r="R463" s="10">
        <v>4</v>
      </c>
      <c r="S463" s="10" t="s">
        <v>52</v>
      </c>
      <c r="T463" s="10" t="s">
        <v>53</v>
      </c>
      <c r="U463" s="10">
        <v>3</v>
      </c>
      <c r="V463" s="10" t="s">
        <v>63</v>
      </c>
      <c r="W463" s="10" t="s">
        <v>55</v>
      </c>
      <c r="X463" s="10" t="s">
        <v>55</v>
      </c>
      <c r="Y463" s="10">
        <v>0.5714285714285714</v>
      </c>
      <c r="Z463" s="10">
        <v>0.7857142857142857</v>
      </c>
      <c r="AA463" s="10">
        <v>0.80952380952380953</v>
      </c>
      <c r="AB463" s="10">
        <v>1</v>
      </c>
      <c r="AC463" s="10">
        <v>0.8045977011494253</v>
      </c>
      <c r="AD463" s="10" t="str">
        <f>VLOOKUP(J463,'Areas Ranking'!$D$116:$Z$172,18,0)</f>
        <v>Blacktown received an overall score of 86% which ranks them at position 7 of the 12 areas within the North West Metropolitan region called in Q2.</v>
      </c>
      <c r="AE463" s="10" t="str">
        <f>VLOOKUP(J463,'Areas Ranking'!$D$116:$Z$172,19,0)</f>
        <v>Blacktown received a 'greeting' score of 52% which ranks them at position 9 of the 12 areas within the North West Metropolitan region called in Q2.</v>
      </c>
      <c r="AF463" s="10" t="str">
        <f>VLOOKUP(J463,'Areas Ranking'!$D$116:$Z$172,20,0)</f>
        <v>Blacktown received an 'act with empathy' score of 93% which ranks them at position 7 of the 12 areas within the North West Metropolitan region called in Q2.</v>
      </c>
      <c r="AG463" s="10" t="str">
        <f>VLOOKUP(J463,'Areas Ranking'!$D$116:$Z$172,21,0)</f>
        <v>Blacktown received an 'explain expectations &amp; resolve situations' score of 87% which ranks them at position 7 of the 12 areas within the North West Metropolitan region called in Q2.</v>
      </c>
      <c r="AH463" s="10" t="str">
        <f>VLOOKUP(J463,'Areas Ranking'!$D$116:$Z$172,22,0)</f>
        <v>Blacktown received a 'communication' score of 83% which ranks them at position 1 of the 12 areas within the North West Metropolitan region called in Q2.</v>
      </c>
      <c r="AI463" s="10" t="str">
        <f>VLOOKUP(J463,'Areas Ranking'!$D$116:$Z$172,23,0)</f>
        <v>Blacktown's lowest rank was for 'greeting' in Q2, which should be examined for potential areas of improvement.</v>
      </c>
      <c r="AJ463" s="10" t="str">
        <f>VLOOKUP(K463,'Region Ranking'!$D$14:$X$19,16,0)</f>
        <v>North West Metropolitan received an overall score of 82% which ranks them at position 5 of the 6 regions called in Q2.</v>
      </c>
      <c r="AK463" s="10" t="str">
        <f>VLOOKUP(K463,'Region Ranking'!$D$14:$X$19,17,0)</f>
        <v>North West Metropolitan received a 'greeting' score of 58% which ranks them at position 2 of the 6 regions called in Q2.</v>
      </c>
      <c r="AL463" s="10" t="str">
        <f>VLOOKUP(K463,'Region Ranking'!$D$14:$X$19,18,0)</f>
        <v>North West Metropolitan received an 'act with empathy' score of 88% which ranks them at position 5 of the 6 regions called in Q2.</v>
      </c>
      <c r="AM463" s="10" t="str">
        <f>VLOOKUP(K463,'Region Ranking'!$D$14:$X$19,19,0)</f>
        <v>North West Metropolitan received an 'explain expectations &amp; resolve situations' score of 84% which ranks them at position 4 of the 6 regions called in Q2.</v>
      </c>
      <c r="AN463" s="10" t="str">
        <f>VLOOKUP(K463,'Region Ranking'!$D$14:$X$19,20,0)</f>
        <v>North West Metropolitan received a 'communication' score of 69% which ranks them at position 2 of the 6 regions called in Q2.</v>
      </c>
      <c r="AO463" s="10" t="str">
        <f>VLOOKUP(K463,'Region Ranking'!$D$14:$X$19,21,0)</f>
        <v>North West Metropolitan had multiple areas with lower ranks in Q2, which should be examined for potential areas of improvement.</v>
      </c>
    </row>
    <row r="464" spans="1:41" x14ac:dyDescent="0.25">
      <c r="A464" s="10">
        <v>2025</v>
      </c>
      <c r="B464" s="10" t="s">
        <v>347</v>
      </c>
      <c r="C464" s="10" t="s">
        <v>348</v>
      </c>
      <c r="D464" s="10">
        <v>10485530</v>
      </c>
      <c r="E464" s="10" t="s">
        <v>207</v>
      </c>
      <c r="F464" s="10" t="s">
        <v>208</v>
      </c>
      <c r="G464" s="10" t="s">
        <v>207</v>
      </c>
      <c r="H464" s="10" t="s">
        <v>46</v>
      </c>
      <c r="I464" s="10">
        <v>2194</v>
      </c>
      <c r="J464" s="10" t="s">
        <v>209</v>
      </c>
      <c r="K464" s="10" t="s">
        <v>186</v>
      </c>
      <c r="L464" s="10" t="s">
        <v>88</v>
      </c>
      <c r="M464" s="10" t="s">
        <v>61</v>
      </c>
      <c r="N464" s="10" t="s">
        <v>70</v>
      </c>
      <c r="O464" s="10" t="s">
        <v>51</v>
      </c>
      <c r="P464" s="10">
        <v>3</v>
      </c>
      <c r="Q464" s="10">
        <v>5</v>
      </c>
      <c r="R464" s="10">
        <v>4</v>
      </c>
      <c r="S464" s="10" t="s">
        <v>52</v>
      </c>
      <c r="T464" s="10" t="s">
        <v>53</v>
      </c>
      <c r="U464" s="10">
        <v>3</v>
      </c>
      <c r="V464" s="10" t="s">
        <v>54</v>
      </c>
      <c r="W464" s="10" t="s">
        <v>51</v>
      </c>
      <c r="X464" s="10" t="s">
        <v>55</v>
      </c>
      <c r="Y464" s="10">
        <v>0.42857142857142849</v>
      </c>
      <c r="Z464" s="10">
        <v>0.8214285714285714</v>
      </c>
      <c r="AA464" s="10">
        <v>0.80952380952380953</v>
      </c>
      <c r="AB464" s="10">
        <v>0.5</v>
      </c>
      <c r="AC464" s="10">
        <v>0.74712643678160917</v>
      </c>
      <c r="AD464" s="10" t="str">
        <f>VLOOKUP(J464,'Areas Ranking'!$D$116:$Z$172,18,0)</f>
        <v>Campsie received an overall score of 81% which ranks them at position 7 of the 9 areas within the South West Metropolitan region called in Q2.</v>
      </c>
      <c r="AE464" s="10" t="str">
        <f>VLOOKUP(J464,'Areas Ranking'!$D$116:$Z$172,19,0)</f>
        <v>Campsie received a 'greeting' score of 38% which ranks them at position 7 of the 9 areas within the South West Metropolitan region called in Q2.</v>
      </c>
      <c r="AF464" s="10" t="str">
        <f>VLOOKUP(J464,'Areas Ranking'!$D$116:$Z$172,20,0)</f>
        <v>Campsie received an 'act with empathy' score of 88% which ranks them at position 7 of the 9 areas within the South West Metropolitan region called in Q2.</v>
      </c>
      <c r="AG464" s="10" t="str">
        <f>VLOOKUP(J464,'Areas Ranking'!$D$116:$Z$172,21,0)</f>
        <v>Campsie received an 'explain expectations &amp; resolve situations' score of 87% which ranks them at position 6 of the 9 areas within the South West Metropolitan region called in Q2.</v>
      </c>
      <c r="AH464" s="10" t="str">
        <f>VLOOKUP(J464,'Areas Ranking'!$D$116:$Z$172,22,0)</f>
        <v>Campsie received a 'communication' score of 67% which ranks them at position 1 of the 9 areas within the South West Metropolitan region called in Q2.</v>
      </c>
      <c r="AI464" s="10" t="str">
        <f>VLOOKUP(J464,'Areas Ranking'!$D$116:$Z$172,23,0)</f>
        <v>Campsie had multiple areas with lower ranks in Q2, which should be examined for potential areas of improvement.</v>
      </c>
      <c r="AJ464" s="10" t="str">
        <f>VLOOKUP(K464,'Region Ranking'!$D$14:$X$19,16,0)</f>
        <v>South West Metropolitan received an overall score of 82% which ranks them at position 3 of the 6 regions called in Q2.</v>
      </c>
      <c r="AK464" s="10" t="str">
        <f>VLOOKUP(K464,'Region Ranking'!$D$14:$X$19,17,0)</f>
        <v>South West Metropolitan received a 'greeting' score of 49% which ranks them at position 6 of the 6 regions called in Q2.</v>
      </c>
      <c r="AL464" s="10" t="str">
        <f>VLOOKUP(K464,'Region Ranking'!$D$14:$X$19,18,0)</f>
        <v>South West Metropolitan received an 'act with empathy' score of 90% which ranks them at position 4 of the 6 regions called in Q2.</v>
      </c>
      <c r="AM464" s="10" t="str">
        <f>VLOOKUP(K464,'Region Ranking'!$D$14:$X$19,19,0)</f>
        <v>South West Metropolitan received an 'explain expectations &amp; resolve situations' score of 87% which ranks them at position 1 of the 6 regions called in Q2.</v>
      </c>
      <c r="AN464" s="10" t="str">
        <f>VLOOKUP(K464,'Region Ranking'!$D$14:$X$19,20,0)</f>
        <v>South West Metropolitan received a 'communication' score of 59% which ranks them at position 6 of the 6 regions called in Q2.</v>
      </c>
      <c r="AO464" s="10" t="str">
        <f>VLOOKUP(K464,'Region Ranking'!$D$14:$X$19,21,0)</f>
        <v>South West Metropolitan had multiple areas with lower ranks in Q2, which should be examined for potential areas of improvement.</v>
      </c>
    </row>
    <row r="465" spans="1:41" hidden="1" x14ac:dyDescent="0.25">
      <c r="A465" s="10">
        <v>2025</v>
      </c>
      <c r="B465" s="10" t="s">
        <v>347</v>
      </c>
      <c r="C465" s="10" t="s">
        <v>348</v>
      </c>
      <c r="D465" s="10">
        <v>10485531</v>
      </c>
      <c r="E465" s="10" t="s">
        <v>129</v>
      </c>
      <c r="F465" s="10" t="s">
        <v>130</v>
      </c>
      <c r="G465" s="10" t="s">
        <v>129</v>
      </c>
      <c r="H465" s="10" t="s">
        <v>46</v>
      </c>
      <c r="I465" s="10">
        <v>2154</v>
      </c>
      <c r="J465" s="10" t="s">
        <v>131</v>
      </c>
      <c r="K465" s="10" t="s">
        <v>104</v>
      </c>
      <c r="L465" s="10" t="s">
        <v>49</v>
      </c>
      <c r="M465" s="10" t="s">
        <v>61</v>
      </c>
      <c r="N465" s="10" t="s">
        <v>50</v>
      </c>
      <c r="O465" s="10" t="s">
        <v>51</v>
      </c>
      <c r="P465" s="10">
        <v>5</v>
      </c>
      <c r="Q465" s="10">
        <v>5</v>
      </c>
      <c r="R465" s="10">
        <v>5</v>
      </c>
      <c r="S465" s="10" t="s">
        <v>52</v>
      </c>
      <c r="T465" s="10" t="s">
        <v>76</v>
      </c>
      <c r="U465" s="10">
        <v>5</v>
      </c>
      <c r="V465" s="10" t="s">
        <v>51</v>
      </c>
      <c r="W465" s="10" t="s">
        <v>51</v>
      </c>
      <c r="X465" s="10" t="s">
        <v>55</v>
      </c>
      <c r="Y465" s="10">
        <v>0.5714285714285714</v>
      </c>
      <c r="Z465" s="10">
        <v>1</v>
      </c>
      <c r="AA465" s="10">
        <v>1</v>
      </c>
      <c r="AB465" s="10">
        <v>0.5</v>
      </c>
      <c r="AC465" s="10">
        <v>0.90804597701149414</v>
      </c>
      <c r="AD465" s="10" t="str">
        <f>VLOOKUP(J465,'Areas Ranking'!$D$116:$Z$172,18,0)</f>
        <v>The Hills received an overall score of 93% which ranks them at position 1 of the 12 areas within the North West Metropolitan region called in Q2.</v>
      </c>
      <c r="AE465" s="10" t="str">
        <f>VLOOKUP(J465,'Areas Ranking'!$D$116:$Z$172,19,0)</f>
        <v>The Hills received a 'greeting' score of 62% which ranks them at position 4 of the 12 areas within the North West Metropolitan region called in Q2.</v>
      </c>
      <c r="AF465" s="10" t="str">
        <f>VLOOKUP(J465,'Areas Ranking'!$D$116:$Z$172,20,0)</f>
        <v>The Hills received an 'act with empathy' score of 100% which ranks them at position 1 of the 12 areas within the North West Metropolitan region called in Q2.</v>
      </c>
      <c r="AG465" s="10" t="str">
        <f>VLOOKUP(J465,'Areas Ranking'!$D$116:$Z$172,21,0)</f>
        <v>The Hills received an 'explain expectations &amp; resolve situations' score of 97% which ranks them at position 2 of the 12 areas within the North West Metropolitan region called in Q2.</v>
      </c>
      <c r="AH465" s="10" t="str">
        <f>VLOOKUP(J465,'Areas Ranking'!$D$116:$Z$172,22,0)</f>
        <v>The Hills received a 'communication' score of 83% which ranks them at position 1 of the 12 areas within the North West Metropolitan region called in Q2.</v>
      </c>
      <c r="AI465" s="10" t="str">
        <f>VLOOKUP(J465,'Areas Ranking'!$D$116:$Z$172,23,0)</f>
        <v>The Hills' lowest rank was for 'greeting' in Q2, which should be examined for potential areas of improvement.</v>
      </c>
      <c r="AJ465" s="10" t="str">
        <f>VLOOKUP(K465,'Region Ranking'!$D$14:$X$19,16,0)</f>
        <v>North West Metropolitan received an overall score of 82% which ranks them at position 5 of the 6 regions called in Q2.</v>
      </c>
      <c r="AK465" s="10" t="str">
        <f>VLOOKUP(K465,'Region Ranking'!$D$14:$X$19,17,0)</f>
        <v>North West Metropolitan received a 'greeting' score of 58% which ranks them at position 2 of the 6 regions called in Q2.</v>
      </c>
      <c r="AL465" s="10" t="str">
        <f>VLOOKUP(K465,'Region Ranking'!$D$14:$X$19,18,0)</f>
        <v>North West Metropolitan received an 'act with empathy' score of 88% which ranks them at position 5 of the 6 regions called in Q2.</v>
      </c>
      <c r="AM465" s="10" t="str">
        <f>VLOOKUP(K465,'Region Ranking'!$D$14:$X$19,19,0)</f>
        <v>North West Metropolitan received an 'explain expectations &amp; resolve situations' score of 84% which ranks them at position 4 of the 6 regions called in Q2.</v>
      </c>
      <c r="AN465" s="10" t="str">
        <f>VLOOKUP(K465,'Region Ranking'!$D$14:$X$19,20,0)</f>
        <v>North West Metropolitan received a 'communication' score of 69% which ranks them at position 2 of the 6 regions called in Q2.</v>
      </c>
      <c r="AO465" s="10" t="str">
        <f>VLOOKUP(K465,'Region Ranking'!$D$14:$X$19,21,0)</f>
        <v>North West Metropolitan had multiple areas with lower ranks in Q2, which should be examined for potential areas of improvement.</v>
      </c>
    </row>
    <row r="466" spans="1:41" hidden="1" x14ac:dyDescent="0.25">
      <c r="A466" s="10">
        <v>2025</v>
      </c>
      <c r="B466" s="10" t="s">
        <v>347</v>
      </c>
      <c r="C466" s="10" t="s">
        <v>348</v>
      </c>
      <c r="D466" s="10">
        <v>10485532</v>
      </c>
      <c r="E466" s="10" t="s">
        <v>161</v>
      </c>
      <c r="F466" s="10" t="s">
        <v>162</v>
      </c>
      <c r="G466" s="10" t="s">
        <v>161</v>
      </c>
      <c r="H466" s="10" t="s">
        <v>46</v>
      </c>
      <c r="I466" s="10">
        <v>2450</v>
      </c>
      <c r="J466" s="10" t="s">
        <v>163</v>
      </c>
      <c r="K466" s="10" t="s">
        <v>136</v>
      </c>
      <c r="L466" s="10" t="s">
        <v>49</v>
      </c>
      <c r="M466" s="10" t="s">
        <v>61</v>
      </c>
      <c r="N466" s="10" t="s">
        <v>70</v>
      </c>
      <c r="O466" s="10" t="s">
        <v>51</v>
      </c>
      <c r="P466" s="10">
        <v>5</v>
      </c>
      <c r="Q466" s="10">
        <v>5</v>
      </c>
      <c r="R466" s="10">
        <v>5</v>
      </c>
      <c r="S466" s="10" t="s">
        <v>52</v>
      </c>
      <c r="T466" s="10" t="s">
        <v>62</v>
      </c>
      <c r="U466" s="10">
        <v>5</v>
      </c>
      <c r="V466" s="10" t="s">
        <v>51</v>
      </c>
      <c r="W466" s="10" t="s">
        <v>51</v>
      </c>
      <c r="X466" s="10" t="s">
        <v>55</v>
      </c>
      <c r="Y466" s="10">
        <v>0.5714285714285714</v>
      </c>
      <c r="Z466" s="10">
        <v>1</v>
      </c>
      <c r="AA466" s="10">
        <v>0.7142857142857143</v>
      </c>
      <c r="AB466" s="10">
        <v>0.5</v>
      </c>
      <c r="AC466" s="10">
        <v>0.77011494252873558</v>
      </c>
      <c r="AD466" s="10" t="str">
        <f>VLOOKUP(J466,'Areas Ranking'!$D$116:$Z$172,18,0)</f>
        <v>Coffs/Clarence received an overall score of 83% which ranks them at position 6 of the 11 areas within the Northern region called in Q2.</v>
      </c>
      <c r="AE466" s="10" t="str">
        <f>VLOOKUP(J466,'Areas Ranking'!$D$116:$Z$172,19,0)</f>
        <v>Coffs/Clarence received a 'greeting' score of 57% which ranks them at position 5 of the 11 areas within the Northern region called in Q2.</v>
      </c>
      <c r="AF466" s="10" t="str">
        <f>VLOOKUP(J466,'Areas Ranking'!$D$116:$Z$172,20,0)</f>
        <v>Coffs/Clarence received an 'act with empathy' score of 100% which ranks them at position 1 of the 11 areas within the Northern region called in Q2.</v>
      </c>
      <c r="AG466" s="10" t="str">
        <f>VLOOKUP(J466,'Areas Ranking'!$D$116:$Z$172,21,0)</f>
        <v>Coffs/Clarence received an 'explain expectations &amp; resolve situations' score of 83% which ranks them at position 7 of the 11 areas within the Northern region called in Q2.</v>
      </c>
      <c r="AH466" s="10" t="str">
        <f>VLOOKUP(J466,'Areas Ranking'!$D$116:$Z$172,22,0)</f>
        <v>Coffs/Clarence received a 'communication' score of 50% which ranks them at position 8 of the 11 areas within the Northern region called in Q2.</v>
      </c>
      <c r="AI466" s="10" t="str">
        <f>VLOOKUP(J466,'Areas Ranking'!$D$116:$Z$172,23,0)</f>
        <v>Coffs/Clarence's lowest rank was for 'communication' in Q2, which should be examined for potential areas of improvement.</v>
      </c>
      <c r="AJ466" s="10" t="str">
        <f>VLOOKUP(K466,'Region Ranking'!$D$14:$X$19,16,0)</f>
        <v>Northern received an overall score of 82% which ranks them at position 4 of the 6 regions called in Q2.</v>
      </c>
      <c r="AK466" s="10" t="str">
        <f>VLOOKUP(K466,'Region Ranking'!$D$14:$X$19,17,0)</f>
        <v>Northern received a 'greeting' score of 57% which ranks them at position 3 of the 6 regions called in Q2.</v>
      </c>
      <c r="AL466" s="10" t="str">
        <f>VLOOKUP(K466,'Region Ranking'!$D$14:$X$19,18,0)</f>
        <v>Northern received an 'act with empathy' score of 91% which ranks them at position 3 of the 6 regions called in Q2.</v>
      </c>
      <c r="AM466" s="10" t="str">
        <f>VLOOKUP(K466,'Region Ranking'!$D$14:$X$19,19,0)</f>
        <v>Northern received an 'explain expectations &amp; resolve situations' score of 84% which ranks them at position 5 of the 6 regions called in Q2.</v>
      </c>
      <c r="AN466" s="10" t="str">
        <f>VLOOKUP(K466,'Region Ranking'!$D$14:$X$19,20,0)</f>
        <v>Northern received a 'communication' score of 64% which ranks them at position 4 of the 6 regions called in Q2.</v>
      </c>
      <c r="AO466" s="10" t="str">
        <f>VLOOKUP(K466,'Region Ranking'!$D$14:$X$19,21,0)</f>
        <v>Northern had multiple areas with lower ranks in Q2, which should be examined for potential areas of improvement.</v>
      </c>
    </row>
    <row r="467" spans="1:41" hidden="1" x14ac:dyDescent="0.25">
      <c r="A467" s="10">
        <v>2025</v>
      </c>
      <c r="B467" s="10" t="s">
        <v>347</v>
      </c>
      <c r="C467" s="10" t="s">
        <v>348</v>
      </c>
      <c r="D467" s="10">
        <v>10485533</v>
      </c>
      <c r="E467" s="10" t="s">
        <v>149</v>
      </c>
      <c r="F467" s="10" t="s">
        <v>150</v>
      </c>
      <c r="G467" s="10" t="s">
        <v>149</v>
      </c>
      <c r="H467" s="10" t="s">
        <v>46</v>
      </c>
      <c r="I467" s="10">
        <v>2428</v>
      </c>
      <c r="J467" s="10" t="s">
        <v>151</v>
      </c>
      <c r="K467" s="10" t="s">
        <v>136</v>
      </c>
      <c r="L467" s="10" t="s">
        <v>49</v>
      </c>
      <c r="M467" s="10"/>
      <c r="N467" s="10" t="s">
        <v>50</v>
      </c>
      <c r="O467" s="10" t="s">
        <v>51</v>
      </c>
      <c r="P467" s="10">
        <v>5</v>
      </c>
      <c r="Q467" s="10">
        <v>5</v>
      </c>
      <c r="R467" s="10">
        <v>5</v>
      </c>
      <c r="S467" s="10" t="s">
        <v>52</v>
      </c>
      <c r="T467" s="10" t="s">
        <v>76</v>
      </c>
      <c r="U467" s="10">
        <v>5</v>
      </c>
      <c r="V467" s="10" t="s">
        <v>51</v>
      </c>
      <c r="W467" s="10" t="s">
        <v>51</v>
      </c>
      <c r="X467" s="10" t="s">
        <v>51</v>
      </c>
      <c r="Y467" s="10">
        <v>0.2857142857142857</v>
      </c>
      <c r="Z467" s="10">
        <v>0.8928571428571429</v>
      </c>
      <c r="AA467" s="10">
        <v>1</v>
      </c>
      <c r="AB467" s="10">
        <v>0</v>
      </c>
      <c r="AC467" s="10">
        <v>0.7931034482758621</v>
      </c>
      <c r="AD467" s="10" t="str">
        <f>VLOOKUP(J467,'Areas Ranking'!$D$116:$Z$172,18,0)</f>
        <v>Manning Great Lakes received an overall score of 77% which ranks them at position 8 of the 11 areas within the Northern region called in Q2.</v>
      </c>
      <c r="AE467" s="10" t="str">
        <f>VLOOKUP(J467,'Areas Ranking'!$D$116:$Z$172,19,0)</f>
        <v>Manning Great Lakes received a 'greeting' score of 52% which ranks them at position 7 of the 11 areas within the Northern region called in Q2.</v>
      </c>
      <c r="AF467" s="10" t="str">
        <f>VLOOKUP(J467,'Areas Ranking'!$D$116:$Z$172,20,0)</f>
        <v>Manning Great Lakes received an 'act with empathy' score of 89% which ranks them at position 7 of the 11 areas within the Northern region called in Q2.</v>
      </c>
      <c r="AG467" s="10" t="str">
        <f>VLOOKUP(J467,'Areas Ranking'!$D$116:$Z$172,21,0)</f>
        <v>Manning Great Lakes received an 'explain expectations &amp; resolve situations' score of 84% which ranks them at position 6 of the 11 areas within the Northern region called in Q2.</v>
      </c>
      <c r="AH467" s="10" t="str">
        <f>VLOOKUP(J467,'Areas Ranking'!$D$116:$Z$172,22,0)</f>
        <v>Manning Great Lakes received a 'communication' score of 33% which ranks them at position 11 of the 11 areas within the Northern region called in Q2.</v>
      </c>
      <c r="AI467" s="10" t="str">
        <f>VLOOKUP(J467,'Areas Ranking'!$D$116:$Z$172,23,0)</f>
        <v>Manning Great Lakes' lowest rank was for 'communication' in Q2, which should be examined for potential areas of improvement.</v>
      </c>
      <c r="AJ467" s="10" t="str">
        <f>VLOOKUP(K467,'Region Ranking'!$D$14:$X$19,16,0)</f>
        <v>Northern received an overall score of 82% which ranks them at position 4 of the 6 regions called in Q2.</v>
      </c>
      <c r="AK467" s="10" t="str">
        <f>VLOOKUP(K467,'Region Ranking'!$D$14:$X$19,17,0)</f>
        <v>Northern received a 'greeting' score of 57% which ranks them at position 3 of the 6 regions called in Q2.</v>
      </c>
      <c r="AL467" s="10" t="str">
        <f>VLOOKUP(K467,'Region Ranking'!$D$14:$X$19,18,0)</f>
        <v>Northern received an 'act with empathy' score of 91% which ranks them at position 3 of the 6 regions called in Q2.</v>
      </c>
      <c r="AM467" s="10" t="str">
        <f>VLOOKUP(K467,'Region Ranking'!$D$14:$X$19,19,0)</f>
        <v>Northern received an 'explain expectations &amp; resolve situations' score of 84% which ranks them at position 5 of the 6 regions called in Q2.</v>
      </c>
      <c r="AN467" s="10" t="str">
        <f>VLOOKUP(K467,'Region Ranking'!$D$14:$X$19,20,0)</f>
        <v>Northern received a 'communication' score of 64% which ranks them at position 4 of the 6 regions called in Q2.</v>
      </c>
      <c r="AO467" s="10" t="str">
        <f>VLOOKUP(K467,'Region Ranking'!$D$14:$X$19,21,0)</f>
        <v>Northern had multiple areas with lower ranks in Q2, which should be examined for potential areas of improvement.</v>
      </c>
    </row>
    <row r="468" spans="1:41" hidden="1" x14ac:dyDescent="0.25">
      <c r="A468" s="10">
        <v>2025</v>
      </c>
      <c r="B468" s="10" t="s">
        <v>347</v>
      </c>
      <c r="C468" s="10" t="s">
        <v>348</v>
      </c>
      <c r="D468" s="10">
        <v>10485534</v>
      </c>
      <c r="E468" s="10" t="s">
        <v>181</v>
      </c>
      <c r="F468" s="10" t="s">
        <v>182</v>
      </c>
      <c r="G468" s="10" t="s">
        <v>181</v>
      </c>
      <c r="H468" s="10" t="s">
        <v>46</v>
      </c>
      <c r="I468" s="10">
        <v>2780</v>
      </c>
      <c r="J468" s="10" t="s">
        <v>180</v>
      </c>
      <c r="K468" s="10" t="s">
        <v>104</v>
      </c>
      <c r="L468" s="10" t="s">
        <v>49</v>
      </c>
      <c r="M468" s="10" t="s">
        <v>61</v>
      </c>
      <c r="N468" s="10" t="s">
        <v>70</v>
      </c>
      <c r="O468" s="10" t="s">
        <v>51</v>
      </c>
      <c r="P468" s="10">
        <v>5</v>
      </c>
      <c r="Q468" s="10">
        <v>5</v>
      </c>
      <c r="R468" s="10">
        <v>5</v>
      </c>
      <c r="S468" s="10" t="s">
        <v>52</v>
      </c>
      <c r="T468" s="10" t="s">
        <v>53</v>
      </c>
      <c r="U468" s="10">
        <v>5</v>
      </c>
      <c r="V468" s="10" t="s">
        <v>51</v>
      </c>
      <c r="W468" s="10" t="s">
        <v>55</v>
      </c>
      <c r="X468" s="10" t="s">
        <v>55</v>
      </c>
      <c r="Y468" s="10">
        <v>0.5714285714285714</v>
      </c>
      <c r="Z468" s="10">
        <v>1</v>
      </c>
      <c r="AA468" s="10">
        <v>0.90476190476190477</v>
      </c>
      <c r="AB468" s="10">
        <v>1</v>
      </c>
      <c r="AC468" s="10">
        <v>0.91954022988505746</v>
      </c>
      <c r="AD468" s="10" t="str">
        <f>VLOOKUP(J468,'Areas Ranking'!$D$116:$Z$172,18,0)</f>
        <v>Blue Mountains received an overall score of 87% which ranks them at position 6 of the 12 areas within the North West Metropolitan region called in Q2.</v>
      </c>
      <c r="AE468" s="10" t="str">
        <f>VLOOKUP(J468,'Areas Ranking'!$D$116:$Z$172,19,0)</f>
        <v>Blue Mountains received a 'greeting' score of 57% which ranks them at position 7 of the 12 areas within the North West Metropolitan region called in Q2.</v>
      </c>
      <c r="AF468" s="10" t="str">
        <f>VLOOKUP(J468,'Areas Ranking'!$D$116:$Z$172,20,0)</f>
        <v>Blue Mountains received an 'act with empathy' score of 90% which ranks them at position 8 of the 12 areas within the North West Metropolitan region called in Q2.</v>
      </c>
      <c r="AG468" s="10" t="str">
        <f>VLOOKUP(J468,'Areas Ranking'!$D$116:$Z$172,21,0)</f>
        <v>Blue Mountains received an 'explain expectations &amp; resolve situations' score of 90% which ranks them at position 5 of the 12 areas within the North West Metropolitan region called in Q2.</v>
      </c>
      <c r="AH468" s="10" t="str">
        <f>VLOOKUP(J468,'Areas Ranking'!$D$116:$Z$172,22,0)</f>
        <v>Blue Mountains received a 'communication' score of 83% which ranks them at position 1 of the 12 areas within the North West Metropolitan region called in Q2.</v>
      </c>
      <c r="AI468" s="10" t="str">
        <f>VLOOKUP(J468,'Areas Ranking'!$D$116:$Z$172,23,0)</f>
        <v>Blue Mountains' lowest rank was for 'act with empathy' in Q2, which should be examined for potential areas of improvement.</v>
      </c>
      <c r="AJ468" s="10" t="str">
        <f>VLOOKUP(K468,'Region Ranking'!$D$14:$X$19,16,0)</f>
        <v>North West Metropolitan received an overall score of 82% which ranks them at position 5 of the 6 regions called in Q2.</v>
      </c>
      <c r="AK468" s="10" t="str">
        <f>VLOOKUP(K468,'Region Ranking'!$D$14:$X$19,17,0)</f>
        <v>North West Metropolitan received a 'greeting' score of 58% which ranks them at position 2 of the 6 regions called in Q2.</v>
      </c>
      <c r="AL468" s="10" t="str">
        <f>VLOOKUP(K468,'Region Ranking'!$D$14:$X$19,18,0)</f>
        <v>North West Metropolitan received an 'act with empathy' score of 88% which ranks them at position 5 of the 6 regions called in Q2.</v>
      </c>
      <c r="AM468" s="10" t="str">
        <f>VLOOKUP(K468,'Region Ranking'!$D$14:$X$19,19,0)</f>
        <v>North West Metropolitan received an 'explain expectations &amp; resolve situations' score of 84% which ranks them at position 4 of the 6 regions called in Q2.</v>
      </c>
      <c r="AN468" s="10" t="str">
        <f>VLOOKUP(K468,'Region Ranking'!$D$14:$X$19,20,0)</f>
        <v>North West Metropolitan received a 'communication' score of 69% which ranks them at position 2 of the 6 regions called in Q2.</v>
      </c>
      <c r="AO468" s="10" t="str">
        <f>VLOOKUP(K468,'Region Ranking'!$D$14:$X$19,21,0)</f>
        <v>North West Metropolitan had multiple areas with lower ranks in Q2, which should be examined for potential areas of improvement.</v>
      </c>
    </row>
    <row r="469" spans="1:41" x14ac:dyDescent="0.25">
      <c r="A469" s="10">
        <v>2025</v>
      </c>
      <c r="B469" s="10" t="s">
        <v>347</v>
      </c>
      <c r="C469" s="10" t="s">
        <v>348</v>
      </c>
      <c r="D469" s="10">
        <v>10485535</v>
      </c>
      <c r="E469" s="10" t="s">
        <v>205</v>
      </c>
      <c r="F469" s="10" t="s">
        <v>206</v>
      </c>
      <c r="G469" s="10" t="s">
        <v>205</v>
      </c>
      <c r="H469" s="10" t="s">
        <v>46</v>
      </c>
      <c r="I469" s="10">
        <v>2170</v>
      </c>
      <c r="J469" s="10" t="s">
        <v>204</v>
      </c>
      <c r="K469" s="10" t="s">
        <v>186</v>
      </c>
      <c r="L469" s="10" t="s">
        <v>88</v>
      </c>
      <c r="M469" s="10"/>
      <c r="N469" s="10" t="s">
        <v>112</v>
      </c>
      <c r="O469" s="10" t="s">
        <v>51</v>
      </c>
      <c r="P469" s="10">
        <v>0</v>
      </c>
      <c r="Q469" s="10">
        <v>0</v>
      </c>
      <c r="R469" s="10">
        <v>0</v>
      </c>
      <c r="S469" s="10" t="s">
        <v>52</v>
      </c>
      <c r="T469" s="10" t="s">
        <v>62</v>
      </c>
      <c r="U469" s="10">
        <v>0</v>
      </c>
      <c r="V469" s="10" t="s">
        <v>51</v>
      </c>
      <c r="W469" s="10" t="s">
        <v>51</v>
      </c>
      <c r="X469" s="10" t="s">
        <v>51</v>
      </c>
      <c r="Y469" s="10">
        <v>0</v>
      </c>
      <c r="Z469" s="10">
        <v>0</v>
      </c>
      <c r="AA469" s="10">
        <v>0</v>
      </c>
      <c r="AB469" s="10">
        <v>0</v>
      </c>
      <c r="AC469" s="10">
        <v>0</v>
      </c>
      <c r="AD469" s="10" t="str">
        <f>VLOOKUP(J469,'Areas Ranking'!$D$116:$Z$172,18,0)</f>
        <v>Liverpool City received an overall score of 62% which ranks them at position 8 of the 9 areas within the South West Metropolitan region called in Q2.</v>
      </c>
      <c r="AE469" s="10" t="str">
        <f>VLOOKUP(J469,'Areas Ranking'!$D$116:$Z$172,19,0)</f>
        <v>Liverpool City received a 'greeting' score of 38% which ranks them at position 7 of the 9 areas within the South West Metropolitan region called in Q2.</v>
      </c>
      <c r="AF469" s="10" t="str">
        <f>VLOOKUP(J469,'Areas Ranking'!$D$116:$Z$172,20,0)</f>
        <v>Liverpool City received an 'act with empathy' score of 67% which ranks them at position 9 of the 9 areas within the South West Metropolitan region called in Q2.</v>
      </c>
      <c r="AG469" s="10" t="str">
        <f>VLOOKUP(J469,'Areas Ranking'!$D$116:$Z$172,21,0)</f>
        <v>Liverpool City received an 'explain expectations &amp; resolve situations' score of 67% which ranks them at position 8 of the 9 areas within the South West Metropolitan region called in Q2.</v>
      </c>
      <c r="AH469" s="10" t="str">
        <f>VLOOKUP(J469,'Areas Ranking'!$D$116:$Z$172,22,0)</f>
        <v>Liverpool City received a 'communication' score of 50% which ranks them at position 7 of the 9 areas within the South West Metropolitan region called in Q2.</v>
      </c>
      <c r="AI469" s="10" t="str">
        <f>VLOOKUP(J469,'Areas Ranking'!$D$116:$Z$172,23,0)</f>
        <v>Liverpool City's lowest rank was for 'act with empathy' in Q2, which should be examined for potential areas of improvement.</v>
      </c>
      <c r="AJ469" s="10" t="str">
        <f>VLOOKUP(K469,'Region Ranking'!$D$14:$X$19,16,0)</f>
        <v>South West Metropolitan received an overall score of 82% which ranks them at position 3 of the 6 regions called in Q2.</v>
      </c>
      <c r="AK469" s="10" t="str">
        <f>VLOOKUP(K469,'Region Ranking'!$D$14:$X$19,17,0)</f>
        <v>South West Metropolitan received a 'greeting' score of 49% which ranks them at position 6 of the 6 regions called in Q2.</v>
      </c>
      <c r="AL469" s="10" t="str">
        <f>VLOOKUP(K469,'Region Ranking'!$D$14:$X$19,18,0)</f>
        <v>South West Metropolitan received an 'act with empathy' score of 90% which ranks them at position 4 of the 6 regions called in Q2.</v>
      </c>
      <c r="AM469" s="10" t="str">
        <f>VLOOKUP(K469,'Region Ranking'!$D$14:$X$19,19,0)</f>
        <v>South West Metropolitan received an 'explain expectations &amp; resolve situations' score of 87% which ranks them at position 1 of the 6 regions called in Q2.</v>
      </c>
      <c r="AN469" s="10" t="str">
        <f>VLOOKUP(K469,'Region Ranking'!$D$14:$X$19,20,0)</f>
        <v>South West Metropolitan received a 'communication' score of 59% which ranks them at position 6 of the 6 regions called in Q2.</v>
      </c>
      <c r="AO469" s="10" t="str">
        <f>VLOOKUP(K469,'Region Ranking'!$D$14:$X$19,21,0)</f>
        <v>South West Metropolitan had multiple areas with lower ranks in Q2, which should be examined for potential areas of improvement.</v>
      </c>
    </row>
    <row r="470" spans="1:41" x14ac:dyDescent="0.25">
      <c r="A470" s="10">
        <v>2025</v>
      </c>
      <c r="B470" s="10" t="s">
        <v>347</v>
      </c>
      <c r="C470" s="10" t="s">
        <v>348</v>
      </c>
      <c r="D470" s="10">
        <v>10485536</v>
      </c>
      <c r="E470" s="10" t="s">
        <v>265</v>
      </c>
      <c r="F470" s="10" t="s">
        <v>266</v>
      </c>
      <c r="G470" s="10" t="s">
        <v>265</v>
      </c>
      <c r="H470" s="10" t="s">
        <v>46</v>
      </c>
      <c r="I470" s="10">
        <v>2564</v>
      </c>
      <c r="J470" s="10" t="s">
        <v>264</v>
      </c>
      <c r="K470" s="10" t="s">
        <v>186</v>
      </c>
      <c r="L470" s="10" t="s">
        <v>88</v>
      </c>
      <c r="M470" s="10" t="s">
        <v>61</v>
      </c>
      <c r="N470" s="10" t="s">
        <v>70</v>
      </c>
      <c r="O470" s="10" t="s">
        <v>51</v>
      </c>
      <c r="P470" s="10">
        <v>5</v>
      </c>
      <c r="Q470" s="10">
        <v>5</v>
      </c>
      <c r="R470" s="10">
        <v>5</v>
      </c>
      <c r="S470" s="10" t="s">
        <v>52</v>
      </c>
      <c r="T470" s="10" t="s">
        <v>53</v>
      </c>
      <c r="U470" s="10">
        <v>5</v>
      </c>
      <c r="V470" s="10" t="s">
        <v>54</v>
      </c>
      <c r="W470" s="10" t="s">
        <v>51</v>
      </c>
      <c r="X470" s="10" t="s">
        <v>55</v>
      </c>
      <c r="Y470" s="10">
        <v>0.7142857142857143</v>
      </c>
      <c r="Z470" s="10">
        <v>1</v>
      </c>
      <c r="AA470" s="10">
        <v>0.90476190476190477</v>
      </c>
      <c r="AB470" s="10">
        <v>0.5</v>
      </c>
      <c r="AC470" s="10">
        <v>0.87356321839080464</v>
      </c>
      <c r="AD470" s="10" t="str">
        <f>VLOOKUP(J470,'Areas Ranking'!$D$116:$Z$172,18,0)</f>
        <v>Campbelltown City received an overall score of 92% which ranks them at position 2 of the 9 areas within the South West Metropolitan region called in Q2.</v>
      </c>
      <c r="AE470" s="10" t="str">
        <f>VLOOKUP(J470,'Areas Ranking'!$D$116:$Z$172,19,0)</f>
        <v>Campbelltown City received a 'greeting' score of 71% which ranks them at position 1 of the 9 areas within the South West Metropolitan region called in Q2.</v>
      </c>
      <c r="AF470" s="10" t="str">
        <f>VLOOKUP(J470,'Areas Ranking'!$D$116:$Z$172,20,0)</f>
        <v>Campbelltown City received an 'act with empathy' score of 100% which ranks them at position 1 of the 9 areas within the South West Metropolitan region called in Q2.</v>
      </c>
      <c r="AG470" s="10" t="str">
        <f>VLOOKUP(J470,'Areas Ranking'!$D$116:$Z$172,21,0)</f>
        <v>Campbelltown City received an 'explain expectations &amp; resolve situations' score of 97% which ranks them at position 2 of the 9 areas within the South West Metropolitan region called in Q2.</v>
      </c>
      <c r="AH470" s="10" t="str">
        <f>VLOOKUP(J470,'Areas Ranking'!$D$116:$Z$172,22,0)</f>
        <v>Campbelltown City received a 'communication' score of 67% which ranks them at position 1 of the 9 areas within the South West Metropolitan region called in Q2.</v>
      </c>
      <c r="AI470" s="10" t="str">
        <f>VLOOKUP(J470,'Areas Ranking'!$D$116:$Z$172,23,0)</f>
        <v>Campbelltown City's lowest rank was for 'explain expectations &amp; resolve situations' in Q2, which should be examined for potential areas of improvement.</v>
      </c>
      <c r="AJ470" s="10" t="str">
        <f>VLOOKUP(K470,'Region Ranking'!$D$14:$X$19,16,0)</f>
        <v>South West Metropolitan received an overall score of 82% which ranks them at position 3 of the 6 regions called in Q2.</v>
      </c>
      <c r="AK470" s="10" t="str">
        <f>VLOOKUP(K470,'Region Ranking'!$D$14:$X$19,17,0)</f>
        <v>South West Metropolitan received a 'greeting' score of 49% which ranks them at position 6 of the 6 regions called in Q2.</v>
      </c>
      <c r="AL470" s="10" t="str">
        <f>VLOOKUP(K470,'Region Ranking'!$D$14:$X$19,18,0)</f>
        <v>South West Metropolitan received an 'act with empathy' score of 90% which ranks them at position 4 of the 6 regions called in Q2.</v>
      </c>
      <c r="AM470" s="10" t="str">
        <f>VLOOKUP(K470,'Region Ranking'!$D$14:$X$19,19,0)</f>
        <v>South West Metropolitan received an 'explain expectations &amp; resolve situations' score of 87% which ranks them at position 1 of the 6 regions called in Q2.</v>
      </c>
      <c r="AN470" s="10" t="str">
        <f>VLOOKUP(K470,'Region Ranking'!$D$14:$X$19,20,0)</f>
        <v>South West Metropolitan received a 'communication' score of 59% which ranks them at position 6 of the 6 regions called in Q2.</v>
      </c>
      <c r="AO470" s="10" t="str">
        <f>VLOOKUP(K470,'Region Ranking'!$D$14:$X$19,21,0)</f>
        <v>South West Metropolitan had multiple areas with lower ranks in Q2, which should be examined for potential areas of improvement.</v>
      </c>
    </row>
    <row r="471" spans="1:41" hidden="1" x14ac:dyDescent="0.25">
      <c r="A471" s="10">
        <v>2025</v>
      </c>
      <c r="B471" s="10" t="s">
        <v>347</v>
      </c>
      <c r="C471" s="10" t="s">
        <v>348</v>
      </c>
      <c r="D471" s="10">
        <v>10485537</v>
      </c>
      <c r="E471" s="10" t="s">
        <v>71</v>
      </c>
      <c r="F471" s="10" t="s">
        <v>72</v>
      </c>
      <c r="G471" s="10" t="s">
        <v>71</v>
      </c>
      <c r="H471" s="10" t="s">
        <v>46</v>
      </c>
      <c r="I471" s="10">
        <v>2020</v>
      </c>
      <c r="J471" s="10" t="s">
        <v>69</v>
      </c>
      <c r="K471" s="10" t="s">
        <v>48</v>
      </c>
      <c r="L471" s="10" t="s">
        <v>49</v>
      </c>
      <c r="M471" s="10"/>
      <c r="N471" s="10" t="s">
        <v>70</v>
      </c>
      <c r="O471" s="10" t="s">
        <v>51</v>
      </c>
      <c r="P471" s="10">
        <v>5</v>
      </c>
      <c r="Q471" s="10">
        <v>5</v>
      </c>
      <c r="R471" s="10">
        <v>5</v>
      </c>
      <c r="S471" s="10" t="s">
        <v>52</v>
      </c>
      <c r="T471" s="10" t="s">
        <v>76</v>
      </c>
      <c r="U471" s="10">
        <v>5</v>
      </c>
      <c r="V471" s="10" t="s">
        <v>51</v>
      </c>
      <c r="W471" s="10" t="s">
        <v>51</v>
      </c>
      <c r="X471" s="10" t="s">
        <v>55</v>
      </c>
      <c r="Y471" s="10">
        <v>0.5714285714285714</v>
      </c>
      <c r="Z471" s="10">
        <v>1</v>
      </c>
      <c r="AA471" s="10">
        <v>1</v>
      </c>
      <c r="AB471" s="10">
        <v>0.5</v>
      </c>
      <c r="AC471" s="10">
        <v>0.90804597701149414</v>
      </c>
      <c r="AD471" s="10" t="str">
        <f>VLOOKUP(J471,'Areas Ranking'!$D$116:$Z$172,18,0)</f>
        <v>South Sydney received an overall score of 90% which ranks them at position 4 of the 10 areas within the Central Metropolitan region called in Q2.</v>
      </c>
      <c r="AE471" s="10" t="str">
        <f>VLOOKUP(J471,'Areas Ranking'!$D$116:$Z$172,19,0)</f>
        <v>South Sydney received a 'greeting' score of 62% which ranks them at position 4 of the 10 areas within the Central Metropolitan region called in Q2.</v>
      </c>
      <c r="AF471" s="10" t="str">
        <f>VLOOKUP(J471,'Areas Ranking'!$D$116:$Z$172,20,0)</f>
        <v>South Sydney received an 'act with empathy' score of 100% which ranks them at position 1 of the 10 areas within the Central Metropolitan region called in Q2.</v>
      </c>
      <c r="AG471" s="10" t="str">
        <f>VLOOKUP(J471,'Areas Ranking'!$D$116:$Z$172,21,0)</f>
        <v>South Sydney received an 'explain expectations &amp; resolve situations' score of 97% which ranks them at position 1 of the 10 areas within the Central Metropolitan region called in Q2.</v>
      </c>
      <c r="AH471" s="10" t="str">
        <f>VLOOKUP(J471,'Areas Ranking'!$D$116:$Z$172,22,0)</f>
        <v>South Sydney received a 'communication' score of 50% which ranks them at position 10 of the 10 areas within the Central Metropolitan region called in Q2.</v>
      </c>
      <c r="AI471" s="10" t="str">
        <f>VLOOKUP(J471,'Areas Ranking'!$D$116:$Z$172,23,0)</f>
        <v>South Sydney's lowest rank was for 'communication' in Q2, which should be examined for potential areas of improvement.</v>
      </c>
      <c r="AJ471" s="10" t="str">
        <f>VLOOKUP(K471,'Region Ranking'!$D$14:$X$19,16,0)</f>
        <v>Central Metropolitan received an overall score of 85% which ranks them at position 1 of the 6 regions called in Q2.</v>
      </c>
      <c r="AK471" s="10" t="str">
        <f>VLOOKUP(K471,'Region Ranking'!$D$14:$X$19,17,0)</f>
        <v>Central Metropolitan received a 'greeting' score of 60% which ranks them at position 1 of the 6 regions called in Q2.</v>
      </c>
      <c r="AL471" s="10" t="str">
        <f>VLOOKUP(K471,'Region Ranking'!$D$14:$X$19,18,0)</f>
        <v>Central Metropolitan received an 'act with empathy' score of 94% which ranks them at position 2 of the 6 regions called in Q2.</v>
      </c>
      <c r="AM471" s="10" t="str">
        <f>VLOOKUP(K471,'Region Ranking'!$D$14:$X$19,19,0)</f>
        <v>Central Metropolitan received an 'explain expectations &amp; resolve situations' score of 86% which ranks them at position 3 of the 6 regions called in Q2.</v>
      </c>
      <c r="AN471" s="10" t="str">
        <f>VLOOKUP(K471,'Region Ranking'!$D$14:$X$19,20,0)</f>
        <v>Central Metropolitan received a 'communication' score of 77% which ranks them at position 1 of the 6 regions called in Q2.</v>
      </c>
      <c r="AO471" s="10" t="str">
        <f>VLOOKUP(K471,'Region Ranking'!$D$14:$X$19,21,0)</f>
        <v>Central Metropolitan had multiple areas with lower ranks in Q2, which should be examined for potential areas of improvement.</v>
      </c>
    </row>
    <row r="472" spans="1:41" x14ac:dyDescent="0.25">
      <c r="A472" s="10">
        <v>2025</v>
      </c>
      <c r="B472" s="10" t="s">
        <v>347</v>
      </c>
      <c r="C472" s="10" t="s">
        <v>348</v>
      </c>
      <c r="D472" s="10">
        <v>10485538</v>
      </c>
      <c r="E472" s="10" t="s">
        <v>195</v>
      </c>
      <c r="F472" s="10" t="s">
        <v>196</v>
      </c>
      <c r="G472" s="10" t="s">
        <v>195</v>
      </c>
      <c r="H472" s="10" t="s">
        <v>46</v>
      </c>
      <c r="I472" s="10">
        <v>2160</v>
      </c>
      <c r="J472" s="10" t="s">
        <v>191</v>
      </c>
      <c r="K472" s="10" t="s">
        <v>186</v>
      </c>
      <c r="L472" s="10" t="s">
        <v>49</v>
      </c>
      <c r="M472" s="10"/>
      <c r="N472" s="10" t="s">
        <v>50</v>
      </c>
      <c r="O472" s="10" t="s">
        <v>51</v>
      </c>
      <c r="P472" s="10">
        <v>5</v>
      </c>
      <c r="Q472" s="10">
        <v>5</v>
      </c>
      <c r="R472" s="10">
        <v>5</v>
      </c>
      <c r="S472" s="10" t="s">
        <v>55</v>
      </c>
      <c r="T472" s="10" t="s">
        <v>53</v>
      </c>
      <c r="U472" s="10">
        <v>4</v>
      </c>
      <c r="V472" s="10" t="s">
        <v>63</v>
      </c>
      <c r="W472" s="10" t="s">
        <v>51</v>
      </c>
      <c r="X472" s="10" t="s">
        <v>55</v>
      </c>
      <c r="Y472" s="10">
        <v>0.42857142857142849</v>
      </c>
      <c r="Z472" s="10">
        <v>1</v>
      </c>
      <c r="AA472" s="10">
        <v>0.92592592592592593</v>
      </c>
      <c r="AB472" s="10">
        <v>0.5</v>
      </c>
      <c r="AC472" s="10">
        <v>0.86868686868686862</v>
      </c>
      <c r="AD472" s="10" t="str">
        <f>VLOOKUP(J472,'Areas Ranking'!$D$116:$Z$172,18,0)</f>
        <v>Cumberland received an overall score of 84% which ranks them at position 6 of the 9 areas within the South West Metropolitan region called in Q2.</v>
      </c>
      <c r="AE472" s="10" t="str">
        <f>VLOOKUP(J472,'Areas Ranking'!$D$116:$Z$172,19,0)</f>
        <v>Cumberland received a 'greeting' score of 48% which ranks them at position 5 of the 9 areas within the South West Metropolitan region called in Q2.</v>
      </c>
      <c r="AF472" s="10" t="str">
        <f>VLOOKUP(J472,'Areas Ranking'!$D$116:$Z$172,20,0)</f>
        <v>Cumberland received an 'act with empathy' score of 96% which ranks them at position 5 of the 9 areas within the South West Metropolitan region called in Q2.</v>
      </c>
      <c r="AG472" s="10" t="str">
        <f>VLOOKUP(J472,'Areas Ranking'!$D$116:$Z$172,21,0)</f>
        <v>Cumberland received an 'explain expectations &amp; resolve situations' score of 85% which ranks them at position 7 of the 9 areas within the South West Metropolitan region called in Q2.</v>
      </c>
      <c r="AH472" s="10" t="str">
        <f>VLOOKUP(J472,'Areas Ranking'!$D$116:$Z$172,22,0)</f>
        <v>Cumberland received a 'communication' score of 67% which ranks them at position 1 of the 9 areas within the South West Metropolitan region called in Q2.</v>
      </c>
      <c r="AI472" s="10" t="str">
        <f>VLOOKUP(J472,'Areas Ranking'!$D$116:$Z$172,23,0)</f>
        <v>Cumberland's lowest rank was for 'explain expectations &amp; resolve situations' in Q2, which should be examined for potential areas of improvement.</v>
      </c>
      <c r="AJ472" s="10" t="str">
        <f>VLOOKUP(K472,'Region Ranking'!$D$14:$X$19,16,0)</f>
        <v>South West Metropolitan received an overall score of 82% which ranks them at position 3 of the 6 regions called in Q2.</v>
      </c>
      <c r="AK472" s="10" t="str">
        <f>VLOOKUP(K472,'Region Ranking'!$D$14:$X$19,17,0)</f>
        <v>South West Metropolitan received a 'greeting' score of 49% which ranks them at position 6 of the 6 regions called in Q2.</v>
      </c>
      <c r="AL472" s="10" t="str">
        <f>VLOOKUP(K472,'Region Ranking'!$D$14:$X$19,18,0)</f>
        <v>South West Metropolitan received an 'act with empathy' score of 90% which ranks them at position 4 of the 6 regions called in Q2.</v>
      </c>
      <c r="AM472" s="10" t="str">
        <f>VLOOKUP(K472,'Region Ranking'!$D$14:$X$19,19,0)</f>
        <v>South West Metropolitan received an 'explain expectations &amp; resolve situations' score of 87% which ranks them at position 1 of the 6 regions called in Q2.</v>
      </c>
      <c r="AN472" s="10" t="str">
        <f>VLOOKUP(K472,'Region Ranking'!$D$14:$X$19,20,0)</f>
        <v>South West Metropolitan received a 'communication' score of 59% which ranks them at position 6 of the 6 regions called in Q2.</v>
      </c>
      <c r="AO472" s="10" t="str">
        <f>VLOOKUP(K472,'Region Ranking'!$D$14:$X$19,21,0)</f>
        <v>South West Metropolitan had multiple areas with lower ranks in Q2, which should be examined for potential areas of improvement.</v>
      </c>
    </row>
    <row r="473" spans="1:41" hidden="1" x14ac:dyDescent="0.25">
      <c r="A473" s="10">
        <v>2025</v>
      </c>
      <c r="B473" s="10" t="s">
        <v>347</v>
      </c>
      <c r="C473" s="10" t="s">
        <v>348</v>
      </c>
      <c r="D473" s="10">
        <v>10485539</v>
      </c>
      <c r="E473" s="10" t="s">
        <v>175</v>
      </c>
      <c r="F473" s="10" t="s">
        <v>176</v>
      </c>
      <c r="G473" s="10" t="s">
        <v>175</v>
      </c>
      <c r="H473" s="10" t="s">
        <v>46</v>
      </c>
      <c r="I473" s="10">
        <v>2770</v>
      </c>
      <c r="J473" s="10" t="s">
        <v>177</v>
      </c>
      <c r="K473" s="10" t="s">
        <v>104</v>
      </c>
      <c r="L473" s="10" t="s">
        <v>49</v>
      </c>
      <c r="M473" s="10" t="s">
        <v>61</v>
      </c>
      <c r="N473" s="10" t="s">
        <v>70</v>
      </c>
      <c r="O473" s="10" t="s">
        <v>51</v>
      </c>
      <c r="P473" s="10">
        <v>5</v>
      </c>
      <c r="Q473" s="10">
        <v>5</v>
      </c>
      <c r="R473" s="10">
        <v>5</v>
      </c>
      <c r="S473" s="10" t="s">
        <v>55</v>
      </c>
      <c r="T473" s="10" t="s">
        <v>76</v>
      </c>
      <c r="U473" s="10">
        <v>5</v>
      </c>
      <c r="V473" s="10" t="s">
        <v>54</v>
      </c>
      <c r="W473" s="10" t="s">
        <v>55</v>
      </c>
      <c r="X473" s="10" t="s">
        <v>55</v>
      </c>
      <c r="Y473" s="10">
        <v>0.42857142857142849</v>
      </c>
      <c r="Z473" s="10">
        <v>1</v>
      </c>
      <c r="AA473" s="10">
        <v>1</v>
      </c>
      <c r="AB473" s="10">
        <v>1</v>
      </c>
      <c r="AC473" s="10">
        <v>0.95959595959595956</v>
      </c>
      <c r="AD473" s="10" t="str">
        <f>VLOOKUP(J473,'Areas Ranking'!$D$116:$Z$172,18,0)</f>
        <v>Mount Druitt received an overall score of 92% which ranks them at position 3 of the 12 areas within the North West Metropolitan region called in Q2.</v>
      </c>
      <c r="AE473" s="10" t="str">
        <f>VLOOKUP(J473,'Areas Ranking'!$D$116:$Z$172,19,0)</f>
        <v>Mount Druitt received a 'greeting' score of 48% which ranks them at position 10 of the 12 areas within the North West Metropolitan region called in Q2.</v>
      </c>
      <c r="AF473" s="10" t="str">
        <f>VLOOKUP(J473,'Areas Ranking'!$D$116:$Z$172,20,0)</f>
        <v>Mount Druitt received an 'act with empathy' score of 100% which ranks them at position 1 of the 12 areas within the North West Metropolitan region called in Q2.</v>
      </c>
      <c r="AG473" s="10" t="str">
        <f>VLOOKUP(J473,'Areas Ranking'!$D$116:$Z$172,21,0)</f>
        <v>Mount Druitt received an 'explain expectations &amp; resolve situations' score of 100% which ranks them at position 1 of the 12 areas within the North West Metropolitan region called in Q2.</v>
      </c>
      <c r="AH473" s="10" t="str">
        <f>VLOOKUP(J473,'Areas Ranking'!$D$116:$Z$172,22,0)</f>
        <v>Mount Druitt received a 'communication' score of 67% which ranks them at position 7 of the 12 areas within the North West Metropolitan region called in Q2.</v>
      </c>
      <c r="AI473" s="10" t="str">
        <f>VLOOKUP(J473,'Areas Ranking'!$D$116:$Z$172,23,0)</f>
        <v>Mount Druitt's lowest rank was for 'greeting' in Q2, which should be examined for potential areas of improvement.</v>
      </c>
      <c r="AJ473" s="10" t="str">
        <f>VLOOKUP(K473,'Region Ranking'!$D$14:$X$19,16,0)</f>
        <v>North West Metropolitan received an overall score of 82% which ranks them at position 5 of the 6 regions called in Q2.</v>
      </c>
      <c r="AK473" s="10" t="str">
        <f>VLOOKUP(K473,'Region Ranking'!$D$14:$X$19,17,0)</f>
        <v>North West Metropolitan received a 'greeting' score of 58% which ranks them at position 2 of the 6 regions called in Q2.</v>
      </c>
      <c r="AL473" s="10" t="str">
        <f>VLOOKUP(K473,'Region Ranking'!$D$14:$X$19,18,0)</f>
        <v>North West Metropolitan received an 'act with empathy' score of 88% which ranks them at position 5 of the 6 regions called in Q2.</v>
      </c>
      <c r="AM473" s="10" t="str">
        <f>VLOOKUP(K473,'Region Ranking'!$D$14:$X$19,19,0)</f>
        <v>North West Metropolitan received an 'explain expectations &amp; resolve situations' score of 84% which ranks them at position 4 of the 6 regions called in Q2.</v>
      </c>
      <c r="AN473" s="10" t="str">
        <f>VLOOKUP(K473,'Region Ranking'!$D$14:$X$19,20,0)</f>
        <v>North West Metropolitan received a 'communication' score of 69% which ranks them at position 2 of the 6 regions called in Q2.</v>
      </c>
      <c r="AO473" s="10" t="str">
        <f>VLOOKUP(K473,'Region Ranking'!$D$14:$X$19,21,0)</f>
        <v>North West Metropolitan had multiple areas with lower ranks in Q2, which should be examined for potential areas of improvement.</v>
      </c>
    </row>
    <row r="474" spans="1:41" hidden="1" x14ac:dyDescent="0.25">
      <c r="A474" s="10">
        <v>2025</v>
      </c>
      <c r="B474" s="10" t="s">
        <v>347</v>
      </c>
      <c r="C474" s="10" t="s">
        <v>348</v>
      </c>
      <c r="D474" s="10">
        <v>10485540</v>
      </c>
      <c r="E474" s="10" t="s">
        <v>254</v>
      </c>
      <c r="F474" s="10" t="s">
        <v>255</v>
      </c>
      <c r="G474" s="10" t="s">
        <v>254</v>
      </c>
      <c r="H474" s="10" t="s">
        <v>46</v>
      </c>
      <c r="I474" s="10">
        <v>2529</v>
      </c>
      <c r="J474" s="10" t="s">
        <v>256</v>
      </c>
      <c r="K474" s="10" t="s">
        <v>253</v>
      </c>
      <c r="L474" s="10" t="s">
        <v>79</v>
      </c>
      <c r="M474" s="10"/>
      <c r="N474" s="10" t="s">
        <v>70</v>
      </c>
      <c r="O474" s="10" t="s">
        <v>51</v>
      </c>
      <c r="P474" s="10">
        <v>4</v>
      </c>
      <c r="Q474" s="10">
        <v>0</v>
      </c>
      <c r="R474" s="10">
        <v>3</v>
      </c>
      <c r="S474" s="10" t="s">
        <v>55</v>
      </c>
      <c r="T474" s="10" t="s">
        <v>53</v>
      </c>
      <c r="U474" s="10">
        <v>3</v>
      </c>
      <c r="V474" s="10" t="s">
        <v>51</v>
      </c>
      <c r="W474" s="10" t="s">
        <v>51</v>
      </c>
      <c r="X474" s="10" t="s">
        <v>55</v>
      </c>
      <c r="Y474" s="10">
        <v>0.42857142857142849</v>
      </c>
      <c r="Z474" s="10">
        <v>0.35714285714285721</v>
      </c>
      <c r="AA474" s="10">
        <v>0.70370370370370372</v>
      </c>
      <c r="AB474" s="10">
        <v>0.5</v>
      </c>
      <c r="AC474" s="10">
        <v>0.56565656565656564</v>
      </c>
      <c r="AD474" s="10" t="str">
        <f>VLOOKUP(J474,'Areas Ranking'!$D$116:$Z$172,18,0)</f>
        <v>Lake Illawarra received an overall score of 53% which ranks them at position 8 of the 8 areas within the Southern region called in Q2.</v>
      </c>
      <c r="AE474" s="10" t="str">
        <f>VLOOKUP(J474,'Areas Ranking'!$D$116:$Z$172,19,0)</f>
        <v>Lake Illawarra received a 'greeting' score of 48% which ranks them at position 4 of the 8 areas within the Southern region called in Q2.</v>
      </c>
      <c r="AF474" s="10" t="str">
        <f>VLOOKUP(J474,'Areas Ranking'!$D$116:$Z$172,20,0)</f>
        <v>Lake Illawarra received an 'act with empathy' score of 45% which ranks them at position 8 of the 8 areas within the Southern region called in Q2.</v>
      </c>
      <c r="AG474" s="10" t="str">
        <f>VLOOKUP(J474,'Areas Ranking'!$D$116:$Z$172,21,0)</f>
        <v>Lake Illawarra received an 'explain expectations &amp; resolve situations' score of 54% which ranks them at position 8 of the 8 areas within the Southern region called in Q2.</v>
      </c>
      <c r="AH474" s="10" t="str">
        <f>VLOOKUP(J474,'Areas Ranking'!$D$116:$Z$172,22,0)</f>
        <v>Lake Illawarra received a 'communication' score of 67% which ranks them at position 2 of the 8 areas within the Southern region called in Q2.</v>
      </c>
      <c r="AI474" s="10" t="str">
        <f>VLOOKUP(J474,'Areas Ranking'!$D$116:$Z$172,23,0)</f>
        <v>Lake Illawarra had multiple areas with lower ranks in Q2, which should be examined for potential areas of improvement.</v>
      </c>
      <c r="AJ474" s="10" t="str">
        <f>VLOOKUP(K474,'Region Ranking'!$D$14:$X$19,16,0)</f>
        <v>Southern received an overall score of 77% which ranks them at position 6 of the 6 regions called in Q2.</v>
      </c>
      <c r="AK474" s="10" t="str">
        <f>VLOOKUP(K474,'Region Ranking'!$D$14:$X$19,17,0)</f>
        <v>Southern received a 'greeting' score of 51% which ranks them at position 5 of the 6 regions called in Q2.</v>
      </c>
      <c r="AL474" s="10" t="str">
        <f>VLOOKUP(K474,'Region Ranking'!$D$14:$X$19,18,0)</f>
        <v>Southern received an 'act with empathy' score of 81% which ranks them at position 6 of the 6 regions called in Q2.</v>
      </c>
      <c r="AM474" s="10" t="str">
        <f>VLOOKUP(K474,'Region Ranking'!$D$14:$X$19,19,0)</f>
        <v>Southern received an 'explain expectations &amp; resolve situations' score of 83% which ranks them at position 6 of the 6 regions called in Q2.</v>
      </c>
      <c r="AN474" s="10" t="str">
        <f>VLOOKUP(K474,'Region Ranking'!$D$14:$X$19,20,0)</f>
        <v>Southern received a 'communication' score of 60% which ranks them at position 5 of the 6 regions called in Q2.</v>
      </c>
      <c r="AO474" s="10" t="str">
        <f>VLOOKUP(K474,'Region Ranking'!$D$14:$X$19,21,0)</f>
        <v>Southern had multiple areas with lower ranks in Q2, which should be examined for potential areas of improvement.</v>
      </c>
    </row>
    <row r="475" spans="1:41" hidden="1" x14ac:dyDescent="0.25">
      <c r="A475" s="10">
        <v>2025</v>
      </c>
      <c r="B475" s="10" t="s">
        <v>347</v>
      </c>
      <c r="C475" s="10" t="s">
        <v>348</v>
      </c>
      <c r="D475" s="10">
        <v>10485541</v>
      </c>
      <c r="E475" s="10" t="s">
        <v>126</v>
      </c>
      <c r="F475" s="10" t="s">
        <v>127</v>
      </c>
      <c r="G475" s="10" t="s">
        <v>126</v>
      </c>
      <c r="H475" s="10" t="s">
        <v>46</v>
      </c>
      <c r="I475" s="10">
        <v>2150</v>
      </c>
      <c r="J475" s="10" t="s">
        <v>128</v>
      </c>
      <c r="K475" s="10" t="s">
        <v>104</v>
      </c>
      <c r="L475" s="10" t="s">
        <v>88</v>
      </c>
      <c r="M475" s="10" t="s">
        <v>159</v>
      </c>
      <c r="N475" s="10" t="s">
        <v>50</v>
      </c>
      <c r="O475" s="10" t="s">
        <v>51</v>
      </c>
      <c r="P475" s="10">
        <v>5</v>
      </c>
      <c r="Q475" s="10">
        <v>5</v>
      </c>
      <c r="R475" s="10">
        <v>5</v>
      </c>
      <c r="S475" s="10" t="s">
        <v>52</v>
      </c>
      <c r="T475" s="10" t="s">
        <v>53</v>
      </c>
      <c r="U475" s="10">
        <v>5</v>
      </c>
      <c r="V475" s="10" t="s">
        <v>51</v>
      </c>
      <c r="W475" s="10" t="s">
        <v>51</v>
      </c>
      <c r="X475" s="10" t="s">
        <v>55</v>
      </c>
      <c r="Y475" s="10">
        <v>0.7142857142857143</v>
      </c>
      <c r="Z475" s="10">
        <v>0.8928571428571429</v>
      </c>
      <c r="AA475" s="10">
        <v>0.90476190476190477</v>
      </c>
      <c r="AB475" s="10">
        <v>0.5</v>
      </c>
      <c r="AC475" s="10">
        <v>0.83908045977011492</v>
      </c>
      <c r="AD475" s="10" t="str">
        <f>VLOOKUP(J475,'Areas Ranking'!$D$116:$Z$172,18,0)</f>
        <v>Parramatta received an overall score of 92% which ranks them at position 2 of the 12 areas within the North West Metropolitan region called in Q2.</v>
      </c>
      <c r="AE475" s="10" t="str">
        <f>VLOOKUP(J475,'Areas Ranking'!$D$116:$Z$172,19,0)</f>
        <v>Parramatta received a 'greeting' score of 81% which ranks them at position 1 of the 12 areas within the North West Metropolitan region called in Q2.</v>
      </c>
      <c r="AF475" s="10" t="str">
        <f>VLOOKUP(J475,'Areas Ranking'!$D$116:$Z$172,20,0)</f>
        <v>Parramatta received an 'act with empathy' score of 96% which ranks them at position 5 of the 12 areas within the North West Metropolitan region called in Q2.</v>
      </c>
      <c r="AG475" s="10" t="str">
        <f>VLOOKUP(J475,'Areas Ranking'!$D$116:$Z$172,21,0)</f>
        <v>Parramatta received an 'explain expectations &amp; resolve situations' score of 94% which ranks them at position 4 of the 12 areas within the North West Metropolitan region called in Q2.</v>
      </c>
      <c r="AH475" s="10" t="str">
        <f>VLOOKUP(J475,'Areas Ranking'!$D$116:$Z$172,22,0)</f>
        <v>Parramatta received a 'communication' score of 83% which ranks them at position 1 of the 12 areas within the North West Metropolitan region called in Q2.</v>
      </c>
      <c r="AI475" s="10" t="str">
        <f>VLOOKUP(J475,'Areas Ranking'!$D$116:$Z$172,23,0)</f>
        <v>Parramatta's lowest rank was for 'act with empathy' in Q2, which should be examined for potential areas of improvement.</v>
      </c>
      <c r="AJ475" s="10" t="str">
        <f>VLOOKUP(K475,'Region Ranking'!$D$14:$X$19,16,0)</f>
        <v>North West Metropolitan received an overall score of 82% which ranks them at position 5 of the 6 regions called in Q2.</v>
      </c>
      <c r="AK475" s="10" t="str">
        <f>VLOOKUP(K475,'Region Ranking'!$D$14:$X$19,17,0)</f>
        <v>North West Metropolitan received a 'greeting' score of 58% which ranks them at position 2 of the 6 regions called in Q2.</v>
      </c>
      <c r="AL475" s="10" t="str">
        <f>VLOOKUP(K475,'Region Ranking'!$D$14:$X$19,18,0)</f>
        <v>North West Metropolitan received an 'act with empathy' score of 88% which ranks them at position 5 of the 6 regions called in Q2.</v>
      </c>
      <c r="AM475" s="10" t="str">
        <f>VLOOKUP(K475,'Region Ranking'!$D$14:$X$19,19,0)</f>
        <v>North West Metropolitan received an 'explain expectations &amp; resolve situations' score of 84% which ranks them at position 4 of the 6 regions called in Q2.</v>
      </c>
      <c r="AN475" s="10" t="str">
        <f>VLOOKUP(K475,'Region Ranking'!$D$14:$X$19,20,0)</f>
        <v>North West Metropolitan received a 'communication' score of 69% which ranks them at position 2 of the 6 regions called in Q2.</v>
      </c>
      <c r="AO475" s="10" t="str">
        <f>VLOOKUP(K475,'Region Ranking'!$D$14:$X$19,21,0)</f>
        <v>North West Metropolitan had multiple areas with lower ranks in Q2, which should be examined for potential areas of improvement.</v>
      </c>
    </row>
    <row r="476" spans="1:41" hidden="1" x14ac:dyDescent="0.25">
      <c r="A476" s="10">
        <v>2025</v>
      </c>
      <c r="B476" s="10" t="s">
        <v>347</v>
      </c>
      <c r="C476" s="10" t="s">
        <v>348</v>
      </c>
      <c r="D476" s="10">
        <v>10485542</v>
      </c>
      <c r="E476" s="10" t="s">
        <v>164</v>
      </c>
      <c r="F476" s="10" t="s">
        <v>165</v>
      </c>
      <c r="G476" s="10" t="s">
        <v>164</v>
      </c>
      <c r="H476" s="10" t="s">
        <v>46</v>
      </c>
      <c r="I476" s="10">
        <v>2750</v>
      </c>
      <c r="J476" s="10" t="s">
        <v>166</v>
      </c>
      <c r="K476" s="10" t="s">
        <v>104</v>
      </c>
      <c r="L476" s="10" t="s">
        <v>88</v>
      </c>
      <c r="M476" s="10"/>
      <c r="N476" s="10" t="s">
        <v>160</v>
      </c>
      <c r="O476" s="10" t="s">
        <v>55</v>
      </c>
      <c r="P476" s="10">
        <v>3</v>
      </c>
      <c r="Q476" s="10">
        <v>3</v>
      </c>
      <c r="R476" s="10">
        <v>3</v>
      </c>
      <c r="S476" s="10" t="s">
        <v>52</v>
      </c>
      <c r="T476" s="10" t="s">
        <v>53</v>
      </c>
      <c r="U476" s="10">
        <v>3</v>
      </c>
      <c r="V476" s="10" t="s">
        <v>51</v>
      </c>
      <c r="W476" s="10" t="s">
        <v>51</v>
      </c>
      <c r="X476" s="10" t="s">
        <v>55</v>
      </c>
      <c r="Y476" s="10">
        <v>0.8571428571428571</v>
      </c>
      <c r="Z476" s="10">
        <v>0.25</v>
      </c>
      <c r="AA476" s="10">
        <v>0.61904761904761907</v>
      </c>
      <c r="AB476" s="10">
        <v>0.5</v>
      </c>
      <c r="AC476" s="10">
        <v>0.50574712643678166</v>
      </c>
      <c r="AD476" s="10" t="str">
        <f>VLOOKUP(J476,'Areas Ranking'!$D$116:$Z$172,18,0)</f>
        <v>Nepean received an overall score of 79% which ranks them at position 9 of the 12 areas within the North West Metropolitan region called in Q2.</v>
      </c>
      <c r="AE476" s="10" t="str">
        <f>VLOOKUP(J476,'Areas Ranking'!$D$116:$Z$172,19,0)</f>
        <v>Nepean received a 'greeting' score of 71% which ranks them at position 2 of the 12 areas within the North West Metropolitan region called in Q2.</v>
      </c>
      <c r="AF476" s="10" t="str">
        <f>VLOOKUP(J476,'Areas Ranking'!$D$116:$Z$172,20,0)</f>
        <v>Nepean received an 'act with empathy' score of 75% which ranks them at position 10 of the 12 areas within the North West Metropolitan region called in Q2.</v>
      </c>
      <c r="AG476" s="10" t="str">
        <f>VLOOKUP(J476,'Areas Ranking'!$D$116:$Z$172,21,0)</f>
        <v>Nepean received an 'explain expectations &amp; resolve situations' score of 85% which ranks them at position 9 of the 12 areas within the North West Metropolitan region called in Q2.</v>
      </c>
      <c r="AH476" s="10" t="str">
        <f>VLOOKUP(J476,'Areas Ranking'!$D$116:$Z$172,22,0)</f>
        <v>Nepean received a 'communication' score of 67% which ranks them at position 7 of the 12 areas within the North West Metropolitan region called in Q2.</v>
      </c>
      <c r="AI476" s="10" t="str">
        <f>VLOOKUP(J476,'Areas Ranking'!$D$116:$Z$172,23,0)</f>
        <v>Nepean's lowest rank was for 'act with empathy' in Q2, which should be examined for potential areas of improvement.</v>
      </c>
      <c r="AJ476" s="10" t="str">
        <f>VLOOKUP(K476,'Region Ranking'!$D$14:$X$19,16,0)</f>
        <v>North West Metropolitan received an overall score of 82% which ranks them at position 5 of the 6 regions called in Q2.</v>
      </c>
      <c r="AK476" s="10" t="str">
        <f>VLOOKUP(K476,'Region Ranking'!$D$14:$X$19,17,0)</f>
        <v>North West Metropolitan received a 'greeting' score of 58% which ranks them at position 2 of the 6 regions called in Q2.</v>
      </c>
      <c r="AL476" s="10" t="str">
        <f>VLOOKUP(K476,'Region Ranking'!$D$14:$X$19,18,0)</f>
        <v>North West Metropolitan received an 'act with empathy' score of 88% which ranks them at position 5 of the 6 regions called in Q2.</v>
      </c>
      <c r="AM476" s="10" t="str">
        <f>VLOOKUP(K476,'Region Ranking'!$D$14:$X$19,19,0)</f>
        <v>North West Metropolitan received an 'explain expectations &amp; resolve situations' score of 84% which ranks them at position 4 of the 6 regions called in Q2.</v>
      </c>
      <c r="AN476" s="10" t="str">
        <f>VLOOKUP(K476,'Region Ranking'!$D$14:$X$19,20,0)</f>
        <v>North West Metropolitan received a 'communication' score of 69% which ranks them at position 2 of the 6 regions called in Q2.</v>
      </c>
      <c r="AO476" s="10" t="str">
        <f>VLOOKUP(K476,'Region Ranking'!$D$14:$X$19,21,0)</f>
        <v>North West Metropolitan had multiple areas with lower ranks in Q2, which should be examined for potential areas of improvement.</v>
      </c>
    </row>
    <row r="477" spans="1:41" hidden="1" x14ac:dyDescent="0.25">
      <c r="A477" s="10">
        <v>2025</v>
      </c>
      <c r="B477" s="10" t="s">
        <v>347</v>
      </c>
      <c r="C477" s="10" t="s">
        <v>348</v>
      </c>
      <c r="D477" s="10">
        <v>10485543</v>
      </c>
      <c r="E477" s="10" t="s">
        <v>172</v>
      </c>
      <c r="F477" s="10" t="s">
        <v>173</v>
      </c>
      <c r="G477" s="10" t="s">
        <v>172</v>
      </c>
      <c r="H477" s="10" t="s">
        <v>46</v>
      </c>
      <c r="I477" s="10">
        <v>2765</v>
      </c>
      <c r="J477" s="10" t="s">
        <v>174</v>
      </c>
      <c r="K477" s="10" t="s">
        <v>104</v>
      </c>
      <c r="L477" s="10" t="s">
        <v>49</v>
      </c>
      <c r="M477" s="10"/>
      <c r="N477" s="10" t="s">
        <v>70</v>
      </c>
      <c r="O477" s="10" t="s">
        <v>51</v>
      </c>
      <c r="P477" s="10">
        <v>5</v>
      </c>
      <c r="Q477" s="10">
        <v>5</v>
      </c>
      <c r="R477" s="10">
        <v>5</v>
      </c>
      <c r="S477" s="10" t="s">
        <v>52</v>
      </c>
      <c r="T477" s="10" t="s">
        <v>53</v>
      </c>
      <c r="U477" s="10">
        <v>5</v>
      </c>
      <c r="V477" s="10" t="s">
        <v>51</v>
      </c>
      <c r="W477" s="10" t="s">
        <v>51</v>
      </c>
      <c r="X477" s="10" t="s">
        <v>55</v>
      </c>
      <c r="Y477" s="10">
        <v>0.2857142857142857</v>
      </c>
      <c r="Z477" s="10">
        <v>1</v>
      </c>
      <c r="AA477" s="10">
        <v>0.90476190476190477</v>
      </c>
      <c r="AB477" s="10">
        <v>0.5</v>
      </c>
      <c r="AC477" s="10">
        <v>0.83908045977011492</v>
      </c>
      <c r="AD477" s="10" t="str">
        <f>VLOOKUP(J477,'Areas Ranking'!$D$116:$Z$172,18,0)</f>
        <v>Riverstone received an overall score of 41% which ranks them at position 12 of the 12 areas within the North West Metropolitan region called in Q2.</v>
      </c>
      <c r="AE477" s="10" t="str">
        <f>VLOOKUP(J477,'Areas Ranking'!$D$116:$Z$172,19,0)</f>
        <v>Riverstone received a 'greeting' score of 33% which ranks them at position 12 of the 12 areas within the North West Metropolitan region called in Q2.</v>
      </c>
      <c r="AF477" s="10" t="str">
        <f>VLOOKUP(J477,'Areas Ranking'!$D$116:$Z$172,20,0)</f>
        <v>Riverstone received an 'act with empathy' score of 52% which ranks them at position 12 of the 12 areas within the North West Metropolitan region called in Q2.</v>
      </c>
      <c r="AG477" s="10" t="str">
        <f>VLOOKUP(J477,'Areas Ranking'!$D$116:$Z$172,21,0)</f>
        <v>Riverstone received an 'explain expectations &amp; resolve situations' score of 37% which ranks them at position 12 of the 12 areas within the North West Metropolitan region called in Q2.</v>
      </c>
      <c r="AH477" s="10" t="str">
        <f>VLOOKUP(J477,'Areas Ranking'!$D$116:$Z$172,22,0)</f>
        <v>Riverstone received a 'communication' score of 33% which ranks them at position 12 of the 12 areas within the North West Metropolitan region called in Q2.</v>
      </c>
      <c r="AI477" s="10" t="str">
        <f>VLOOKUP(J477,'Areas Ranking'!$D$116:$Z$172,23,0)</f>
        <v>Riverstone had multiple areas with lower ranks in Q2, which should be examined for potential areas of improvement.</v>
      </c>
      <c r="AJ477" s="10" t="str">
        <f>VLOOKUP(K477,'Region Ranking'!$D$14:$X$19,16,0)</f>
        <v>North West Metropolitan received an overall score of 82% which ranks them at position 5 of the 6 regions called in Q2.</v>
      </c>
      <c r="AK477" s="10" t="str">
        <f>VLOOKUP(K477,'Region Ranking'!$D$14:$X$19,17,0)</f>
        <v>North West Metropolitan received a 'greeting' score of 58% which ranks them at position 2 of the 6 regions called in Q2.</v>
      </c>
      <c r="AL477" s="10" t="str">
        <f>VLOOKUP(K477,'Region Ranking'!$D$14:$X$19,18,0)</f>
        <v>North West Metropolitan received an 'act with empathy' score of 88% which ranks them at position 5 of the 6 regions called in Q2.</v>
      </c>
      <c r="AM477" s="10" t="str">
        <f>VLOOKUP(K477,'Region Ranking'!$D$14:$X$19,19,0)</f>
        <v>North West Metropolitan received an 'explain expectations &amp; resolve situations' score of 84% which ranks them at position 4 of the 6 regions called in Q2.</v>
      </c>
      <c r="AN477" s="10" t="str">
        <f>VLOOKUP(K477,'Region Ranking'!$D$14:$X$19,20,0)</f>
        <v>North West Metropolitan received a 'communication' score of 69% which ranks them at position 2 of the 6 regions called in Q2.</v>
      </c>
      <c r="AO477" s="10" t="str">
        <f>VLOOKUP(K477,'Region Ranking'!$D$14:$X$19,21,0)</f>
        <v>North West Metropolitan had multiple areas with lower ranks in Q2, which should be examined for potential areas of improvement.</v>
      </c>
    </row>
    <row r="478" spans="1:41" hidden="1" x14ac:dyDescent="0.25">
      <c r="A478" s="10">
        <v>2025</v>
      </c>
      <c r="B478" s="10" t="s">
        <v>347</v>
      </c>
      <c r="C478" s="10" t="s">
        <v>348</v>
      </c>
      <c r="D478" s="10">
        <v>10485544</v>
      </c>
      <c r="E478" s="10" t="s">
        <v>144</v>
      </c>
      <c r="F478" s="10" t="s">
        <v>145</v>
      </c>
      <c r="G478" s="10" t="s">
        <v>144</v>
      </c>
      <c r="H478" s="10" t="s">
        <v>46</v>
      </c>
      <c r="I478" s="10">
        <v>2330</v>
      </c>
      <c r="J478" s="10" t="s">
        <v>146</v>
      </c>
      <c r="K478" s="10" t="s">
        <v>136</v>
      </c>
      <c r="L478" s="10" t="s">
        <v>49</v>
      </c>
      <c r="M478" s="10" t="s">
        <v>61</v>
      </c>
      <c r="N478" s="10" t="s">
        <v>50</v>
      </c>
      <c r="O478" s="10" t="s">
        <v>51</v>
      </c>
      <c r="P478" s="10">
        <v>5</v>
      </c>
      <c r="Q478" s="10">
        <v>5</v>
      </c>
      <c r="R478" s="10">
        <v>5</v>
      </c>
      <c r="S478" s="10" t="s">
        <v>52</v>
      </c>
      <c r="T478" s="10" t="s">
        <v>76</v>
      </c>
      <c r="U478" s="10">
        <v>5</v>
      </c>
      <c r="V478" s="10" t="s">
        <v>63</v>
      </c>
      <c r="W478" s="10" t="s">
        <v>55</v>
      </c>
      <c r="X478" s="10" t="s">
        <v>55</v>
      </c>
      <c r="Y478" s="10">
        <v>0.5714285714285714</v>
      </c>
      <c r="Z478" s="10">
        <v>1</v>
      </c>
      <c r="AA478" s="10">
        <v>1</v>
      </c>
      <c r="AB478" s="10">
        <v>1</v>
      </c>
      <c r="AC478" s="10">
        <v>0.96551724137931028</v>
      </c>
      <c r="AD478" s="10" t="str">
        <f>VLOOKUP(J478,'Areas Ranking'!$D$116:$Z$172,18,0)</f>
        <v>Hunter Valley received an overall score of 81% which ranks them at position 7 of the 11 areas within the Northern region called in Q2.</v>
      </c>
      <c r="AE478" s="10" t="str">
        <f>VLOOKUP(J478,'Areas Ranking'!$D$116:$Z$172,19,0)</f>
        <v>Hunter Valley received a 'greeting' score of 57% which ranks them at position 5 of the 11 areas within the Northern region called in Q2.</v>
      </c>
      <c r="AF478" s="10" t="str">
        <f>VLOOKUP(J478,'Areas Ranking'!$D$116:$Z$172,20,0)</f>
        <v>Hunter Valley received an 'act with empathy' score of 96% which ranks them at position 4 of the 11 areas within the Northern region called in Q2.</v>
      </c>
      <c r="AG478" s="10" t="str">
        <f>VLOOKUP(J478,'Areas Ranking'!$D$116:$Z$172,21,0)</f>
        <v>Hunter Valley received an 'explain expectations &amp; resolve situations' score of 78% which ranks them at position 8 of the 11 areas within the Northern region called in Q2.</v>
      </c>
      <c r="AH478" s="10" t="str">
        <f>VLOOKUP(J478,'Areas Ranking'!$D$116:$Z$172,22,0)</f>
        <v>Hunter Valley received a 'communication' score of 67% which ranks them at position 4 of the 11 areas within the Northern region called in Q2.</v>
      </c>
      <c r="AI478" s="10" t="str">
        <f>VLOOKUP(J478,'Areas Ranking'!$D$116:$Z$172,23,0)</f>
        <v>Hunter Valley's lowest rank was for 'explain expectations &amp; resolve situations' in Q2, which should be examined for potential areas of improvement.</v>
      </c>
      <c r="AJ478" s="10" t="str">
        <f>VLOOKUP(K478,'Region Ranking'!$D$14:$X$19,16,0)</f>
        <v>Northern received an overall score of 82% which ranks them at position 4 of the 6 regions called in Q2.</v>
      </c>
      <c r="AK478" s="10" t="str">
        <f>VLOOKUP(K478,'Region Ranking'!$D$14:$X$19,17,0)</f>
        <v>Northern received a 'greeting' score of 57% which ranks them at position 3 of the 6 regions called in Q2.</v>
      </c>
      <c r="AL478" s="10" t="str">
        <f>VLOOKUP(K478,'Region Ranking'!$D$14:$X$19,18,0)</f>
        <v>Northern received an 'act with empathy' score of 91% which ranks them at position 3 of the 6 regions called in Q2.</v>
      </c>
      <c r="AM478" s="10" t="str">
        <f>VLOOKUP(K478,'Region Ranking'!$D$14:$X$19,19,0)</f>
        <v>Northern received an 'explain expectations &amp; resolve situations' score of 84% which ranks them at position 5 of the 6 regions called in Q2.</v>
      </c>
      <c r="AN478" s="10" t="str">
        <f>VLOOKUP(K478,'Region Ranking'!$D$14:$X$19,20,0)</f>
        <v>Northern received a 'communication' score of 64% which ranks them at position 4 of the 6 regions called in Q2.</v>
      </c>
      <c r="AO478" s="10" t="str">
        <f>VLOOKUP(K478,'Region Ranking'!$D$14:$X$19,21,0)</f>
        <v>Northern had multiple areas with lower ranks in Q2, which should be examined for potential areas of improvement.</v>
      </c>
    </row>
    <row r="479" spans="1:41" hidden="1" x14ac:dyDescent="0.25">
      <c r="A479" s="10">
        <v>2025</v>
      </c>
      <c r="B479" s="10" t="s">
        <v>347</v>
      </c>
      <c r="C479" s="10" t="s">
        <v>348</v>
      </c>
      <c r="D479" s="10">
        <v>10485545</v>
      </c>
      <c r="E479" s="10" t="s">
        <v>58</v>
      </c>
      <c r="F479" s="10" t="s">
        <v>59</v>
      </c>
      <c r="G479" s="10" t="s">
        <v>58</v>
      </c>
      <c r="H479" s="10" t="s">
        <v>46</v>
      </c>
      <c r="I479" s="10">
        <v>2010</v>
      </c>
      <c r="J479" s="10" t="s">
        <v>60</v>
      </c>
      <c r="K479" s="10" t="s">
        <v>48</v>
      </c>
      <c r="L479" s="10" t="s">
        <v>49</v>
      </c>
      <c r="M479" s="10"/>
      <c r="N479" s="10" t="s">
        <v>50</v>
      </c>
      <c r="O479" s="10" t="s">
        <v>51</v>
      </c>
      <c r="P479" s="10">
        <v>5</v>
      </c>
      <c r="Q479" s="10">
        <v>5</v>
      </c>
      <c r="R479" s="10">
        <v>5</v>
      </c>
      <c r="S479" s="10" t="s">
        <v>52</v>
      </c>
      <c r="T479" s="10" t="s">
        <v>53</v>
      </c>
      <c r="U479" s="10">
        <v>5</v>
      </c>
      <c r="V479" s="10" t="s">
        <v>51</v>
      </c>
      <c r="W479" s="10" t="s">
        <v>51</v>
      </c>
      <c r="X479" s="10" t="s">
        <v>55</v>
      </c>
      <c r="Y479" s="10">
        <v>0.5714285714285714</v>
      </c>
      <c r="Z479" s="10">
        <v>1</v>
      </c>
      <c r="AA479" s="10">
        <v>0.90476190476190477</v>
      </c>
      <c r="AB479" s="10">
        <v>0.5</v>
      </c>
      <c r="AC479" s="10">
        <v>0.86206896551724144</v>
      </c>
      <c r="AD479" s="10" t="str">
        <f>VLOOKUP(J479,'Areas Ranking'!$D$116:$Z$172,18,0)</f>
        <v>Surry Hills received an overall score of 85% which ranks them at position 6 of the 10 areas within the Central Metropolitan region called in Q2.</v>
      </c>
      <c r="AE479" s="10" t="str">
        <f>VLOOKUP(J479,'Areas Ranking'!$D$116:$Z$172,19,0)</f>
        <v>Surry Hills received a 'greeting' score of 62% which ranks them at position 4 of the 10 areas within the Central Metropolitan region called in Q2.</v>
      </c>
      <c r="AF479" s="10" t="str">
        <f>VLOOKUP(J479,'Areas Ranking'!$D$116:$Z$172,20,0)</f>
        <v>Surry Hills received an 'act with empathy' score of 94% which ranks them at position 7 of the 10 areas within the Central Metropolitan region called in Q2.</v>
      </c>
      <c r="AG479" s="10" t="str">
        <f>VLOOKUP(J479,'Areas Ranking'!$D$116:$Z$172,21,0)</f>
        <v>Surry Hills received an 'explain expectations &amp; resolve situations' score of 87% which ranks them at position 5 of the 10 areas within the Central Metropolitan region called in Q2.</v>
      </c>
      <c r="AH479" s="10" t="str">
        <f>VLOOKUP(J479,'Areas Ranking'!$D$116:$Z$172,22,0)</f>
        <v>Surry Hills received a 'communication' score of 67% which ranks them at position 6 of the 10 areas within the Central Metropolitan region called in Q2.</v>
      </c>
      <c r="AI479" s="10" t="str">
        <f>VLOOKUP(J479,'Areas Ranking'!$D$116:$Z$172,23,0)</f>
        <v>Surry Hills' lowest rank was for 'act with empathy' in Q2, which should be examined for potential areas of improvement.</v>
      </c>
      <c r="AJ479" s="10" t="str">
        <f>VLOOKUP(K479,'Region Ranking'!$D$14:$X$19,16,0)</f>
        <v>Central Metropolitan received an overall score of 85% which ranks them at position 1 of the 6 regions called in Q2.</v>
      </c>
      <c r="AK479" s="10" t="str">
        <f>VLOOKUP(K479,'Region Ranking'!$D$14:$X$19,17,0)</f>
        <v>Central Metropolitan received a 'greeting' score of 60% which ranks them at position 1 of the 6 regions called in Q2.</v>
      </c>
      <c r="AL479" s="10" t="str">
        <f>VLOOKUP(K479,'Region Ranking'!$D$14:$X$19,18,0)</f>
        <v>Central Metropolitan received an 'act with empathy' score of 94% which ranks them at position 2 of the 6 regions called in Q2.</v>
      </c>
      <c r="AM479" s="10" t="str">
        <f>VLOOKUP(K479,'Region Ranking'!$D$14:$X$19,19,0)</f>
        <v>Central Metropolitan received an 'explain expectations &amp; resolve situations' score of 86% which ranks them at position 3 of the 6 regions called in Q2.</v>
      </c>
      <c r="AN479" s="10" t="str">
        <f>VLOOKUP(K479,'Region Ranking'!$D$14:$X$19,20,0)</f>
        <v>Central Metropolitan received a 'communication' score of 77% which ranks them at position 1 of the 6 regions called in Q2.</v>
      </c>
      <c r="AO479" s="10" t="str">
        <f>VLOOKUP(K479,'Region Ranking'!$D$14:$X$19,21,0)</f>
        <v>Central Metropolitan had multiple areas with lower ranks in Q2, which should be examined for potential areas of improvement.</v>
      </c>
    </row>
    <row r="480" spans="1:41" hidden="1" x14ac:dyDescent="0.25">
      <c r="A480" s="10">
        <v>2025</v>
      </c>
      <c r="B480" s="10" t="s">
        <v>347</v>
      </c>
      <c r="C480" s="10" t="s">
        <v>348</v>
      </c>
      <c r="D480" s="10">
        <v>10485546</v>
      </c>
      <c r="E480" s="10" t="s">
        <v>56</v>
      </c>
      <c r="F480" s="10" t="s">
        <v>57</v>
      </c>
      <c r="G480" s="10" t="s">
        <v>56</v>
      </c>
      <c r="H480" s="10" t="s">
        <v>46</v>
      </c>
      <c r="I480" s="10">
        <v>2000</v>
      </c>
      <c r="J480" s="10" t="s">
        <v>47</v>
      </c>
      <c r="K480" s="10" t="s">
        <v>48</v>
      </c>
      <c r="L480" s="10" t="s">
        <v>49</v>
      </c>
      <c r="M480" s="10"/>
      <c r="N480" s="10" t="s">
        <v>50</v>
      </c>
      <c r="O480" s="10" t="s">
        <v>51</v>
      </c>
      <c r="P480" s="10">
        <v>3</v>
      </c>
      <c r="Q480" s="10">
        <v>4</v>
      </c>
      <c r="R480" s="10">
        <v>3</v>
      </c>
      <c r="S480" s="10" t="s">
        <v>52</v>
      </c>
      <c r="T480" s="10" t="s">
        <v>62</v>
      </c>
      <c r="U480" s="10">
        <v>2</v>
      </c>
      <c r="V480" s="10" t="s">
        <v>51</v>
      </c>
      <c r="W480" s="10" t="s">
        <v>51</v>
      </c>
      <c r="X480" s="10" t="s">
        <v>55</v>
      </c>
      <c r="Y480" s="10">
        <v>0.2857142857142857</v>
      </c>
      <c r="Z480" s="10">
        <v>0.2142857142857143</v>
      </c>
      <c r="AA480" s="10">
        <v>0.2857142857142857</v>
      </c>
      <c r="AB480" s="10">
        <v>0.5</v>
      </c>
      <c r="AC480" s="10">
        <v>0.28735632183908039</v>
      </c>
      <c r="AD480" s="10" t="str">
        <f>VLOOKUP(J480,'Areas Ranking'!$D$116:$Z$172,18,0)</f>
        <v>Sydney City received an overall score of 71% which ranks them at position 10 of the 10 areas within the Central Metropolitan region called in Q2.</v>
      </c>
      <c r="AE480" s="10" t="str">
        <f>VLOOKUP(J480,'Areas Ranking'!$D$116:$Z$172,19,0)</f>
        <v>Sydney City received a 'greeting' score of 57% which ranks them at position 6 of the 10 areas within the Central Metropolitan region called in Q2.</v>
      </c>
      <c r="AF480" s="10" t="str">
        <f>VLOOKUP(J480,'Areas Ranking'!$D$116:$Z$172,20,0)</f>
        <v>Sydney City received an 'act with empathy' score of 74% which ranks them at position 10 of the 10 areas within the Central Metropolitan region called in Q2.</v>
      </c>
      <c r="AG480" s="10" t="str">
        <f>VLOOKUP(J480,'Areas Ranking'!$D$116:$Z$172,21,0)</f>
        <v>Sydney City received an 'explain expectations &amp; resolve situations' score of 73% which ranks them at position 9 of the 10 areas within the Central Metropolitan region called in Q2.</v>
      </c>
      <c r="AH480" s="10" t="str">
        <f>VLOOKUP(J480,'Areas Ranking'!$D$116:$Z$172,22,0)</f>
        <v>Sydney City received a 'communication' score of 67% which ranks them at position 6 of the 10 areas within the Central Metropolitan region called in Q2.</v>
      </c>
      <c r="AI480" s="10" t="str">
        <f>VLOOKUP(J480,'Areas Ranking'!$D$116:$Z$172,23,0)</f>
        <v>Sydney City's lowest rank was for 'act with empathy' in Q2, which should be examined for potential areas of improvement.</v>
      </c>
      <c r="AJ480" s="10" t="str">
        <f>VLOOKUP(K480,'Region Ranking'!$D$14:$X$19,16,0)</f>
        <v>Central Metropolitan received an overall score of 85% which ranks them at position 1 of the 6 regions called in Q2.</v>
      </c>
      <c r="AK480" s="10" t="str">
        <f>VLOOKUP(K480,'Region Ranking'!$D$14:$X$19,17,0)</f>
        <v>Central Metropolitan received a 'greeting' score of 60% which ranks them at position 1 of the 6 regions called in Q2.</v>
      </c>
      <c r="AL480" s="10" t="str">
        <f>VLOOKUP(K480,'Region Ranking'!$D$14:$X$19,18,0)</f>
        <v>Central Metropolitan received an 'act with empathy' score of 94% which ranks them at position 2 of the 6 regions called in Q2.</v>
      </c>
      <c r="AM480" s="10" t="str">
        <f>VLOOKUP(K480,'Region Ranking'!$D$14:$X$19,19,0)</f>
        <v>Central Metropolitan received an 'explain expectations &amp; resolve situations' score of 86% which ranks them at position 3 of the 6 regions called in Q2.</v>
      </c>
      <c r="AN480" s="10" t="str">
        <f>VLOOKUP(K480,'Region Ranking'!$D$14:$X$19,20,0)</f>
        <v>Central Metropolitan received a 'communication' score of 77% which ranks them at position 1 of the 6 regions called in Q2.</v>
      </c>
      <c r="AO480" s="10" t="str">
        <f>VLOOKUP(K480,'Region Ranking'!$D$14:$X$19,21,0)</f>
        <v>Central Metropolitan had multiple areas with lower ranks in Q2, which should be examined for potential areas of improvement.</v>
      </c>
    </row>
    <row r="481" spans="1:41" hidden="1" x14ac:dyDescent="0.25">
      <c r="A481" s="10">
        <v>2025</v>
      </c>
      <c r="B481" s="10" t="s">
        <v>347</v>
      </c>
      <c r="C481" s="10" t="s">
        <v>348</v>
      </c>
      <c r="D481" s="10">
        <v>10485547</v>
      </c>
      <c r="E481" s="10" t="s">
        <v>142</v>
      </c>
      <c r="F481" s="10" t="s">
        <v>143</v>
      </c>
      <c r="G481" s="10" t="s">
        <v>142</v>
      </c>
      <c r="H481" s="10" t="s">
        <v>46</v>
      </c>
      <c r="I481" s="10">
        <v>2283</v>
      </c>
      <c r="J481" s="10" t="s">
        <v>141</v>
      </c>
      <c r="K481" s="10" t="s">
        <v>136</v>
      </c>
      <c r="L481" s="10" t="s">
        <v>49</v>
      </c>
      <c r="M481" s="10" t="s">
        <v>61</v>
      </c>
      <c r="N481" s="10" t="s">
        <v>70</v>
      </c>
      <c r="O481" s="10" t="s">
        <v>51</v>
      </c>
      <c r="P481" s="10">
        <v>4</v>
      </c>
      <c r="Q481" s="10">
        <v>5</v>
      </c>
      <c r="R481" s="10">
        <v>4</v>
      </c>
      <c r="S481" s="10" t="s">
        <v>55</v>
      </c>
      <c r="T481" s="10" t="s">
        <v>76</v>
      </c>
      <c r="U481" s="10">
        <v>5</v>
      </c>
      <c r="V481" s="10" t="s">
        <v>63</v>
      </c>
      <c r="W481" s="10" t="s">
        <v>51</v>
      </c>
      <c r="X481" s="10" t="s">
        <v>55</v>
      </c>
      <c r="Y481" s="10">
        <v>0.42857142857142849</v>
      </c>
      <c r="Z481" s="10">
        <v>1</v>
      </c>
      <c r="AA481" s="10">
        <v>1</v>
      </c>
      <c r="AB481" s="10">
        <v>0.5</v>
      </c>
      <c r="AC481" s="10">
        <v>0.90909090909090906</v>
      </c>
      <c r="AD481" s="10" t="str">
        <f>VLOOKUP(J481,'Areas Ranking'!$D$116:$Z$172,18,0)</f>
        <v>Lake Macquarie received an overall score of 89% which ranks them at position 4 of the 11 areas within the Northern region called in Q2.</v>
      </c>
      <c r="AE481" s="10" t="str">
        <f>VLOOKUP(J481,'Areas Ranking'!$D$116:$Z$172,19,0)</f>
        <v>Lake Macquarie received a 'greeting' score of 62% which ranks them at position 4 of the 11 areas within the Northern region called in Q2.</v>
      </c>
      <c r="AF481" s="10" t="str">
        <f>VLOOKUP(J481,'Areas Ranking'!$D$116:$Z$172,20,0)</f>
        <v>Lake Macquarie received an 'act with empathy' score of 87% which ranks them at position 8 of the 11 areas within the Northern region called in Q2.</v>
      </c>
      <c r="AG481" s="10" t="str">
        <f>VLOOKUP(J481,'Areas Ranking'!$D$116:$Z$172,21,0)</f>
        <v>Lake Macquarie received an 'explain expectations &amp; resolve situations' score of 98% which ranks them at position 1 of the 11 areas within the Northern region called in Q2.</v>
      </c>
      <c r="AH481" s="10" t="str">
        <f>VLOOKUP(J481,'Areas Ranking'!$D$116:$Z$172,22,0)</f>
        <v>Lake Macquarie received a 'communication' score of 67% which ranks them at position 4 of the 11 areas within the Northern region called in Q2.</v>
      </c>
      <c r="AI481" s="10" t="str">
        <f>VLOOKUP(J481,'Areas Ranking'!$D$116:$Z$172,23,0)</f>
        <v>Lake Macquarie's lowest rank was for 'act with empathy' in Q2, which should be examined for potential areas of improvement.</v>
      </c>
      <c r="AJ481" s="10" t="str">
        <f>VLOOKUP(K481,'Region Ranking'!$D$14:$X$19,16,0)</f>
        <v>Northern received an overall score of 82% which ranks them at position 4 of the 6 regions called in Q2.</v>
      </c>
      <c r="AK481" s="10" t="str">
        <f>VLOOKUP(K481,'Region Ranking'!$D$14:$X$19,17,0)</f>
        <v>Northern received a 'greeting' score of 57% which ranks them at position 3 of the 6 regions called in Q2.</v>
      </c>
      <c r="AL481" s="10" t="str">
        <f>VLOOKUP(K481,'Region Ranking'!$D$14:$X$19,18,0)</f>
        <v>Northern received an 'act with empathy' score of 91% which ranks them at position 3 of the 6 regions called in Q2.</v>
      </c>
      <c r="AM481" s="10" t="str">
        <f>VLOOKUP(K481,'Region Ranking'!$D$14:$X$19,19,0)</f>
        <v>Northern received an 'explain expectations &amp; resolve situations' score of 84% which ranks them at position 5 of the 6 regions called in Q2.</v>
      </c>
      <c r="AN481" s="10" t="str">
        <f>VLOOKUP(K481,'Region Ranking'!$D$14:$X$19,20,0)</f>
        <v>Northern received a 'communication' score of 64% which ranks them at position 4 of the 6 regions called in Q2.</v>
      </c>
      <c r="AO481" s="10" t="str">
        <f>VLOOKUP(K481,'Region Ranking'!$D$14:$X$19,21,0)</f>
        <v>Northern had multiple areas with lower ranks in Q2, which should be examined for potential areas of improvement.</v>
      </c>
    </row>
    <row r="482" spans="1:41" hidden="1" x14ac:dyDescent="0.25">
      <c r="A482" s="10">
        <v>2025</v>
      </c>
      <c r="B482" s="10" t="s">
        <v>347</v>
      </c>
      <c r="C482" s="10" t="s">
        <v>348</v>
      </c>
      <c r="D482" s="10">
        <v>10485548</v>
      </c>
      <c r="E482" s="10" t="s">
        <v>290</v>
      </c>
      <c r="F482" s="10" t="s">
        <v>291</v>
      </c>
      <c r="G482" s="10" t="s">
        <v>290</v>
      </c>
      <c r="H482" s="10" t="s">
        <v>46</v>
      </c>
      <c r="I482" s="10">
        <v>2830</v>
      </c>
      <c r="J482" s="10" t="s">
        <v>292</v>
      </c>
      <c r="K482" s="10" t="s">
        <v>233</v>
      </c>
      <c r="L482" s="10" t="s">
        <v>49</v>
      </c>
      <c r="M482" s="10" t="s">
        <v>61</v>
      </c>
      <c r="N482" s="10" t="s">
        <v>70</v>
      </c>
      <c r="O482" s="10" t="s">
        <v>51</v>
      </c>
      <c r="P482" s="10">
        <v>4</v>
      </c>
      <c r="Q482" s="10">
        <v>4</v>
      </c>
      <c r="R482" s="10">
        <v>5</v>
      </c>
      <c r="S482" s="10" t="s">
        <v>52</v>
      </c>
      <c r="T482" s="10" t="s">
        <v>53</v>
      </c>
      <c r="U482" s="10">
        <v>5</v>
      </c>
      <c r="V482" s="10" t="s">
        <v>51</v>
      </c>
      <c r="W482" s="10" t="s">
        <v>55</v>
      </c>
      <c r="X482" s="10" t="s">
        <v>55</v>
      </c>
      <c r="Y482" s="10">
        <v>0.2857142857142857</v>
      </c>
      <c r="Z482" s="10">
        <v>0.8928571428571429</v>
      </c>
      <c r="AA482" s="10">
        <v>0.90476190476190477</v>
      </c>
      <c r="AB482" s="10">
        <v>1</v>
      </c>
      <c r="AC482" s="10">
        <v>0.86206896551724144</v>
      </c>
      <c r="AD482" s="10" t="str">
        <f>VLOOKUP(J482,'Areas Ranking'!$D$116:$Z$172,18,0)</f>
        <v>Orana Mid-Western received an overall score of 82% which ranks them at position 6 of the 7 areas within the Western region called in Q2.</v>
      </c>
      <c r="AE482" s="10" t="str">
        <f>VLOOKUP(J482,'Areas Ranking'!$D$116:$Z$172,19,0)</f>
        <v>Orana Mid-Western received a 'greeting' score of 43% which ranks them at position 5 of the 7 areas within the Western region called in Q2.</v>
      </c>
      <c r="AF482" s="10" t="str">
        <f>VLOOKUP(J482,'Areas Ranking'!$D$116:$Z$172,20,0)</f>
        <v>Orana Mid-Western received an 'act with empathy' score of 96% which ranks them at position 4 of the 7 areas within the Western region called in Q2.</v>
      </c>
      <c r="AG482" s="10" t="str">
        <f>VLOOKUP(J482,'Areas Ranking'!$D$116:$Z$172,21,0)</f>
        <v>Orana Mid-Western received an 'explain expectations &amp; resolve situations' score of 87% which ranks them at position 5 of the 7 areas within the Western region called in Q2.</v>
      </c>
      <c r="AH482" s="10" t="str">
        <f>VLOOKUP(J482,'Areas Ranking'!$D$116:$Z$172,22,0)</f>
        <v>Orana Mid-Western received a 'communication' score of 50% which ranks them at position 6 of the 7 areas within the Western region called in Q2.</v>
      </c>
      <c r="AI482" s="10" t="str">
        <f>VLOOKUP(J482,'Areas Ranking'!$D$116:$Z$172,23,0)</f>
        <v>Orana Mid-Western's lowest rank was for 'communication' in Q2, which should be examined for potential areas of improvement.</v>
      </c>
      <c r="AJ482" s="10" t="str">
        <f>VLOOKUP(K482,'Region Ranking'!$D$14:$X$19,16,0)</f>
        <v>Western received an overall score of 84% which ranks them at position 2 of the 6 regions called in Q2.</v>
      </c>
      <c r="AK482" s="10" t="str">
        <f>VLOOKUP(K482,'Region Ranking'!$D$14:$X$19,17,0)</f>
        <v>Western received a 'greeting' score of 53% which ranks them at position 4 of the 6 regions called in Q2.</v>
      </c>
      <c r="AL482" s="10" t="str">
        <f>VLOOKUP(K482,'Region Ranking'!$D$14:$X$19,18,0)</f>
        <v>Western received an 'act with empathy' score of 94% which ranks them at position 1 of the 6 regions called in Q2.</v>
      </c>
      <c r="AM482" s="10" t="str">
        <f>VLOOKUP(K482,'Region Ranking'!$D$14:$X$19,19,0)</f>
        <v>Western received an 'explain expectations &amp; resolve situations' score of 87% which ranks them at position 2 of the 6 regions called in Q2.</v>
      </c>
      <c r="AN482" s="10" t="str">
        <f>VLOOKUP(K482,'Region Ranking'!$D$14:$X$19,20,0)</f>
        <v>Western received a 'communication' score of 69% which ranks them at position 3 of the 6 regions called in Q2.</v>
      </c>
      <c r="AO482" s="10" t="str">
        <f>VLOOKUP(K482,'Region Ranking'!$D$14:$X$19,21,0)</f>
        <v>Western had multiple areas with lower ranks in Q2, which should be examined for potential areas of improvement.</v>
      </c>
    </row>
    <row r="483" spans="1:41" hidden="1" x14ac:dyDescent="0.25">
      <c r="A483" s="10">
        <v>2025</v>
      </c>
      <c r="B483" s="10" t="s">
        <v>347</v>
      </c>
      <c r="C483" s="10" t="s">
        <v>348</v>
      </c>
      <c r="D483" s="10">
        <v>10485549</v>
      </c>
      <c r="E483" s="10" t="s">
        <v>270</v>
      </c>
      <c r="F483" s="10" t="s">
        <v>271</v>
      </c>
      <c r="G483" s="10" t="s">
        <v>270</v>
      </c>
      <c r="H483" s="10" t="s">
        <v>46</v>
      </c>
      <c r="I483" s="10">
        <v>2577</v>
      </c>
      <c r="J483" s="10" t="s">
        <v>272</v>
      </c>
      <c r="K483" s="10" t="s">
        <v>253</v>
      </c>
      <c r="L483" s="10" t="s">
        <v>49</v>
      </c>
      <c r="M483" s="10" t="s">
        <v>61</v>
      </c>
      <c r="N483" s="10" t="s">
        <v>50</v>
      </c>
      <c r="O483" s="10" t="s">
        <v>51</v>
      </c>
      <c r="P483" s="10">
        <v>5</v>
      </c>
      <c r="Q483" s="10">
        <v>5</v>
      </c>
      <c r="R483" s="10">
        <v>5</v>
      </c>
      <c r="S483" s="10" t="s">
        <v>52</v>
      </c>
      <c r="T483" s="10" t="s">
        <v>76</v>
      </c>
      <c r="U483" s="10">
        <v>4</v>
      </c>
      <c r="V483" s="10" t="s">
        <v>51</v>
      </c>
      <c r="W483" s="10" t="s">
        <v>51</v>
      </c>
      <c r="X483" s="10" t="s">
        <v>55</v>
      </c>
      <c r="Y483" s="10">
        <v>0.2857142857142857</v>
      </c>
      <c r="Z483" s="10">
        <v>0.7142857142857143</v>
      </c>
      <c r="AA483" s="10">
        <v>1</v>
      </c>
      <c r="AB483" s="10">
        <v>0.5</v>
      </c>
      <c r="AC483" s="10">
        <v>0.7931034482758621</v>
      </c>
      <c r="AD483" s="10" t="str">
        <f>VLOOKUP(J483,'Areas Ranking'!$D$116:$Z$172,18,0)</f>
        <v>The Hume received an overall score of 87% which ranks them at position 2 of the 8 areas within the Southern region called in Q2.</v>
      </c>
      <c r="AE483" s="10" t="str">
        <f>VLOOKUP(J483,'Areas Ranking'!$D$116:$Z$172,19,0)</f>
        <v>The Hume received a 'greeting' score of 48% which ranks them at position 4 of the 8 areas within the Southern region called in Q2.</v>
      </c>
      <c r="AF483" s="10" t="str">
        <f>VLOOKUP(J483,'Areas Ranking'!$D$116:$Z$172,20,0)</f>
        <v>The Hume received an 'act with empathy' score of 90% which ranks them at position 3 of the 8 areas within the Southern region called in Q2.</v>
      </c>
      <c r="AG483" s="10" t="str">
        <f>VLOOKUP(J483,'Areas Ranking'!$D$116:$Z$172,21,0)</f>
        <v>The Hume received an 'explain expectations &amp; resolve situations' score of 100% which ranks them at position 1 of the 8 areas within the Southern region called in Q2.</v>
      </c>
      <c r="AH483" s="10" t="str">
        <f>VLOOKUP(J483,'Areas Ranking'!$D$116:$Z$172,22,0)</f>
        <v>The Hume received a 'communication' score of 50% which ranks them at position 7 of the 8 areas within the Southern region called in Q2.</v>
      </c>
      <c r="AI483" s="10" t="str">
        <f>VLOOKUP(J483,'Areas Ranking'!$D$116:$Z$172,23,0)</f>
        <v>The Hume's lowest rank was for 'communication' in Q2, which should be examined for potential areas of improvement.</v>
      </c>
      <c r="AJ483" s="10" t="str">
        <f>VLOOKUP(K483,'Region Ranking'!$D$14:$X$19,16,0)</f>
        <v>Southern received an overall score of 77% which ranks them at position 6 of the 6 regions called in Q2.</v>
      </c>
      <c r="AK483" s="10" t="str">
        <f>VLOOKUP(K483,'Region Ranking'!$D$14:$X$19,17,0)</f>
        <v>Southern received a 'greeting' score of 51% which ranks them at position 5 of the 6 regions called in Q2.</v>
      </c>
      <c r="AL483" s="10" t="str">
        <f>VLOOKUP(K483,'Region Ranking'!$D$14:$X$19,18,0)</f>
        <v>Southern received an 'act with empathy' score of 81% which ranks them at position 6 of the 6 regions called in Q2.</v>
      </c>
      <c r="AM483" s="10" t="str">
        <f>VLOOKUP(K483,'Region Ranking'!$D$14:$X$19,19,0)</f>
        <v>Southern received an 'explain expectations &amp; resolve situations' score of 83% which ranks them at position 6 of the 6 regions called in Q2.</v>
      </c>
      <c r="AN483" s="10" t="str">
        <f>VLOOKUP(K483,'Region Ranking'!$D$14:$X$19,20,0)</f>
        <v>Southern received a 'communication' score of 60% which ranks them at position 5 of the 6 regions called in Q2.</v>
      </c>
      <c r="AO483" s="10" t="str">
        <f>VLOOKUP(K483,'Region Ranking'!$D$14:$X$19,21,0)</f>
        <v>Southern had multiple areas with lower ranks in Q2, which should be examined for potential areas of improvement.</v>
      </c>
    </row>
    <row r="484" spans="1:41" hidden="1" x14ac:dyDescent="0.25">
      <c r="A484" s="10">
        <v>2025</v>
      </c>
      <c r="B484" s="10" t="s">
        <v>347</v>
      </c>
      <c r="C484" s="10" t="s">
        <v>348</v>
      </c>
      <c r="D484" s="10">
        <v>10485550</v>
      </c>
      <c r="E484" s="10" t="s">
        <v>230</v>
      </c>
      <c r="F484" s="10" t="s">
        <v>231</v>
      </c>
      <c r="G484" s="10" t="s">
        <v>230</v>
      </c>
      <c r="H484" s="10" t="s">
        <v>46</v>
      </c>
      <c r="I484" s="10">
        <v>2340</v>
      </c>
      <c r="J484" s="10" t="s">
        <v>232</v>
      </c>
      <c r="K484" s="10" t="s">
        <v>233</v>
      </c>
      <c r="L484" s="10" t="s">
        <v>88</v>
      </c>
      <c r="M484" s="10" t="s">
        <v>61</v>
      </c>
      <c r="N484" s="10" t="s">
        <v>70</v>
      </c>
      <c r="O484" s="10" t="s">
        <v>51</v>
      </c>
      <c r="P484" s="10">
        <v>5</v>
      </c>
      <c r="Q484" s="10">
        <v>5</v>
      </c>
      <c r="R484" s="10">
        <v>5</v>
      </c>
      <c r="S484" s="10" t="s">
        <v>52</v>
      </c>
      <c r="T484" s="10" t="s">
        <v>62</v>
      </c>
      <c r="U484" s="10">
        <v>5</v>
      </c>
      <c r="V484" s="10" t="s">
        <v>51</v>
      </c>
      <c r="W484" s="10" t="s">
        <v>55</v>
      </c>
      <c r="X484" s="10" t="s">
        <v>55</v>
      </c>
      <c r="Y484" s="10">
        <v>0.42857142857142849</v>
      </c>
      <c r="Z484" s="10">
        <v>1</v>
      </c>
      <c r="AA484" s="10">
        <v>0.7142857142857143</v>
      </c>
      <c r="AB484" s="10">
        <v>1</v>
      </c>
      <c r="AC484" s="10">
        <v>0.81609195402298851</v>
      </c>
      <c r="AD484" s="10" t="str">
        <f>VLOOKUP(J484,'Areas Ranking'!$D$116:$Z$172,18,0)</f>
        <v>Oxley received an overall score of 84% which ranks them at position 4 of the 7 areas within the Western region called in Q2.</v>
      </c>
      <c r="AE484" s="10" t="str">
        <f>VLOOKUP(J484,'Areas Ranking'!$D$116:$Z$172,19,0)</f>
        <v>Oxley received a 'greeting' score of 57% which ranks them at position 3 of the 7 areas within the Western region called in Q2.</v>
      </c>
      <c r="AF484" s="10" t="str">
        <f>VLOOKUP(J484,'Areas Ranking'!$D$116:$Z$172,20,0)</f>
        <v>Oxley received an 'act with empathy' score of 96% which ranks them at position 4 of the 7 areas within the Western region called in Q2.</v>
      </c>
      <c r="AG484" s="10" t="str">
        <f>VLOOKUP(J484,'Areas Ranking'!$D$116:$Z$172,21,0)</f>
        <v>Oxley received an 'explain expectations &amp; resolve situations' score of 81% which ranks them at position 6 of the 7 areas within the Western region called in Q2.</v>
      </c>
      <c r="AH484" s="10" t="str">
        <f>VLOOKUP(J484,'Areas Ranking'!$D$116:$Z$172,22,0)</f>
        <v>Oxley received a 'communication' score of 83% which ranks them at position 2 of the 7 areas within the Western region called in Q2.</v>
      </c>
      <c r="AI484" s="10" t="str">
        <f>VLOOKUP(J484,'Areas Ranking'!$D$116:$Z$172,23,0)</f>
        <v>Oxley's lowest rank was for 'explain expectations &amp; resolve situations' in Q2, which should be examined for potential areas of improvement.</v>
      </c>
      <c r="AJ484" s="10" t="str">
        <f>VLOOKUP(K484,'Region Ranking'!$D$14:$X$19,16,0)</f>
        <v>Western received an overall score of 84% which ranks them at position 2 of the 6 regions called in Q2.</v>
      </c>
      <c r="AK484" s="10" t="str">
        <f>VLOOKUP(K484,'Region Ranking'!$D$14:$X$19,17,0)</f>
        <v>Western received a 'greeting' score of 53% which ranks them at position 4 of the 6 regions called in Q2.</v>
      </c>
      <c r="AL484" s="10" t="str">
        <f>VLOOKUP(K484,'Region Ranking'!$D$14:$X$19,18,0)</f>
        <v>Western received an 'act with empathy' score of 94% which ranks them at position 1 of the 6 regions called in Q2.</v>
      </c>
      <c r="AM484" s="10" t="str">
        <f>VLOOKUP(K484,'Region Ranking'!$D$14:$X$19,19,0)</f>
        <v>Western received an 'explain expectations &amp; resolve situations' score of 87% which ranks them at position 2 of the 6 regions called in Q2.</v>
      </c>
      <c r="AN484" s="10" t="str">
        <f>VLOOKUP(K484,'Region Ranking'!$D$14:$X$19,20,0)</f>
        <v>Western received a 'communication' score of 69% which ranks them at position 3 of the 6 regions called in Q2.</v>
      </c>
      <c r="AO484" s="10" t="str">
        <f>VLOOKUP(K484,'Region Ranking'!$D$14:$X$19,21,0)</f>
        <v>Western had multiple areas with lower ranks in Q2, which should be examined for potential areas of improvement.</v>
      </c>
    </row>
    <row r="485" spans="1:41" hidden="1" x14ac:dyDescent="0.25">
      <c r="A485" s="10">
        <v>2025</v>
      </c>
      <c r="B485" s="10" t="s">
        <v>347</v>
      </c>
      <c r="C485" s="10" t="s">
        <v>348</v>
      </c>
      <c r="D485" s="10">
        <v>10485551</v>
      </c>
      <c r="E485" s="10" t="s">
        <v>276</v>
      </c>
      <c r="F485" s="10" t="s">
        <v>277</v>
      </c>
      <c r="G485" s="10" t="s">
        <v>276</v>
      </c>
      <c r="H485" s="10" t="s">
        <v>46</v>
      </c>
      <c r="I485" s="10">
        <v>2650</v>
      </c>
      <c r="J485" s="10" t="s">
        <v>278</v>
      </c>
      <c r="K485" s="10" t="s">
        <v>253</v>
      </c>
      <c r="L485" s="10" t="s">
        <v>49</v>
      </c>
      <c r="M485" s="10" t="s">
        <v>61</v>
      </c>
      <c r="N485" s="10" t="s">
        <v>50</v>
      </c>
      <c r="O485" s="10" t="s">
        <v>51</v>
      </c>
      <c r="P485" s="10">
        <v>5</v>
      </c>
      <c r="Q485" s="10">
        <v>5</v>
      </c>
      <c r="R485" s="10">
        <v>5</v>
      </c>
      <c r="S485" s="10" t="s">
        <v>52</v>
      </c>
      <c r="T485" s="10" t="s">
        <v>76</v>
      </c>
      <c r="U485" s="10">
        <v>5</v>
      </c>
      <c r="V485" s="10" t="s">
        <v>51</v>
      </c>
      <c r="W485" s="10" t="s">
        <v>55</v>
      </c>
      <c r="X485" s="10" t="s">
        <v>55</v>
      </c>
      <c r="Y485" s="10">
        <v>0.5714285714285714</v>
      </c>
      <c r="Z485" s="10">
        <v>1</v>
      </c>
      <c r="AA485" s="10">
        <v>1</v>
      </c>
      <c r="AB485" s="10">
        <v>1</v>
      </c>
      <c r="AC485" s="10">
        <v>0.96551724137931028</v>
      </c>
      <c r="AD485" s="10" t="str">
        <f>VLOOKUP(J485,'Areas Ranking'!$D$116:$Z$172,18,0)</f>
        <v>Riverina received an overall score of 64% which ranks them at position 7 of the 8 areas within the Southern region called in Q2.</v>
      </c>
      <c r="AE485" s="10" t="str">
        <f>VLOOKUP(J485,'Areas Ranking'!$D$116:$Z$172,19,0)</f>
        <v>Riverina received a 'greeting' score of 48% which ranks them at position 4 of the 8 areas within the Southern region called in Q2.</v>
      </c>
      <c r="AF485" s="10" t="str">
        <f>VLOOKUP(J485,'Areas Ranking'!$D$116:$Z$172,20,0)</f>
        <v>Riverina received an 'act with empathy' score of 67% which ranks them at position 7 of the 8 areas within the Southern region called in Q2.</v>
      </c>
      <c r="AG485" s="10" t="str">
        <f>VLOOKUP(J485,'Areas Ranking'!$D$116:$Z$172,21,0)</f>
        <v>Riverina received an 'explain expectations &amp; resolve situations' score of 64% which ranks them at position 7 of the 8 areas within the Southern region called in Q2.</v>
      </c>
      <c r="AH485" s="10" t="str">
        <f>VLOOKUP(J485,'Areas Ranking'!$D$116:$Z$172,22,0)</f>
        <v>Riverina received a 'communication' score of 67% which ranks them at position 2 of the 8 areas within the Southern region called in Q2.</v>
      </c>
      <c r="AI485" s="10" t="str">
        <f>VLOOKUP(J485,'Areas Ranking'!$D$116:$Z$172,23,0)</f>
        <v>Riverina had multiple areas with lower ranks in Q2, which should be examined for potential areas of improvement.</v>
      </c>
      <c r="AJ485" s="10" t="str">
        <f>VLOOKUP(K485,'Region Ranking'!$D$14:$X$19,16,0)</f>
        <v>Southern received an overall score of 77% which ranks them at position 6 of the 6 regions called in Q2.</v>
      </c>
      <c r="AK485" s="10" t="str">
        <f>VLOOKUP(K485,'Region Ranking'!$D$14:$X$19,17,0)</f>
        <v>Southern received a 'greeting' score of 51% which ranks them at position 5 of the 6 regions called in Q2.</v>
      </c>
      <c r="AL485" s="10" t="str">
        <f>VLOOKUP(K485,'Region Ranking'!$D$14:$X$19,18,0)</f>
        <v>Southern received an 'act with empathy' score of 81% which ranks them at position 6 of the 6 regions called in Q2.</v>
      </c>
      <c r="AM485" s="10" t="str">
        <f>VLOOKUP(K485,'Region Ranking'!$D$14:$X$19,19,0)</f>
        <v>Southern received an 'explain expectations &amp; resolve situations' score of 83% which ranks them at position 6 of the 6 regions called in Q2.</v>
      </c>
      <c r="AN485" s="10" t="str">
        <f>VLOOKUP(K485,'Region Ranking'!$D$14:$X$19,20,0)</f>
        <v>Southern received a 'communication' score of 60% which ranks them at position 5 of the 6 regions called in Q2.</v>
      </c>
      <c r="AO485" s="10" t="str">
        <f>VLOOKUP(K485,'Region Ranking'!$D$14:$X$19,21,0)</f>
        <v>Southern had multiple areas with lower ranks in Q2, which should be examined for potential areas of improvement.</v>
      </c>
    </row>
    <row r="486" spans="1:41" hidden="1" x14ac:dyDescent="0.25">
      <c r="A486" s="10">
        <v>2025</v>
      </c>
      <c r="B486" s="10" t="s">
        <v>347</v>
      </c>
      <c r="C486" s="10" t="s">
        <v>348</v>
      </c>
      <c r="D486" s="10">
        <v>10485552</v>
      </c>
      <c r="E486" s="10" t="s">
        <v>215</v>
      </c>
      <c r="F486" s="10" t="s">
        <v>216</v>
      </c>
      <c r="G486" s="10" t="s">
        <v>215</v>
      </c>
      <c r="H486" s="10" t="s">
        <v>46</v>
      </c>
      <c r="I486" s="10">
        <v>2259</v>
      </c>
      <c r="J486" s="10" t="s">
        <v>217</v>
      </c>
      <c r="K486" s="10" t="s">
        <v>136</v>
      </c>
      <c r="L486" s="10" t="s">
        <v>88</v>
      </c>
      <c r="M486" s="10" t="s">
        <v>61</v>
      </c>
      <c r="N486" s="10" t="s">
        <v>70</v>
      </c>
      <c r="O486" s="10" t="s">
        <v>51</v>
      </c>
      <c r="P486" s="10">
        <v>4</v>
      </c>
      <c r="Q486" s="10">
        <v>5</v>
      </c>
      <c r="R486" s="10">
        <v>4</v>
      </c>
      <c r="S486" s="10" t="s">
        <v>52</v>
      </c>
      <c r="T486" s="10" t="s">
        <v>53</v>
      </c>
      <c r="U486" s="10">
        <v>4</v>
      </c>
      <c r="V486" s="10" t="s">
        <v>51</v>
      </c>
      <c r="W486" s="10" t="s">
        <v>55</v>
      </c>
      <c r="X486" s="10" t="s">
        <v>55</v>
      </c>
      <c r="Y486" s="10">
        <v>0.42857142857142849</v>
      </c>
      <c r="Z486" s="10">
        <v>0.8928571428571429</v>
      </c>
      <c r="AA486" s="10">
        <v>0.90476190476190477</v>
      </c>
      <c r="AB486" s="10">
        <v>1</v>
      </c>
      <c r="AC486" s="10">
        <v>0.87356321839080464</v>
      </c>
      <c r="AD486" s="10" t="str">
        <f>VLOOKUP(J486,'Areas Ranking'!$D$116:$Z$172,18,0)</f>
        <v>Tuggerah Lakes received an overall score of 92% which ranks them at position 2 of the 11 areas within the Northern region called in Q2.</v>
      </c>
      <c r="AE486" s="10" t="str">
        <f>VLOOKUP(J486,'Areas Ranking'!$D$116:$Z$172,19,0)</f>
        <v>Tuggerah Lakes received a 'greeting' score of 52% which ranks them at position 7 of the 11 areas within the Northern region called in Q2.</v>
      </c>
      <c r="AF486" s="10" t="str">
        <f>VLOOKUP(J486,'Areas Ranking'!$D$116:$Z$172,20,0)</f>
        <v>Tuggerah Lakes received an 'act with empathy' score of 96% which ranks them at position 4 of the 11 areas within the Northern region called in Q2.</v>
      </c>
      <c r="AG486" s="10" t="str">
        <f>VLOOKUP(J486,'Areas Ranking'!$D$116:$Z$172,21,0)</f>
        <v>Tuggerah Lakes received an 'explain expectations &amp; resolve situations' score of 97% which ranks them at position 2 of the 11 areas within the Northern region called in Q2.</v>
      </c>
      <c r="AH486" s="10" t="str">
        <f>VLOOKUP(J486,'Areas Ranking'!$D$116:$Z$172,22,0)</f>
        <v>Tuggerah Lakes received a 'communication' score of 83% which ranks them at position 1 of the 11 areas within the Northern region called in Q2.</v>
      </c>
      <c r="AI486" s="10" t="str">
        <f>VLOOKUP(J486,'Areas Ranking'!$D$116:$Z$172,23,0)</f>
        <v>Tuggerah Lakes' lowest rank was for 'greeting' in Q2, which should be examined for potential areas of improvement.</v>
      </c>
      <c r="AJ486" s="10" t="str">
        <f>VLOOKUP(K486,'Region Ranking'!$D$14:$X$19,16,0)</f>
        <v>Northern received an overall score of 82% which ranks them at position 4 of the 6 regions called in Q2.</v>
      </c>
      <c r="AK486" s="10" t="str">
        <f>VLOOKUP(K486,'Region Ranking'!$D$14:$X$19,17,0)</f>
        <v>Northern received a 'greeting' score of 57% which ranks them at position 3 of the 6 regions called in Q2.</v>
      </c>
      <c r="AL486" s="10" t="str">
        <f>VLOOKUP(K486,'Region Ranking'!$D$14:$X$19,18,0)</f>
        <v>Northern received an 'act with empathy' score of 91% which ranks them at position 3 of the 6 regions called in Q2.</v>
      </c>
      <c r="AM486" s="10" t="str">
        <f>VLOOKUP(K486,'Region Ranking'!$D$14:$X$19,19,0)</f>
        <v>Northern received an 'explain expectations &amp; resolve situations' score of 84% which ranks them at position 5 of the 6 regions called in Q2.</v>
      </c>
      <c r="AN486" s="10" t="str">
        <f>VLOOKUP(K486,'Region Ranking'!$D$14:$X$19,20,0)</f>
        <v>Northern received a 'communication' score of 64% which ranks them at position 4 of the 6 regions called in Q2.</v>
      </c>
      <c r="AO486" s="10" t="str">
        <f>VLOOKUP(K486,'Region Ranking'!$D$14:$X$19,21,0)</f>
        <v>Northern had multiple areas with lower ranks in Q2, which should be examined for potential areas of improvement.</v>
      </c>
    </row>
    <row r="487" spans="1:41" hidden="1" x14ac:dyDescent="0.25">
      <c r="A487" s="10">
        <v>2025</v>
      </c>
      <c r="B487" s="10" t="s">
        <v>347</v>
      </c>
      <c r="C487" s="10" t="s">
        <v>348</v>
      </c>
      <c r="D487" s="10">
        <v>10485553</v>
      </c>
      <c r="E487" s="10" t="s">
        <v>83</v>
      </c>
      <c r="F487" s="10" t="s">
        <v>84</v>
      </c>
      <c r="G487" s="10" t="s">
        <v>83</v>
      </c>
      <c r="H487" s="10" t="s">
        <v>46</v>
      </c>
      <c r="I487" s="10">
        <v>2041</v>
      </c>
      <c r="J487" s="10" t="s">
        <v>82</v>
      </c>
      <c r="K487" s="10" t="s">
        <v>48</v>
      </c>
      <c r="L487" s="10" t="s">
        <v>49</v>
      </c>
      <c r="M487" s="10"/>
      <c r="N487" s="10" t="s">
        <v>50</v>
      </c>
      <c r="O487" s="10" t="s">
        <v>51</v>
      </c>
      <c r="P487" s="10">
        <v>5</v>
      </c>
      <c r="Q487" s="10">
        <v>5</v>
      </c>
      <c r="R487" s="10">
        <v>5</v>
      </c>
      <c r="S487" s="10" t="s">
        <v>52</v>
      </c>
      <c r="T487" s="10" t="s">
        <v>76</v>
      </c>
      <c r="U487" s="10">
        <v>5</v>
      </c>
      <c r="V487" s="10" t="s">
        <v>51</v>
      </c>
      <c r="W487" s="10" t="s">
        <v>55</v>
      </c>
      <c r="X487" s="10" t="s">
        <v>55</v>
      </c>
      <c r="Y487" s="10">
        <v>0.7142857142857143</v>
      </c>
      <c r="Z487" s="10">
        <v>1</v>
      </c>
      <c r="AA487" s="10">
        <v>1</v>
      </c>
      <c r="AB487" s="10">
        <v>1</v>
      </c>
      <c r="AC487" s="10">
        <v>0.97701149425287359</v>
      </c>
      <c r="AD487" s="10" t="str">
        <f>VLOOKUP(J487,'Areas Ranking'!$D$116:$Z$172,18,0)</f>
        <v>Leichhardt received an overall score of 93% which ranks them at position 2 of the 10 areas within the Central Metropolitan region called in Q2.</v>
      </c>
      <c r="AE487" s="10" t="str">
        <f>VLOOKUP(J487,'Areas Ranking'!$D$116:$Z$172,19,0)</f>
        <v>Leichhardt received a 'greeting' score of 67% which ranks them at position 2 of the 10 areas within the Central Metropolitan region called in Q2.</v>
      </c>
      <c r="AF487" s="10" t="str">
        <f>VLOOKUP(J487,'Areas Ranking'!$D$116:$Z$172,20,0)</f>
        <v>Leichhardt received an 'act with empathy' score of 96% which ranks them at position 5 of the 10 areas within the Central Metropolitan region called in Q2.</v>
      </c>
      <c r="AG487" s="10" t="str">
        <f>VLOOKUP(J487,'Areas Ranking'!$D$116:$Z$172,21,0)</f>
        <v>Leichhardt received an 'explain expectations &amp; resolve situations' score of 94% which ranks them at position 3 of the 10 areas within the Central Metropolitan region called in Q2.</v>
      </c>
      <c r="AH487" s="10" t="str">
        <f>VLOOKUP(J487,'Areas Ranking'!$D$116:$Z$172,22,0)</f>
        <v>Leichhardt received a 'communication' score of 100% which ranks them at position 1 of the 10 areas within the Central Metropolitan region called in Q2.</v>
      </c>
      <c r="AI487" s="10" t="str">
        <f>VLOOKUP(J487,'Areas Ranking'!$D$116:$Z$172,23,0)</f>
        <v>Leichhardt's lowest rank was for 'act with empathy' in Q2, which should be examined for potential areas of improvement.</v>
      </c>
      <c r="AJ487" s="10" t="str">
        <f>VLOOKUP(K487,'Region Ranking'!$D$14:$X$19,16,0)</f>
        <v>Central Metropolitan received an overall score of 85% which ranks them at position 1 of the 6 regions called in Q2.</v>
      </c>
      <c r="AK487" s="10" t="str">
        <f>VLOOKUP(K487,'Region Ranking'!$D$14:$X$19,17,0)</f>
        <v>Central Metropolitan received a 'greeting' score of 60% which ranks them at position 1 of the 6 regions called in Q2.</v>
      </c>
      <c r="AL487" s="10" t="str">
        <f>VLOOKUP(K487,'Region Ranking'!$D$14:$X$19,18,0)</f>
        <v>Central Metropolitan received an 'act with empathy' score of 94% which ranks them at position 2 of the 6 regions called in Q2.</v>
      </c>
      <c r="AM487" s="10" t="str">
        <f>VLOOKUP(K487,'Region Ranking'!$D$14:$X$19,19,0)</f>
        <v>Central Metropolitan received an 'explain expectations &amp; resolve situations' score of 86% which ranks them at position 3 of the 6 regions called in Q2.</v>
      </c>
      <c r="AN487" s="10" t="str">
        <f>VLOOKUP(K487,'Region Ranking'!$D$14:$X$19,20,0)</f>
        <v>Central Metropolitan received a 'communication' score of 77% which ranks them at position 1 of the 6 regions called in Q2.</v>
      </c>
      <c r="AO487" s="10" t="str">
        <f>VLOOKUP(K487,'Region Ranking'!$D$14:$X$19,21,0)</f>
        <v>Central Metropolitan had multiple areas with lower ranks in Q2, which should be examined for potential areas of improvement.</v>
      </c>
    </row>
    <row r="488" spans="1:41" hidden="1" x14ac:dyDescent="0.25">
      <c r="A488" s="10">
        <v>2025</v>
      </c>
      <c r="B488" s="10" t="s">
        <v>347</v>
      </c>
      <c r="C488" s="10" t="s">
        <v>348</v>
      </c>
      <c r="D488" s="10">
        <v>10485554</v>
      </c>
      <c r="E488" s="10" t="s">
        <v>110</v>
      </c>
      <c r="F488" s="10" t="s">
        <v>111</v>
      </c>
      <c r="G488" s="10" t="s">
        <v>110</v>
      </c>
      <c r="H488" s="10" t="s">
        <v>46</v>
      </c>
      <c r="I488" s="10">
        <v>2077</v>
      </c>
      <c r="J488" s="10" t="s">
        <v>109</v>
      </c>
      <c r="K488" s="10" t="s">
        <v>104</v>
      </c>
      <c r="L488" s="10" t="s">
        <v>49</v>
      </c>
      <c r="M488" s="10"/>
      <c r="N488" s="10" t="s">
        <v>50</v>
      </c>
      <c r="O488" s="10" t="s">
        <v>51</v>
      </c>
      <c r="P488" s="10">
        <v>5</v>
      </c>
      <c r="Q488" s="10">
        <v>5</v>
      </c>
      <c r="R488" s="10">
        <v>4</v>
      </c>
      <c r="S488" s="10" t="s">
        <v>52</v>
      </c>
      <c r="T488" s="10" t="s">
        <v>53</v>
      </c>
      <c r="U488" s="10">
        <v>4</v>
      </c>
      <c r="V488" s="10" t="s">
        <v>51</v>
      </c>
      <c r="W488" s="10" t="s">
        <v>55</v>
      </c>
      <c r="X488" s="10" t="s">
        <v>55</v>
      </c>
      <c r="Y488" s="10">
        <v>0.5714285714285714</v>
      </c>
      <c r="Z488" s="10">
        <v>1</v>
      </c>
      <c r="AA488" s="10">
        <v>0.90476190476190477</v>
      </c>
      <c r="AB488" s="10">
        <v>1</v>
      </c>
      <c r="AC488" s="10">
        <v>0.91954022988505746</v>
      </c>
      <c r="AD488" s="10" t="str">
        <f>VLOOKUP(J488,'Areas Ranking'!$D$116:$Z$172,18,0)</f>
        <v>Kuring-gai received an overall score of 69% which ranks them at position 11 of the 12 areas within the North West Metropolitan region called in Q2.</v>
      </c>
      <c r="AE488" s="10" t="str">
        <f>VLOOKUP(J488,'Areas Ranking'!$D$116:$Z$172,19,0)</f>
        <v>Kuring-gai received a 'greeting' score of 57% which ranks them at position 7 of the 12 areas within the North West Metropolitan region called in Q2.</v>
      </c>
      <c r="AF488" s="10" t="str">
        <f>VLOOKUP(J488,'Areas Ranking'!$D$116:$Z$172,20,0)</f>
        <v>Kuring-gai received an 'act with empathy' score of 75% which ranks them at position 10 of the 12 areas within the North West Metropolitan region called in Q2.</v>
      </c>
      <c r="AG488" s="10" t="str">
        <f>VLOOKUP(J488,'Areas Ranking'!$D$116:$Z$172,21,0)</f>
        <v>Kuring-gai received an 'explain expectations &amp; resolve situations' score of 63% which ranks them at position 11 of the 12 areas within the North West Metropolitan region called in Q2.</v>
      </c>
      <c r="AH488" s="10" t="str">
        <f>VLOOKUP(J488,'Areas Ranking'!$D$116:$Z$172,22,0)</f>
        <v>Kuring-gai received a 'communication' score of 83% which ranks them at position 1 of the 12 areas within the North West Metropolitan region called in Q2.</v>
      </c>
      <c r="AI488" s="10" t="str">
        <f>VLOOKUP(J488,'Areas Ranking'!$D$116:$Z$172,23,0)</f>
        <v>Kuring-gai's lowest rank was for 'explain expectations &amp; resolve situations' in Q2, which should be examined for potential areas of improvement.</v>
      </c>
      <c r="AJ488" s="10" t="str">
        <f>VLOOKUP(K488,'Region Ranking'!$D$14:$X$19,16,0)</f>
        <v>North West Metropolitan received an overall score of 82% which ranks them at position 5 of the 6 regions called in Q2.</v>
      </c>
      <c r="AK488" s="10" t="str">
        <f>VLOOKUP(K488,'Region Ranking'!$D$14:$X$19,17,0)</f>
        <v>North West Metropolitan received a 'greeting' score of 58% which ranks them at position 2 of the 6 regions called in Q2.</v>
      </c>
      <c r="AL488" s="10" t="str">
        <f>VLOOKUP(K488,'Region Ranking'!$D$14:$X$19,18,0)</f>
        <v>North West Metropolitan received an 'act with empathy' score of 88% which ranks them at position 5 of the 6 regions called in Q2.</v>
      </c>
      <c r="AM488" s="10" t="str">
        <f>VLOOKUP(K488,'Region Ranking'!$D$14:$X$19,19,0)</f>
        <v>North West Metropolitan received an 'explain expectations &amp; resolve situations' score of 84% which ranks them at position 4 of the 6 regions called in Q2.</v>
      </c>
      <c r="AN488" s="10" t="str">
        <f>VLOOKUP(K488,'Region Ranking'!$D$14:$X$19,20,0)</f>
        <v>North West Metropolitan received a 'communication' score of 69% which ranks them at position 2 of the 6 regions called in Q2.</v>
      </c>
      <c r="AO488" s="10" t="str">
        <f>VLOOKUP(K488,'Region Ranking'!$D$14:$X$19,21,0)</f>
        <v>North West Metropolitan had multiple areas with lower ranks in Q2, which should be examined for potential areas of improvement.</v>
      </c>
    </row>
    <row r="489" spans="1:41" hidden="1" x14ac:dyDescent="0.25">
      <c r="A489" s="10">
        <v>2025</v>
      </c>
      <c r="B489" s="10" t="s">
        <v>347</v>
      </c>
      <c r="C489" s="10" t="s">
        <v>348</v>
      </c>
      <c r="D489" s="10">
        <v>10485555</v>
      </c>
      <c r="E489" s="10" t="s">
        <v>64</v>
      </c>
      <c r="F489" s="10" t="s">
        <v>65</v>
      </c>
      <c r="G489" s="10" t="s">
        <v>64</v>
      </c>
      <c r="H489" s="10" t="s">
        <v>46</v>
      </c>
      <c r="I489" s="10">
        <v>2011</v>
      </c>
      <c r="J489" s="10" t="s">
        <v>66</v>
      </c>
      <c r="K489" s="10" t="s">
        <v>48</v>
      </c>
      <c r="L489" s="10" t="s">
        <v>49</v>
      </c>
      <c r="M489" s="10" t="s">
        <v>61</v>
      </c>
      <c r="N489" s="10" t="s">
        <v>70</v>
      </c>
      <c r="O489" s="10" t="s">
        <v>51</v>
      </c>
      <c r="P489" s="10">
        <v>5</v>
      </c>
      <c r="Q489" s="10">
        <v>5</v>
      </c>
      <c r="R489" s="10">
        <v>5</v>
      </c>
      <c r="S489" s="10" t="s">
        <v>52</v>
      </c>
      <c r="T489" s="10" t="s">
        <v>76</v>
      </c>
      <c r="U489" s="10">
        <v>5</v>
      </c>
      <c r="V489" s="10" t="s">
        <v>54</v>
      </c>
      <c r="W489" s="10" t="s">
        <v>55</v>
      </c>
      <c r="X489" s="10" t="s">
        <v>55</v>
      </c>
      <c r="Y489" s="10">
        <v>0.7142857142857143</v>
      </c>
      <c r="Z489" s="10">
        <v>1</v>
      </c>
      <c r="AA489" s="10">
        <v>1</v>
      </c>
      <c r="AB489" s="10">
        <v>1</v>
      </c>
      <c r="AC489" s="10">
        <v>0.97701149425287359</v>
      </c>
      <c r="AD489" s="10" t="str">
        <f>VLOOKUP(J489,'Areas Ranking'!$D$116:$Z$172,18,0)</f>
        <v>Kings Cross received an overall score of 75% which ranks them at position 9 of the 10 areas within the Central Metropolitan region called in Q2.</v>
      </c>
      <c r="AE489" s="10" t="str">
        <f>VLOOKUP(J489,'Areas Ranking'!$D$116:$Z$172,19,0)</f>
        <v>Kings Cross received a 'greeting' score of 57% which ranks them at position 6 of the 10 areas within the Central Metropolitan region called in Q2.</v>
      </c>
      <c r="AF489" s="10" t="str">
        <f>VLOOKUP(J489,'Areas Ranking'!$D$116:$Z$172,20,0)</f>
        <v>Kings Cross received an 'act with empathy' score of 87% which ranks them at position 9 of the 10 areas within the Central Metropolitan region called in Q2.</v>
      </c>
      <c r="AG489" s="10" t="str">
        <f>VLOOKUP(J489,'Areas Ranking'!$D$116:$Z$172,21,0)</f>
        <v>Kings Cross received an 'explain expectations &amp; resolve situations' score of 73% which ranks them at position 9 of the 10 areas within the Central Metropolitan region called in Q2.</v>
      </c>
      <c r="AH489" s="10" t="str">
        <f>VLOOKUP(J489,'Areas Ranking'!$D$116:$Z$172,22,0)</f>
        <v>Kings Cross received a 'communication' score of 67% which ranks them at position 6 of the 10 areas within the Central Metropolitan region called in Q2.</v>
      </c>
      <c r="AI489" s="10" t="str">
        <f>VLOOKUP(J489,'Areas Ranking'!$D$116:$Z$172,23,0)</f>
        <v>Kings Cross had multiple areas with lower ranks in Q2, which should be examined for potential areas of improvement.</v>
      </c>
      <c r="AJ489" s="10" t="str">
        <f>VLOOKUP(K489,'Region Ranking'!$D$14:$X$19,16,0)</f>
        <v>Central Metropolitan received an overall score of 85% which ranks them at position 1 of the 6 regions called in Q2.</v>
      </c>
      <c r="AK489" s="10" t="str">
        <f>VLOOKUP(K489,'Region Ranking'!$D$14:$X$19,17,0)</f>
        <v>Central Metropolitan received a 'greeting' score of 60% which ranks them at position 1 of the 6 regions called in Q2.</v>
      </c>
      <c r="AL489" s="10" t="str">
        <f>VLOOKUP(K489,'Region Ranking'!$D$14:$X$19,18,0)</f>
        <v>Central Metropolitan received an 'act with empathy' score of 94% which ranks them at position 2 of the 6 regions called in Q2.</v>
      </c>
      <c r="AM489" s="10" t="str">
        <f>VLOOKUP(K489,'Region Ranking'!$D$14:$X$19,19,0)</f>
        <v>Central Metropolitan received an 'explain expectations &amp; resolve situations' score of 86% which ranks them at position 3 of the 6 regions called in Q2.</v>
      </c>
      <c r="AN489" s="10" t="str">
        <f>VLOOKUP(K489,'Region Ranking'!$D$14:$X$19,20,0)</f>
        <v>Central Metropolitan received a 'communication' score of 77% which ranks them at position 1 of the 6 regions called in Q2.</v>
      </c>
      <c r="AO489" s="10" t="str">
        <f>VLOOKUP(K489,'Region Ranking'!$D$14:$X$19,21,0)</f>
        <v>Central Metropolitan had multiple areas with lower ranks in Q2, which should be examined for potential areas of improvement.</v>
      </c>
    </row>
    <row r="490" spans="1:41" hidden="1" x14ac:dyDescent="0.25">
      <c r="A490" s="10">
        <v>2025</v>
      </c>
      <c r="B490" s="10" t="s">
        <v>347</v>
      </c>
      <c r="C490" s="10" t="s">
        <v>348</v>
      </c>
      <c r="D490" s="10">
        <v>10485556</v>
      </c>
      <c r="E490" s="10" t="s">
        <v>89</v>
      </c>
      <c r="F490" s="10" t="s">
        <v>90</v>
      </c>
      <c r="G490" s="10" t="s">
        <v>89</v>
      </c>
      <c r="H490" s="10" t="s">
        <v>46</v>
      </c>
      <c r="I490" s="10">
        <v>2204</v>
      </c>
      <c r="J490" s="10" t="s">
        <v>87</v>
      </c>
      <c r="K490" s="10" t="s">
        <v>48</v>
      </c>
      <c r="L490" s="10" t="s">
        <v>49</v>
      </c>
      <c r="M490" s="10"/>
      <c r="N490" s="10" t="s">
        <v>70</v>
      </c>
      <c r="O490" s="10" t="s">
        <v>51</v>
      </c>
      <c r="P490" s="10">
        <v>5</v>
      </c>
      <c r="Q490" s="10">
        <v>5</v>
      </c>
      <c r="R490" s="10">
        <v>5</v>
      </c>
      <c r="S490" s="10" t="s">
        <v>52</v>
      </c>
      <c r="T490" s="10" t="s">
        <v>53</v>
      </c>
      <c r="U490" s="10">
        <v>5</v>
      </c>
      <c r="V490" s="10" t="s">
        <v>51</v>
      </c>
      <c r="W490" s="10" t="s">
        <v>55</v>
      </c>
      <c r="X490" s="10" t="s">
        <v>55</v>
      </c>
      <c r="Y490" s="10">
        <v>0.5714285714285714</v>
      </c>
      <c r="Z490" s="10">
        <v>0.8928571428571429</v>
      </c>
      <c r="AA490" s="10">
        <v>0.90476190476190477</v>
      </c>
      <c r="AB490" s="10">
        <v>1</v>
      </c>
      <c r="AC490" s="10">
        <v>0.88505747126436785</v>
      </c>
      <c r="AD490" s="10" t="str">
        <f>VLOOKUP(J490,'Areas Ranking'!$D$116:$Z$172,18,0)</f>
        <v>Inner West received an overall score of 95% which ranks them at position 1 of the 10 areas within the Central Metropolitan region called in Q2.</v>
      </c>
      <c r="AE490" s="10" t="str">
        <f>VLOOKUP(J490,'Areas Ranking'!$D$116:$Z$172,19,0)</f>
        <v>Inner West received a 'greeting' score of 67% which ranks them at position 2 of the 10 areas within the Central Metropolitan region called in Q2.</v>
      </c>
      <c r="AF490" s="10" t="str">
        <f>VLOOKUP(J490,'Areas Ranking'!$D$116:$Z$172,20,0)</f>
        <v>Inner West received an 'act with empathy' score of 96% which ranks them at position 5 of the 10 areas within the Central Metropolitan region called in Q2.</v>
      </c>
      <c r="AG490" s="10" t="str">
        <f>VLOOKUP(J490,'Areas Ranking'!$D$116:$Z$172,21,0)</f>
        <v>Inner West received an 'explain expectations &amp; resolve situations' score of 97% which ranks them at position 1 of the 10 areas within the Central Metropolitan region called in Q2.</v>
      </c>
      <c r="AH490" s="10" t="str">
        <f>VLOOKUP(J490,'Areas Ranking'!$D$116:$Z$172,22,0)</f>
        <v>Inner West received a 'communication' score of 100% which ranks them at position 1 of the 10 areas within the Central Metropolitan region called in Q2.</v>
      </c>
      <c r="AI490" s="10" t="str">
        <f>VLOOKUP(J490,'Areas Ranking'!$D$116:$Z$172,23,0)</f>
        <v>Inner West's lowest rank was for 'act with empathy' in Q2, which should be examined for potential areas of improvement.</v>
      </c>
      <c r="AJ490" s="10" t="str">
        <f>VLOOKUP(K490,'Region Ranking'!$D$14:$X$19,16,0)</f>
        <v>Central Metropolitan received an overall score of 85% which ranks them at position 1 of the 6 regions called in Q2.</v>
      </c>
      <c r="AK490" s="10" t="str">
        <f>VLOOKUP(K490,'Region Ranking'!$D$14:$X$19,17,0)</f>
        <v>Central Metropolitan received a 'greeting' score of 60% which ranks them at position 1 of the 6 regions called in Q2.</v>
      </c>
      <c r="AL490" s="10" t="str">
        <f>VLOOKUP(K490,'Region Ranking'!$D$14:$X$19,18,0)</f>
        <v>Central Metropolitan received an 'act with empathy' score of 94% which ranks them at position 2 of the 6 regions called in Q2.</v>
      </c>
      <c r="AM490" s="10" t="str">
        <f>VLOOKUP(K490,'Region Ranking'!$D$14:$X$19,19,0)</f>
        <v>Central Metropolitan received an 'explain expectations &amp; resolve situations' score of 86% which ranks them at position 3 of the 6 regions called in Q2.</v>
      </c>
      <c r="AN490" s="10" t="str">
        <f>VLOOKUP(K490,'Region Ranking'!$D$14:$X$19,20,0)</f>
        <v>Central Metropolitan received a 'communication' score of 77% which ranks them at position 1 of the 6 regions called in Q2.</v>
      </c>
      <c r="AO490" s="10" t="str">
        <f>VLOOKUP(K490,'Region Ranking'!$D$14:$X$19,21,0)</f>
        <v>Central Metropolitan had multiple areas with lower ranks in Q2, which should be examined for potential areas of improvement.</v>
      </c>
    </row>
    <row r="491" spans="1:41" x14ac:dyDescent="0.25">
      <c r="A491" s="10">
        <v>2025</v>
      </c>
      <c r="B491" s="10" t="s">
        <v>347</v>
      </c>
      <c r="C491" s="10" t="s">
        <v>348</v>
      </c>
      <c r="D491" s="10">
        <v>10485557</v>
      </c>
      <c r="E491" s="10" t="s">
        <v>267</v>
      </c>
      <c r="F491" s="10" t="s">
        <v>268</v>
      </c>
      <c r="G491" s="10" t="s">
        <v>267</v>
      </c>
      <c r="H491" s="10" t="s">
        <v>46</v>
      </c>
      <c r="I491" s="10">
        <v>2567</v>
      </c>
      <c r="J491" s="10" t="s">
        <v>269</v>
      </c>
      <c r="K491" s="10" t="s">
        <v>186</v>
      </c>
      <c r="L491" s="10" t="s">
        <v>49</v>
      </c>
      <c r="M491" s="10"/>
      <c r="N491" s="10" t="s">
        <v>50</v>
      </c>
      <c r="O491" s="10" t="s">
        <v>51</v>
      </c>
      <c r="P491" s="10">
        <v>5</v>
      </c>
      <c r="Q491" s="10">
        <v>5</v>
      </c>
      <c r="R491" s="10">
        <v>5</v>
      </c>
      <c r="S491" s="10" t="s">
        <v>52</v>
      </c>
      <c r="T491" s="10" t="s">
        <v>76</v>
      </c>
      <c r="U491" s="10">
        <v>5</v>
      </c>
      <c r="V491" s="10" t="s">
        <v>51</v>
      </c>
      <c r="W491" s="10" t="s">
        <v>51</v>
      </c>
      <c r="X491" s="10" t="s">
        <v>55</v>
      </c>
      <c r="Y491" s="10">
        <v>0.42857142857142849</v>
      </c>
      <c r="Z491" s="10">
        <v>1</v>
      </c>
      <c r="AA491" s="10">
        <v>1</v>
      </c>
      <c r="AB491" s="10">
        <v>0.5</v>
      </c>
      <c r="AC491" s="10">
        <v>0.89655172413793094</v>
      </c>
      <c r="AD491" s="10" t="str">
        <f>VLOOKUP(J491,'Areas Ranking'!$D$116:$Z$172,18,0)</f>
        <v>Camden received an overall score of 93% which ranks them at position 1 of the 9 areas within the South West Metropolitan region called in Q2.</v>
      </c>
      <c r="AE491" s="10" t="str">
        <f>VLOOKUP(J491,'Areas Ranking'!$D$116:$Z$172,19,0)</f>
        <v>Camden received a 'greeting' score of 52% which ranks them at position 3 of the 9 areas within the South West Metropolitan region called in Q2.</v>
      </c>
      <c r="AF491" s="10" t="str">
        <f>VLOOKUP(J491,'Areas Ranking'!$D$116:$Z$172,20,0)</f>
        <v>Camden received an 'act with empathy' score of 100% which ranks them at position 1 of the 9 areas within the South West Metropolitan region called in Q2.</v>
      </c>
      <c r="AG491" s="10" t="str">
        <f>VLOOKUP(J491,'Areas Ranking'!$D$116:$Z$172,21,0)</f>
        <v>Camden received an 'explain expectations &amp; resolve situations' score of 100% which ranks them at position 1 of the 9 areas within the South West Metropolitan region called in Q2.</v>
      </c>
      <c r="AH491" s="10" t="str">
        <f>VLOOKUP(J491,'Areas Ranking'!$D$116:$Z$172,22,0)</f>
        <v>Camden received a 'communication' score of 67% which ranks them at position 1 of the 9 areas within the South West Metropolitan region called in Q2.</v>
      </c>
      <c r="AI491" s="10" t="str">
        <f>VLOOKUP(J491,'Areas Ranking'!$D$116:$Z$172,23,0)</f>
        <v>Camden's lowest rank was for 'greeting' in Q2, which should be examined for potential areas of improvement.</v>
      </c>
      <c r="AJ491" s="10" t="str">
        <f>VLOOKUP(K491,'Region Ranking'!$D$14:$X$19,16,0)</f>
        <v>South West Metropolitan received an overall score of 82% which ranks them at position 3 of the 6 regions called in Q2.</v>
      </c>
      <c r="AK491" s="10" t="str">
        <f>VLOOKUP(K491,'Region Ranking'!$D$14:$X$19,17,0)</f>
        <v>South West Metropolitan received a 'greeting' score of 49% which ranks them at position 6 of the 6 regions called in Q2.</v>
      </c>
      <c r="AL491" s="10" t="str">
        <f>VLOOKUP(K491,'Region Ranking'!$D$14:$X$19,18,0)</f>
        <v>South West Metropolitan received an 'act with empathy' score of 90% which ranks them at position 4 of the 6 regions called in Q2.</v>
      </c>
      <c r="AM491" s="10" t="str">
        <f>VLOOKUP(K491,'Region Ranking'!$D$14:$X$19,19,0)</f>
        <v>South West Metropolitan received an 'explain expectations &amp; resolve situations' score of 87% which ranks them at position 1 of the 6 regions called in Q2.</v>
      </c>
      <c r="AN491" s="10" t="str">
        <f>VLOOKUP(K491,'Region Ranking'!$D$14:$X$19,20,0)</f>
        <v>South West Metropolitan received a 'communication' score of 59% which ranks them at position 6 of the 6 regions called in Q2.</v>
      </c>
      <c r="AO491" s="10" t="str">
        <f>VLOOKUP(K491,'Region Ranking'!$D$14:$X$19,21,0)</f>
        <v>South West Metropolitan had multiple areas with lower ranks in Q2, which should be examined for potential areas of improvement.</v>
      </c>
    </row>
    <row r="492" spans="1:41" hidden="1" x14ac:dyDescent="0.25">
      <c r="A492" s="10">
        <v>2025</v>
      </c>
      <c r="B492" s="10" t="s">
        <v>347</v>
      </c>
      <c r="C492" s="10" t="s">
        <v>348</v>
      </c>
      <c r="D492" s="10">
        <v>10485558</v>
      </c>
      <c r="E492" s="10" t="s">
        <v>309</v>
      </c>
      <c r="F492" s="10" t="s">
        <v>310</v>
      </c>
      <c r="G492" s="10" t="s">
        <v>309</v>
      </c>
      <c r="H492" s="10" t="s">
        <v>46</v>
      </c>
      <c r="I492" s="10">
        <v>2031</v>
      </c>
      <c r="J492" s="10" t="s">
        <v>308</v>
      </c>
      <c r="K492" s="10" t="s">
        <v>48</v>
      </c>
      <c r="L492" s="10" t="s">
        <v>79</v>
      </c>
      <c r="M492" s="10" t="s">
        <v>61</v>
      </c>
      <c r="N492" s="10" t="s">
        <v>70</v>
      </c>
      <c r="O492" s="10" t="s">
        <v>51</v>
      </c>
      <c r="P492" s="10">
        <v>4</v>
      </c>
      <c r="Q492" s="10">
        <v>5</v>
      </c>
      <c r="R492" s="10">
        <v>3</v>
      </c>
      <c r="S492" s="10" t="s">
        <v>52</v>
      </c>
      <c r="T492" s="10" t="s">
        <v>62</v>
      </c>
      <c r="U492" s="10">
        <v>3</v>
      </c>
      <c r="V492" s="10" t="s">
        <v>51</v>
      </c>
      <c r="W492" s="10" t="s">
        <v>55</v>
      </c>
      <c r="X492" s="10" t="s">
        <v>55</v>
      </c>
      <c r="Y492" s="10">
        <v>0.5714285714285714</v>
      </c>
      <c r="Z492" s="10">
        <v>1</v>
      </c>
      <c r="AA492" s="10">
        <v>0.42857142857142849</v>
      </c>
      <c r="AB492" s="10">
        <v>1</v>
      </c>
      <c r="AC492" s="10">
        <v>0.68965517241379315</v>
      </c>
      <c r="AD492" s="10" t="str">
        <f>VLOOKUP(J492,'Areas Ranking'!$D$116:$Z$172,18,0)</f>
        <v>Eastern Beaches received an overall score of 85% which ranks them at position 6 of the 10 areas within the Central Metropolitan region called in Q2.</v>
      </c>
      <c r="AE492" s="10" t="str">
        <f>VLOOKUP(J492,'Areas Ranking'!$D$116:$Z$172,19,0)</f>
        <v>Eastern Beaches received a 'greeting' score of 52% which ranks them at position 9 of the 10 areas within the Central Metropolitan region called in Q2.</v>
      </c>
      <c r="AF492" s="10" t="str">
        <f>VLOOKUP(J492,'Areas Ranking'!$D$116:$Z$172,20,0)</f>
        <v>Eastern Beaches received an 'act with empathy' score of 100% which ranks them at position 1 of the 10 areas within the Central Metropolitan region called in Q2.</v>
      </c>
      <c r="AG492" s="10" t="str">
        <f>VLOOKUP(J492,'Areas Ranking'!$D$116:$Z$172,21,0)</f>
        <v>Eastern Beaches received an 'explain expectations &amp; resolve situations' score of 81% which ranks them at position 8 of the 10 areas within the Central Metropolitan region called in Q2.</v>
      </c>
      <c r="AH492" s="10" t="str">
        <f>VLOOKUP(J492,'Areas Ranking'!$D$116:$Z$172,22,0)</f>
        <v>Eastern Beaches received a 'communication' score of 83% which ranks them at position 3 of the 10 areas within the Central Metropolitan region called in Q2.</v>
      </c>
      <c r="AI492" s="10" t="str">
        <f>VLOOKUP(J492,'Areas Ranking'!$D$116:$Z$172,23,0)</f>
        <v>Eastern Beaches' lowest rank was for 'greeting' in Q2, which should be examined for potential areas of improvement.</v>
      </c>
      <c r="AJ492" s="10" t="str">
        <f>VLOOKUP(K492,'Region Ranking'!$D$14:$X$19,16,0)</f>
        <v>Central Metropolitan received an overall score of 85% which ranks them at position 1 of the 6 regions called in Q2.</v>
      </c>
      <c r="AK492" s="10" t="str">
        <f>VLOOKUP(K492,'Region Ranking'!$D$14:$X$19,17,0)</f>
        <v>Central Metropolitan received a 'greeting' score of 60% which ranks them at position 1 of the 6 regions called in Q2.</v>
      </c>
      <c r="AL492" s="10" t="str">
        <f>VLOOKUP(K492,'Region Ranking'!$D$14:$X$19,18,0)</f>
        <v>Central Metropolitan received an 'act with empathy' score of 94% which ranks them at position 2 of the 6 regions called in Q2.</v>
      </c>
      <c r="AM492" s="10" t="str">
        <f>VLOOKUP(K492,'Region Ranking'!$D$14:$X$19,19,0)</f>
        <v>Central Metropolitan received an 'explain expectations &amp; resolve situations' score of 86% which ranks them at position 3 of the 6 regions called in Q2.</v>
      </c>
      <c r="AN492" s="10" t="str">
        <f>VLOOKUP(K492,'Region Ranking'!$D$14:$X$19,20,0)</f>
        <v>Central Metropolitan received a 'communication' score of 77% which ranks them at position 1 of the 6 regions called in Q2.</v>
      </c>
      <c r="AO492" s="10" t="str">
        <f>VLOOKUP(K492,'Region Ranking'!$D$14:$X$19,21,0)</f>
        <v>Central Metropolitan had multiple areas with lower ranks in Q2, which should be examined for potential areas of improvement.</v>
      </c>
    </row>
    <row r="493" spans="1:41" hidden="1" x14ac:dyDescent="0.25">
      <c r="A493" s="10">
        <v>2025</v>
      </c>
      <c r="B493" s="10" t="s">
        <v>347</v>
      </c>
      <c r="C493" s="10" t="s">
        <v>348</v>
      </c>
      <c r="D493" s="10">
        <v>10485559</v>
      </c>
      <c r="E493" s="10" t="s">
        <v>167</v>
      </c>
      <c r="F493" s="10" t="s">
        <v>168</v>
      </c>
      <c r="G493" s="10" t="s">
        <v>167</v>
      </c>
      <c r="H493" s="10" t="s">
        <v>46</v>
      </c>
      <c r="I493" s="10">
        <v>2756</v>
      </c>
      <c r="J493" s="10" t="s">
        <v>169</v>
      </c>
      <c r="K493" s="10" t="s">
        <v>104</v>
      </c>
      <c r="L493" s="10" t="s">
        <v>49</v>
      </c>
      <c r="M493" s="10" t="s">
        <v>61</v>
      </c>
      <c r="N493" s="10" t="s">
        <v>70</v>
      </c>
      <c r="O493" s="10" t="s">
        <v>51</v>
      </c>
      <c r="P493" s="10">
        <v>5</v>
      </c>
      <c r="Q493" s="10">
        <v>5</v>
      </c>
      <c r="R493" s="10">
        <v>5</v>
      </c>
      <c r="S493" s="10" t="s">
        <v>52</v>
      </c>
      <c r="T493" s="10" t="s">
        <v>76</v>
      </c>
      <c r="U493" s="10">
        <v>5</v>
      </c>
      <c r="V493" s="10" t="s">
        <v>63</v>
      </c>
      <c r="W493" s="10" t="s">
        <v>55</v>
      </c>
      <c r="X493" s="10" t="s">
        <v>55</v>
      </c>
      <c r="Y493" s="10">
        <v>0.7142857142857143</v>
      </c>
      <c r="Z493" s="10">
        <v>1</v>
      </c>
      <c r="AA493" s="10">
        <v>1</v>
      </c>
      <c r="AB493" s="10">
        <v>1</v>
      </c>
      <c r="AC493" s="10">
        <v>0.97701149425287359</v>
      </c>
      <c r="AD493" s="10" t="str">
        <f>VLOOKUP(J493,'Areas Ranking'!$D$116:$Z$172,18,0)</f>
        <v>Hawkesbury received an overall score of 92% which ranks them at position 4 of the 12 areas within the North West Metropolitan region called in Q2.</v>
      </c>
      <c r="AE493" s="10" t="str">
        <f>VLOOKUP(J493,'Areas Ranking'!$D$116:$Z$172,19,0)</f>
        <v>Hawkesbury received a 'greeting' score of 67% which ranks them at position 3 of the 12 areas within the North West Metropolitan region called in Q2.</v>
      </c>
      <c r="AF493" s="10" t="str">
        <f>VLOOKUP(J493,'Areas Ranking'!$D$116:$Z$172,20,0)</f>
        <v>Hawkesbury received an 'act with empathy' score of 94% which ranks them at position 6 of the 12 areas within the North West Metropolitan region called in Q2.</v>
      </c>
      <c r="AG493" s="10" t="str">
        <f>VLOOKUP(J493,'Areas Ranking'!$D$116:$Z$172,21,0)</f>
        <v>Hawkesbury received an 'explain expectations &amp; resolve situations' score of 97% which ranks them at position 2 of the 12 areas within the North West Metropolitan region called in Q2.</v>
      </c>
      <c r="AH493" s="10" t="str">
        <f>VLOOKUP(J493,'Areas Ranking'!$D$116:$Z$172,22,0)</f>
        <v>Hawkesbury received a 'communication' score of 83% which ranks them at position 1 of the 12 areas within the North West Metropolitan region called in Q2.</v>
      </c>
      <c r="AI493" s="10" t="str">
        <f>VLOOKUP(J493,'Areas Ranking'!$D$116:$Z$172,23,0)</f>
        <v>Hawkesbury's lowest rank was for 'act with empathy' in Q2, which should be examined for potential areas of improvement.</v>
      </c>
      <c r="AJ493" s="10" t="str">
        <f>VLOOKUP(K493,'Region Ranking'!$D$14:$X$19,16,0)</f>
        <v>North West Metropolitan received an overall score of 82% which ranks them at position 5 of the 6 regions called in Q2.</v>
      </c>
      <c r="AK493" s="10" t="str">
        <f>VLOOKUP(K493,'Region Ranking'!$D$14:$X$19,17,0)</f>
        <v>North West Metropolitan received a 'greeting' score of 58% which ranks them at position 2 of the 6 regions called in Q2.</v>
      </c>
      <c r="AL493" s="10" t="str">
        <f>VLOOKUP(K493,'Region Ranking'!$D$14:$X$19,18,0)</f>
        <v>North West Metropolitan received an 'act with empathy' score of 88% which ranks them at position 5 of the 6 regions called in Q2.</v>
      </c>
      <c r="AM493" s="10" t="str">
        <f>VLOOKUP(K493,'Region Ranking'!$D$14:$X$19,19,0)</f>
        <v>North West Metropolitan received an 'explain expectations &amp; resolve situations' score of 84% which ranks them at position 4 of the 6 regions called in Q2.</v>
      </c>
      <c r="AN493" s="10" t="str">
        <f>VLOOKUP(K493,'Region Ranking'!$D$14:$X$19,20,0)</f>
        <v>North West Metropolitan received a 'communication' score of 69% which ranks them at position 2 of the 6 regions called in Q2.</v>
      </c>
      <c r="AO493" s="10" t="str">
        <f>VLOOKUP(K493,'Region Ranking'!$D$14:$X$19,21,0)</f>
        <v>North West Metropolitan had multiple areas with lower ranks in Q2, which should be examined for potential areas of improvement.</v>
      </c>
    </row>
    <row r="494" spans="1:41" hidden="1" x14ac:dyDescent="0.25">
      <c r="A494" s="10">
        <v>2025</v>
      </c>
      <c r="B494" s="10" t="s">
        <v>347</v>
      </c>
      <c r="C494" s="10" t="s">
        <v>348</v>
      </c>
      <c r="D494" s="10">
        <v>10485560</v>
      </c>
      <c r="E494" s="10" t="s">
        <v>337</v>
      </c>
      <c r="F494" s="10" t="s">
        <v>338</v>
      </c>
      <c r="G494" s="10" t="s">
        <v>337</v>
      </c>
      <c r="H494" s="10" t="s">
        <v>46</v>
      </c>
      <c r="I494" s="10">
        <v>2840</v>
      </c>
      <c r="J494" s="10" t="s">
        <v>295</v>
      </c>
      <c r="K494" s="10" t="s">
        <v>233</v>
      </c>
      <c r="L494" s="10" t="s">
        <v>49</v>
      </c>
      <c r="M494" s="10"/>
      <c r="N494" s="10" t="s">
        <v>50</v>
      </c>
      <c r="O494" s="10" t="s">
        <v>51</v>
      </c>
      <c r="P494" s="10">
        <v>5</v>
      </c>
      <c r="Q494" s="10">
        <v>5</v>
      </c>
      <c r="R494" s="10">
        <v>5</v>
      </c>
      <c r="S494" s="10" t="s">
        <v>52</v>
      </c>
      <c r="T494" s="10" t="s">
        <v>76</v>
      </c>
      <c r="U494" s="10">
        <v>5</v>
      </c>
      <c r="V494" s="10" t="s">
        <v>54</v>
      </c>
      <c r="W494" s="10" t="s">
        <v>51</v>
      </c>
      <c r="X494" s="10" t="s">
        <v>55</v>
      </c>
      <c r="Y494" s="10">
        <v>0.7142857142857143</v>
      </c>
      <c r="Z494" s="10">
        <v>1</v>
      </c>
      <c r="AA494" s="10">
        <v>1</v>
      </c>
      <c r="AB494" s="10">
        <v>0.5</v>
      </c>
      <c r="AC494" s="10">
        <v>0.91954022988505746</v>
      </c>
      <c r="AD494" s="10" t="str">
        <f>VLOOKUP(J494,'Areas Ranking'!$D$116:$Z$172,18,0)</f>
        <v>Central North received an overall score of 89% which ranks them at position 2 of the 7 areas within the Western region called in Q2.</v>
      </c>
      <c r="AE494" s="10" t="str">
        <f>VLOOKUP(J494,'Areas Ranking'!$D$116:$Z$172,19,0)</f>
        <v>Central North received a 'greeting' score of 67% which ranks them at position 1 of the 7 areas within the Western region called in Q2.</v>
      </c>
      <c r="AF494" s="10" t="str">
        <f>VLOOKUP(J494,'Areas Ranking'!$D$116:$Z$172,20,0)</f>
        <v>Central North received an 'act with empathy' score of 100% which ranks them at position 1 of the 7 areas within the Western region called in Q2.</v>
      </c>
      <c r="AG494" s="10" t="str">
        <f>VLOOKUP(J494,'Areas Ranking'!$D$116:$Z$172,21,0)</f>
        <v>Central North received an 'explain expectations &amp; resolve situations' score of 90% which ranks them at position 2 of the 7 areas within the Western region called in Q2.</v>
      </c>
      <c r="AH494" s="10" t="str">
        <f>VLOOKUP(J494,'Areas Ranking'!$D$116:$Z$172,22,0)</f>
        <v>Central North received a 'communication' score of 67% which ranks them at position 3 of the 7 areas within the Western region called in Q2.</v>
      </c>
      <c r="AI494" s="10" t="str">
        <f>VLOOKUP(J494,'Areas Ranking'!$D$116:$Z$172,23,0)</f>
        <v>Central North's lowest rank was for 'communication' in Q2, which should be examined for potential areas of improvement.</v>
      </c>
      <c r="AJ494" s="10" t="str">
        <f>VLOOKUP(K494,'Region Ranking'!$D$14:$X$19,16,0)</f>
        <v>Western received an overall score of 84% which ranks them at position 2 of the 6 regions called in Q2.</v>
      </c>
      <c r="AK494" s="10" t="str">
        <f>VLOOKUP(K494,'Region Ranking'!$D$14:$X$19,17,0)</f>
        <v>Western received a 'greeting' score of 53% which ranks them at position 4 of the 6 regions called in Q2.</v>
      </c>
      <c r="AL494" s="10" t="str">
        <f>VLOOKUP(K494,'Region Ranking'!$D$14:$X$19,18,0)</f>
        <v>Western received an 'act with empathy' score of 94% which ranks them at position 1 of the 6 regions called in Q2.</v>
      </c>
      <c r="AM494" s="10" t="str">
        <f>VLOOKUP(K494,'Region Ranking'!$D$14:$X$19,19,0)</f>
        <v>Western received an 'explain expectations &amp; resolve situations' score of 87% which ranks them at position 2 of the 6 regions called in Q2.</v>
      </c>
      <c r="AN494" s="10" t="str">
        <f>VLOOKUP(K494,'Region Ranking'!$D$14:$X$19,20,0)</f>
        <v>Western received a 'communication' score of 69% which ranks them at position 3 of the 6 regions called in Q2.</v>
      </c>
      <c r="AO494" s="10" t="str">
        <f>VLOOKUP(K494,'Region Ranking'!$D$14:$X$19,21,0)</f>
        <v>Western had multiple areas with lower ranks in Q2, which should be examined for potential areas of improvement.</v>
      </c>
    </row>
    <row r="495" spans="1:41" hidden="1" x14ac:dyDescent="0.25">
      <c r="A495" s="10">
        <v>2025</v>
      </c>
      <c r="B495" s="10" t="s">
        <v>347</v>
      </c>
      <c r="C495" s="10" t="s">
        <v>348</v>
      </c>
      <c r="D495" s="10">
        <v>10485561</v>
      </c>
      <c r="E495" s="10" t="s">
        <v>298</v>
      </c>
      <c r="F495" s="10" t="s">
        <v>299</v>
      </c>
      <c r="G495" s="10" t="s">
        <v>298</v>
      </c>
      <c r="H495" s="10" t="s">
        <v>46</v>
      </c>
      <c r="I495" s="10">
        <v>2880</v>
      </c>
      <c r="J495" s="10" t="s">
        <v>300</v>
      </c>
      <c r="K495" s="10" t="s">
        <v>233</v>
      </c>
      <c r="L495" s="10" t="s">
        <v>49</v>
      </c>
      <c r="M495" s="10" t="s">
        <v>61</v>
      </c>
      <c r="N495" s="10" t="s">
        <v>70</v>
      </c>
      <c r="O495" s="10" t="s">
        <v>51</v>
      </c>
      <c r="P495" s="10">
        <v>5</v>
      </c>
      <c r="Q495" s="10">
        <v>5</v>
      </c>
      <c r="R495" s="10">
        <v>5</v>
      </c>
      <c r="S495" s="10" t="s">
        <v>52</v>
      </c>
      <c r="T495" s="10" t="s">
        <v>76</v>
      </c>
      <c r="U495" s="10">
        <v>5</v>
      </c>
      <c r="V495" s="10" t="s">
        <v>63</v>
      </c>
      <c r="W495" s="10" t="s">
        <v>55</v>
      </c>
      <c r="X495" s="10" t="s">
        <v>55</v>
      </c>
      <c r="Y495" s="10">
        <v>0.7142857142857143</v>
      </c>
      <c r="Z495" s="10">
        <v>1</v>
      </c>
      <c r="AA495" s="10">
        <v>1</v>
      </c>
      <c r="AB495" s="10">
        <v>1</v>
      </c>
      <c r="AC495" s="10">
        <v>0.97701149425287359</v>
      </c>
      <c r="AD495" s="10" t="str">
        <f>VLOOKUP(J495,'Areas Ranking'!$D$116:$Z$172,18,0)</f>
        <v>Barrier received an overall score of 97% which ranks them at position 1 of the 7 areas within the Western region called in Q2.</v>
      </c>
      <c r="AE495" s="10" t="str">
        <f>VLOOKUP(J495,'Areas Ranking'!$D$116:$Z$172,19,0)</f>
        <v>Barrier received a 'greeting' score of 67% which ranks them at position 1 of the 7 areas within the Western region called in Q2.</v>
      </c>
      <c r="AF495" s="10" t="str">
        <f>VLOOKUP(J495,'Areas Ranking'!$D$116:$Z$172,20,0)</f>
        <v>Barrier received an 'act with empathy' score of 100% which ranks them at position 1 of the 7 areas within the Western region called in Q2.</v>
      </c>
      <c r="AG495" s="10" t="str">
        <f>VLOOKUP(J495,'Areas Ranking'!$D$116:$Z$172,21,0)</f>
        <v>Barrier received an 'explain expectations &amp; resolve situations' score of 100% which ranks them at position 1 of the 7 areas within the Western region called in Q2.</v>
      </c>
      <c r="AH495" s="10" t="str">
        <f>VLOOKUP(J495,'Areas Ranking'!$D$116:$Z$172,22,0)</f>
        <v>Barrier received a 'communication' score of 100% which ranks them at position 1 of the 7 areas within the Western region called in Q2.</v>
      </c>
      <c r="AI495" s="10" t="str">
        <f>VLOOKUP(J495,'Areas Ranking'!$D$116:$Z$172,23,0)</f>
        <v>Barrier ranked first across all key areas in Q2. Keep up the good work.</v>
      </c>
      <c r="AJ495" s="10" t="str">
        <f>VLOOKUP(K495,'Region Ranking'!$D$14:$X$19,16,0)</f>
        <v>Western received an overall score of 84% which ranks them at position 2 of the 6 regions called in Q2.</v>
      </c>
      <c r="AK495" s="10" t="str">
        <f>VLOOKUP(K495,'Region Ranking'!$D$14:$X$19,17,0)</f>
        <v>Western received a 'greeting' score of 53% which ranks them at position 4 of the 6 regions called in Q2.</v>
      </c>
      <c r="AL495" s="10" t="str">
        <f>VLOOKUP(K495,'Region Ranking'!$D$14:$X$19,18,0)</f>
        <v>Western received an 'act with empathy' score of 94% which ranks them at position 1 of the 6 regions called in Q2.</v>
      </c>
      <c r="AM495" s="10" t="str">
        <f>VLOOKUP(K495,'Region Ranking'!$D$14:$X$19,19,0)</f>
        <v>Western received an 'explain expectations &amp; resolve situations' score of 87% which ranks them at position 2 of the 6 regions called in Q2.</v>
      </c>
      <c r="AN495" s="10" t="str">
        <f>VLOOKUP(K495,'Region Ranking'!$D$14:$X$19,20,0)</f>
        <v>Western received a 'communication' score of 69% which ranks them at position 3 of the 6 regions called in Q2.</v>
      </c>
      <c r="AO495" s="10" t="str">
        <f>VLOOKUP(K495,'Region Ranking'!$D$14:$X$19,21,0)</f>
        <v>Western had multiple areas with lower ranks in Q2, which should be examined for potential areas of improvement.</v>
      </c>
    </row>
    <row r="496" spans="1:41" hidden="1" x14ac:dyDescent="0.25">
      <c r="A496" s="10">
        <v>2025</v>
      </c>
      <c r="B496" s="10" t="s">
        <v>347</v>
      </c>
      <c r="C496" s="10" t="s">
        <v>348</v>
      </c>
      <c r="D496" s="10">
        <v>10485562</v>
      </c>
      <c r="E496" s="10" t="s">
        <v>279</v>
      </c>
      <c r="F496" s="10" t="s">
        <v>280</v>
      </c>
      <c r="G496" s="10" t="s">
        <v>279</v>
      </c>
      <c r="H496" s="10" t="s">
        <v>46</v>
      </c>
      <c r="I496" s="10">
        <v>2680</v>
      </c>
      <c r="J496" s="10" t="s">
        <v>281</v>
      </c>
      <c r="K496" s="10" t="s">
        <v>253</v>
      </c>
      <c r="L496" s="10" t="s">
        <v>49</v>
      </c>
      <c r="M496" s="10" t="s">
        <v>61</v>
      </c>
      <c r="N496" s="10" t="s">
        <v>70</v>
      </c>
      <c r="O496" s="10" t="s">
        <v>51</v>
      </c>
      <c r="P496" s="10">
        <v>4</v>
      </c>
      <c r="Q496" s="10">
        <v>4</v>
      </c>
      <c r="R496" s="10">
        <v>5</v>
      </c>
      <c r="S496" s="10" t="s">
        <v>52</v>
      </c>
      <c r="T496" s="10" t="s">
        <v>53</v>
      </c>
      <c r="U496" s="10">
        <v>4</v>
      </c>
      <c r="V496" s="10" t="s">
        <v>51</v>
      </c>
      <c r="W496" s="10" t="s">
        <v>51</v>
      </c>
      <c r="X496" s="10" t="s">
        <v>51</v>
      </c>
      <c r="Y496" s="10">
        <v>0.5714285714285714</v>
      </c>
      <c r="Z496" s="10">
        <v>1</v>
      </c>
      <c r="AA496" s="10">
        <v>0.90476190476190477</v>
      </c>
      <c r="AB496" s="10">
        <v>0</v>
      </c>
      <c r="AC496" s="10">
        <v>0.8045977011494253</v>
      </c>
      <c r="AD496" s="10" t="str">
        <f>VLOOKUP(J496,'Areas Ranking'!$D$116:$Z$172,18,0)</f>
        <v>Murrumbidgee received an overall score of 85% which ranks them at position 3 of the 8 areas within the Southern region called in Q2.</v>
      </c>
      <c r="AE496" s="10" t="str">
        <f>VLOOKUP(J496,'Areas Ranking'!$D$116:$Z$172,19,0)</f>
        <v>Murrumbidgee received a 'greeting' score of 52% which ranks them at position 3 of the 8 areas within the Southern region called in Q2.</v>
      </c>
      <c r="AF496" s="10" t="str">
        <f>VLOOKUP(J496,'Areas Ranking'!$D$116:$Z$172,20,0)</f>
        <v>Murrumbidgee received an 'act with empathy' score of 96% which ranks them at position 2 of the 8 areas within the Southern region called in Q2.</v>
      </c>
      <c r="AG496" s="10" t="str">
        <f>VLOOKUP(J496,'Areas Ranking'!$D$116:$Z$172,21,0)</f>
        <v>Murrumbidgee received an 'explain expectations &amp; resolve situations' score of 87% which ranks them at position 3 of the 8 areas within the Southern region called in Q2.</v>
      </c>
      <c r="AH496" s="10" t="str">
        <f>VLOOKUP(J496,'Areas Ranking'!$D$116:$Z$172,22,0)</f>
        <v>Murrumbidgee received a 'communication' score of 67% which ranks them at position 2 of the 8 areas within the Southern region called in Q2.</v>
      </c>
      <c r="AI496" s="10" t="str">
        <f>VLOOKUP(J496,'Areas Ranking'!$D$116:$Z$172,23,0)</f>
        <v>Murrumbidgee had multiple areas with lower ranks in Q2, which should be examined for potential areas of improvement.</v>
      </c>
      <c r="AJ496" s="10" t="str">
        <f>VLOOKUP(K496,'Region Ranking'!$D$14:$X$19,16,0)</f>
        <v>Southern received an overall score of 77% which ranks them at position 6 of the 6 regions called in Q2.</v>
      </c>
      <c r="AK496" s="10" t="str">
        <f>VLOOKUP(K496,'Region Ranking'!$D$14:$X$19,17,0)</f>
        <v>Southern received a 'greeting' score of 51% which ranks them at position 5 of the 6 regions called in Q2.</v>
      </c>
      <c r="AL496" s="10" t="str">
        <f>VLOOKUP(K496,'Region Ranking'!$D$14:$X$19,18,0)</f>
        <v>Southern received an 'act with empathy' score of 81% which ranks them at position 6 of the 6 regions called in Q2.</v>
      </c>
      <c r="AM496" s="10" t="str">
        <f>VLOOKUP(K496,'Region Ranking'!$D$14:$X$19,19,0)</f>
        <v>Southern received an 'explain expectations &amp; resolve situations' score of 83% which ranks them at position 6 of the 6 regions called in Q2.</v>
      </c>
      <c r="AN496" s="10" t="str">
        <f>VLOOKUP(K496,'Region Ranking'!$D$14:$X$19,20,0)</f>
        <v>Southern received a 'communication' score of 60% which ranks them at position 5 of the 6 regions called in Q2.</v>
      </c>
      <c r="AO496" s="10" t="str">
        <f>VLOOKUP(K496,'Region Ranking'!$D$14:$X$19,21,0)</f>
        <v>Southern had multiple areas with lower ranks in Q2, which should be examined for potential areas of improvement.</v>
      </c>
    </row>
    <row r="497" spans="1:41" hidden="1" x14ac:dyDescent="0.25">
      <c r="A497" s="10">
        <v>2025</v>
      </c>
      <c r="B497" s="10" t="s">
        <v>347</v>
      </c>
      <c r="C497" s="10" t="s">
        <v>348</v>
      </c>
      <c r="D497" s="10">
        <v>10485563</v>
      </c>
      <c r="E497" s="10" t="s">
        <v>296</v>
      </c>
      <c r="F497" s="10" t="s">
        <v>297</v>
      </c>
      <c r="G497" s="10" t="s">
        <v>296</v>
      </c>
      <c r="H497" s="10" t="s">
        <v>46</v>
      </c>
      <c r="I497" s="10">
        <v>2870</v>
      </c>
      <c r="J497" s="10" t="s">
        <v>289</v>
      </c>
      <c r="K497" s="10" t="s">
        <v>233</v>
      </c>
      <c r="L497" s="10" t="s">
        <v>49</v>
      </c>
      <c r="M497" s="10" t="s">
        <v>61</v>
      </c>
      <c r="N497" s="10" t="s">
        <v>70</v>
      </c>
      <c r="O497" s="10" t="s">
        <v>51</v>
      </c>
      <c r="P497" s="10">
        <v>5</v>
      </c>
      <c r="Q497" s="10">
        <v>5</v>
      </c>
      <c r="R497" s="10">
        <v>5</v>
      </c>
      <c r="S497" s="10" t="s">
        <v>52</v>
      </c>
      <c r="T497" s="10" t="s">
        <v>76</v>
      </c>
      <c r="U497" s="10">
        <v>5</v>
      </c>
      <c r="V497" s="10" t="s">
        <v>51</v>
      </c>
      <c r="W497" s="10" t="s">
        <v>55</v>
      </c>
      <c r="X497" s="10" t="s">
        <v>55</v>
      </c>
      <c r="Y497" s="10">
        <v>0.5714285714285714</v>
      </c>
      <c r="Z497" s="10">
        <v>1</v>
      </c>
      <c r="AA497" s="10">
        <v>1</v>
      </c>
      <c r="AB497" s="10">
        <v>1</v>
      </c>
      <c r="AC497" s="10">
        <v>0.96551724137931028</v>
      </c>
      <c r="AD497" s="10" t="str">
        <f>VLOOKUP(J497,'Areas Ranking'!$D$116:$Z$172,18,0)</f>
        <v>Central West received an overall score of 65% which ranks them at position 7 of the 7 areas within the Western region called in Q2.</v>
      </c>
      <c r="AE497" s="10" t="str">
        <f>VLOOKUP(J497,'Areas Ranking'!$D$116:$Z$172,19,0)</f>
        <v>Central West received a 'greeting' score of 38% which ranks them at position 7 of the 7 areas within the Western region called in Q2.</v>
      </c>
      <c r="AF497" s="10" t="str">
        <f>VLOOKUP(J497,'Areas Ranking'!$D$116:$Z$172,20,0)</f>
        <v>Central West received an 'act with empathy' score of 67% which ranks them at position 7 of the 7 areas within the Western region called in Q2.</v>
      </c>
      <c r="AG497" s="10" t="str">
        <f>VLOOKUP(J497,'Areas Ranking'!$D$116:$Z$172,21,0)</f>
        <v>Central West received an 'explain expectations &amp; resolve situations' score of 67% which ranks them at position 7 of the 7 areas within the Western region called in Q2.</v>
      </c>
      <c r="AH497" s="10" t="str">
        <f>VLOOKUP(J497,'Areas Ranking'!$D$116:$Z$172,22,0)</f>
        <v>Central West received a 'communication' score of 67% which ranks them at position 3 of the 7 areas within the Western region called in Q2.</v>
      </c>
      <c r="AI497" s="10" t="str">
        <f>VLOOKUP(J497,'Areas Ranking'!$D$116:$Z$172,23,0)</f>
        <v>Central West had multiple areas with lower ranks in Q2, which should be examined for potential areas of improvement.</v>
      </c>
      <c r="AJ497" s="10" t="str">
        <f>VLOOKUP(K497,'Region Ranking'!$D$14:$X$19,16,0)</f>
        <v>Western received an overall score of 84% which ranks them at position 2 of the 6 regions called in Q2.</v>
      </c>
      <c r="AK497" s="10" t="str">
        <f>VLOOKUP(K497,'Region Ranking'!$D$14:$X$19,17,0)</f>
        <v>Western received a 'greeting' score of 53% which ranks them at position 4 of the 6 regions called in Q2.</v>
      </c>
      <c r="AL497" s="10" t="str">
        <f>VLOOKUP(K497,'Region Ranking'!$D$14:$X$19,18,0)</f>
        <v>Western received an 'act with empathy' score of 94% which ranks them at position 1 of the 6 regions called in Q2.</v>
      </c>
      <c r="AM497" s="10" t="str">
        <f>VLOOKUP(K497,'Region Ranking'!$D$14:$X$19,19,0)</f>
        <v>Western received an 'explain expectations &amp; resolve situations' score of 87% which ranks them at position 2 of the 6 regions called in Q2.</v>
      </c>
      <c r="AN497" s="10" t="str">
        <f>VLOOKUP(K497,'Region Ranking'!$D$14:$X$19,20,0)</f>
        <v>Western received a 'communication' score of 69% which ranks them at position 3 of the 6 regions called in Q2.</v>
      </c>
      <c r="AO497" s="10" t="str">
        <f>VLOOKUP(K497,'Region Ranking'!$D$14:$X$19,21,0)</f>
        <v>Western had multiple areas with lower ranks in Q2, which should be examined for potential areas of improvement.</v>
      </c>
    </row>
    <row r="498" spans="1:41" hidden="1" x14ac:dyDescent="0.25">
      <c r="A498" s="10">
        <v>2025</v>
      </c>
      <c r="B498" s="10" t="s">
        <v>347</v>
      </c>
      <c r="C498" s="10" t="s">
        <v>348</v>
      </c>
      <c r="D498" s="10">
        <v>10485564</v>
      </c>
      <c r="E498" s="10" t="s">
        <v>157</v>
      </c>
      <c r="F498" s="10" t="s">
        <v>158</v>
      </c>
      <c r="G498" s="10" t="s">
        <v>157</v>
      </c>
      <c r="H498" s="10" t="s">
        <v>46</v>
      </c>
      <c r="I498" s="10">
        <v>2444</v>
      </c>
      <c r="J498" s="10" t="s">
        <v>156</v>
      </c>
      <c r="K498" s="10" t="s">
        <v>136</v>
      </c>
      <c r="L498" s="10" t="s">
        <v>49</v>
      </c>
      <c r="M498" s="10" t="s">
        <v>61</v>
      </c>
      <c r="N498" s="10" t="s">
        <v>50</v>
      </c>
      <c r="O498" s="10" t="s">
        <v>51</v>
      </c>
      <c r="P498" s="10">
        <v>3</v>
      </c>
      <c r="Q498" s="10">
        <v>3</v>
      </c>
      <c r="R498" s="10">
        <v>3</v>
      </c>
      <c r="S498" s="10" t="s">
        <v>52</v>
      </c>
      <c r="T498" s="10" t="s">
        <v>62</v>
      </c>
      <c r="U498" s="10">
        <v>2</v>
      </c>
      <c r="V498" s="10" t="s">
        <v>51</v>
      </c>
      <c r="W498" s="10" t="s">
        <v>51</v>
      </c>
      <c r="X498" s="10" t="s">
        <v>51</v>
      </c>
      <c r="Y498" s="10">
        <v>0.2857142857142857</v>
      </c>
      <c r="Z498" s="10">
        <v>0.6428571428571429</v>
      </c>
      <c r="AA498" s="10">
        <v>0.2857142857142857</v>
      </c>
      <c r="AB498" s="10">
        <v>0</v>
      </c>
      <c r="AC498" s="10">
        <v>0.36781609195402298</v>
      </c>
      <c r="AD498" s="10" t="str">
        <f>VLOOKUP(J498,'Areas Ranking'!$D$116:$Z$172,18,0)</f>
        <v>Mid North Coast received an overall score of 71% which ranks them at position 10 of the 11 areas within the Northern region called in Q2.</v>
      </c>
      <c r="AE498" s="10" t="str">
        <f>VLOOKUP(J498,'Areas Ranking'!$D$116:$Z$172,19,0)</f>
        <v>Mid North Coast received a 'greeting' score of 52% which ranks them at position 7 of the 11 areas within the Northern region called in Q2.</v>
      </c>
      <c r="AF498" s="10" t="str">
        <f>VLOOKUP(J498,'Areas Ranking'!$D$116:$Z$172,20,0)</f>
        <v>Mid North Coast received an 'act with empathy' score of 85% which ranks them at position 9 of the 11 areas within the Northern region called in Q2.</v>
      </c>
      <c r="AG498" s="10" t="str">
        <f>VLOOKUP(J498,'Areas Ranking'!$D$116:$Z$172,21,0)</f>
        <v>Mid North Coast received an 'explain expectations &amp; resolve situations' score of 71% which ranks them at position 10 of the 11 areas within the Northern region called in Q2.</v>
      </c>
      <c r="AH498" s="10" t="str">
        <f>VLOOKUP(J498,'Areas Ranking'!$D$116:$Z$172,22,0)</f>
        <v>Mid North Coast received a 'communication' score of 50% which ranks them at position 8 of the 11 areas within the Northern region called in Q2.</v>
      </c>
      <c r="AI498" s="10" t="str">
        <f>VLOOKUP(J498,'Areas Ranking'!$D$116:$Z$172,23,0)</f>
        <v>Mid North Coast's lowest rank was for 'explain expectations &amp; resolve situations' in Q2, which should be examined for potential areas of improvement.</v>
      </c>
      <c r="AJ498" s="10" t="str">
        <f>VLOOKUP(K498,'Region Ranking'!$D$14:$X$19,16,0)</f>
        <v>Northern received an overall score of 82% which ranks them at position 4 of the 6 regions called in Q2.</v>
      </c>
      <c r="AK498" s="10" t="str">
        <f>VLOOKUP(K498,'Region Ranking'!$D$14:$X$19,17,0)</f>
        <v>Northern received a 'greeting' score of 57% which ranks them at position 3 of the 6 regions called in Q2.</v>
      </c>
      <c r="AL498" s="10" t="str">
        <f>VLOOKUP(K498,'Region Ranking'!$D$14:$X$19,18,0)</f>
        <v>Northern received an 'act with empathy' score of 91% which ranks them at position 3 of the 6 regions called in Q2.</v>
      </c>
      <c r="AM498" s="10" t="str">
        <f>VLOOKUP(K498,'Region Ranking'!$D$14:$X$19,19,0)</f>
        <v>Northern received an 'explain expectations &amp; resolve situations' score of 84% which ranks them at position 5 of the 6 regions called in Q2.</v>
      </c>
      <c r="AN498" s="10" t="str">
        <f>VLOOKUP(K498,'Region Ranking'!$D$14:$X$19,20,0)</f>
        <v>Northern received a 'communication' score of 64% which ranks them at position 4 of the 6 regions called in Q2.</v>
      </c>
      <c r="AO498" s="10" t="str">
        <f>VLOOKUP(K498,'Region Ranking'!$D$14:$X$19,21,0)</f>
        <v>Northern had multiple areas with lower ranks in Q2, which should be examined for potential areas of improvement.</v>
      </c>
    </row>
    <row r="499" spans="1:41" hidden="1" x14ac:dyDescent="0.25">
      <c r="A499" s="10">
        <v>2025</v>
      </c>
      <c r="B499" s="10" t="s">
        <v>347</v>
      </c>
      <c r="C499" s="10" t="s">
        <v>348</v>
      </c>
      <c r="D499" s="10">
        <v>10485565</v>
      </c>
      <c r="E499" s="10" t="s">
        <v>273</v>
      </c>
      <c r="F499" s="10" t="s">
        <v>274</v>
      </c>
      <c r="G499" s="10" t="s">
        <v>273</v>
      </c>
      <c r="H499" s="10" t="s">
        <v>46</v>
      </c>
      <c r="I499" s="10">
        <v>2620</v>
      </c>
      <c r="J499" s="10" t="s">
        <v>275</v>
      </c>
      <c r="K499" s="10" t="s">
        <v>253</v>
      </c>
      <c r="L499" s="10" t="s">
        <v>49</v>
      </c>
      <c r="M499" s="10" t="s">
        <v>61</v>
      </c>
      <c r="N499" s="10" t="s">
        <v>50</v>
      </c>
      <c r="O499" s="10" t="s">
        <v>51</v>
      </c>
      <c r="P499" s="10">
        <v>5</v>
      </c>
      <c r="Q499" s="10">
        <v>5</v>
      </c>
      <c r="R499" s="10">
        <v>5</v>
      </c>
      <c r="S499" s="10" t="s">
        <v>52</v>
      </c>
      <c r="T499" s="10" t="s">
        <v>76</v>
      </c>
      <c r="U499" s="10">
        <v>5</v>
      </c>
      <c r="V499" s="10" t="s">
        <v>51</v>
      </c>
      <c r="W499" s="10" t="s">
        <v>51</v>
      </c>
      <c r="X499" s="10" t="s">
        <v>55</v>
      </c>
      <c r="Y499" s="10">
        <v>0.7142857142857143</v>
      </c>
      <c r="Z499" s="10">
        <v>1</v>
      </c>
      <c r="AA499" s="10">
        <v>1</v>
      </c>
      <c r="AB499" s="10">
        <v>0.5</v>
      </c>
      <c r="AC499" s="10">
        <v>0.91954022988505746</v>
      </c>
      <c r="AD499" s="10" t="str">
        <f>VLOOKUP(J499,'Areas Ranking'!$D$116:$Z$172,18,0)</f>
        <v>Monaro received an overall score of 73% which ranks them at position 6 of the 8 areas within the Southern region called in Q2.</v>
      </c>
      <c r="AE499" s="10" t="str">
        <f>VLOOKUP(J499,'Areas Ranking'!$D$116:$Z$172,19,0)</f>
        <v>Monaro received a 'greeting' score of 43% which ranks them at position 8 of the 8 areas within the Southern region called in Q2.</v>
      </c>
      <c r="AF499" s="10" t="str">
        <f>VLOOKUP(J499,'Areas Ranking'!$D$116:$Z$172,20,0)</f>
        <v>Monaro received an 'act with empathy' score of 79% which ranks them at position 6 of the 8 areas within the Southern region called in Q2.</v>
      </c>
      <c r="AG499" s="10" t="str">
        <f>VLOOKUP(J499,'Areas Ranking'!$D$116:$Z$172,21,0)</f>
        <v>Monaro received an 'explain expectations &amp; resolve situations' score of 87% which ranks them at position 3 of the 8 areas within the Southern region called in Q2.</v>
      </c>
      <c r="AH499" s="10" t="str">
        <f>VLOOKUP(J499,'Areas Ranking'!$D$116:$Z$172,22,0)</f>
        <v>Monaro received a 'communication' score of 17% which ranks them at position 8 of the 8 areas within the Southern region called in Q2.</v>
      </c>
      <c r="AI499" s="10" t="str">
        <f>VLOOKUP(J499,'Areas Ranking'!$D$116:$Z$172,23,0)</f>
        <v>Monaro had multiple areas with lower ranks in Q2, which should be examined for potential areas of improvement.</v>
      </c>
      <c r="AJ499" s="10" t="str">
        <f>VLOOKUP(K499,'Region Ranking'!$D$14:$X$19,16,0)</f>
        <v>Southern received an overall score of 77% which ranks them at position 6 of the 6 regions called in Q2.</v>
      </c>
      <c r="AK499" s="10" t="str">
        <f>VLOOKUP(K499,'Region Ranking'!$D$14:$X$19,17,0)</f>
        <v>Southern received a 'greeting' score of 51% which ranks them at position 5 of the 6 regions called in Q2.</v>
      </c>
      <c r="AL499" s="10" t="str">
        <f>VLOOKUP(K499,'Region Ranking'!$D$14:$X$19,18,0)</f>
        <v>Southern received an 'act with empathy' score of 81% which ranks them at position 6 of the 6 regions called in Q2.</v>
      </c>
      <c r="AM499" s="10" t="str">
        <f>VLOOKUP(K499,'Region Ranking'!$D$14:$X$19,19,0)</f>
        <v>Southern received an 'explain expectations &amp; resolve situations' score of 83% which ranks them at position 6 of the 6 regions called in Q2.</v>
      </c>
      <c r="AN499" s="10" t="str">
        <f>VLOOKUP(K499,'Region Ranking'!$D$14:$X$19,20,0)</f>
        <v>Southern received a 'communication' score of 60% which ranks them at position 5 of the 6 regions called in Q2.</v>
      </c>
      <c r="AO499" s="10" t="str">
        <f>VLOOKUP(K499,'Region Ranking'!$D$14:$X$19,21,0)</f>
        <v>Southern had multiple areas with lower ranks in Q2, which should be examined for potential areas of improvement.</v>
      </c>
    </row>
    <row r="500" spans="1:41" hidden="1" x14ac:dyDescent="0.25">
      <c r="A500" s="10">
        <v>2025</v>
      </c>
      <c r="B500" s="10" t="s">
        <v>347</v>
      </c>
      <c r="C500" s="10" t="s">
        <v>348</v>
      </c>
      <c r="D500" s="10">
        <v>10485566</v>
      </c>
      <c r="E500" s="10" t="s">
        <v>245</v>
      </c>
      <c r="F500" s="10" t="s">
        <v>246</v>
      </c>
      <c r="G500" s="10" t="s">
        <v>245</v>
      </c>
      <c r="H500" s="10" t="s">
        <v>46</v>
      </c>
      <c r="I500" s="10">
        <v>2485</v>
      </c>
      <c r="J500" s="10" t="s">
        <v>247</v>
      </c>
      <c r="K500" s="10" t="s">
        <v>136</v>
      </c>
      <c r="L500" s="10" t="s">
        <v>49</v>
      </c>
      <c r="M500" s="10" t="s">
        <v>61</v>
      </c>
      <c r="N500" s="10" t="s">
        <v>70</v>
      </c>
      <c r="O500" s="10" t="s">
        <v>51</v>
      </c>
      <c r="P500" s="10">
        <v>4</v>
      </c>
      <c r="Q500" s="10">
        <v>5</v>
      </c>
      <c r="R500" s="10">
        <v>5</v>
      </c>
      <c r="S500" s="10" t="s">
        <v>52</v>
      </c>
      <c r="T500" s="10" t="s">
        <v>53</v>
      </c>
      <c r="U500" s="10">
        <v>5</v>
      </c>
      <c r="V500" s="10" t="s">
        <v>51</v>
      </c>
      <c r="W500" s="10" t="s">
        <v>55</v>
      </c>
      <c r="X500" s="10" t="s">
        <v>55</v>
      </c>
      <c r="Y500" s="10">
        <v>0.5714285714285714</v>
      </c>
      <c r="Z500" s="10">
        <v>1</v>
      </c>
      <c r="AA500" s="10">
        <v>0.90476190476190477</v>
      </c>
      <c r="AB500" s="10">
        <v>1</v>
      </c>
      <c r="AC500" s="10">
        <v>0.91954022988505746</v>
      </c>
      <c r="AD500" s="10" t="str">
        <f>VLOOKUP(J500,'Areas Ranking'!$D$116:$Z$172,18,0)</f>
        <v>Tweed/Byron received an overall score of 61% which ranks them at position 11 of the 11 areas within the Northern region called in Q2.</v>
      </c>
      <c r="AE500" s="10" t="str">
        <f>VLOOKUP(J500,'Areas Ranking'!$D$116:$Z$172,19,0)</f>
        <v>Tweed/Byron received a 'greeting' score of 52% which ranks them at position 7 of the 11 areas within the Northern region called in Q2.</v>
      </c>
      <c r="AF500" s="10" t="str">
        <f>VLOOKUP(J500,'Areas Ranking'!$D$116:$Z$172,20,0)</f>
        <v>Tweed/Byron received an 'act with empathy' score of 67% which ranks them at position 11 of the 11 areas within the Northern region called in Q2.</v>
      </c>
      <c r="AG500" s="10" t="str">
        <f>VLOOKUP(J500,'Areas Ranking'!$D$116:$Z$172,21,0)</f>
        <v>Tweed/Byron received an 'explain expectations &amp; resolve situations' score of 60% which ranks them at position 11 of the 11 areas within the Northern region called in Q2.</v>
      </c>
      <c r="AH500" s="10" t="str">
        <f>VLOOKUP(J500,'Areas Ranking'!$D$116:$Z$172,22,0)</f>
        <v>Tweed/Byron received a 'communication' score of 50% which ranks them at position 8 of the 11 areas within the Northern region called in Q2.</v>
      </c>
      <c r="AI500" s="10" t="str">
        <f>VLOOKUP(J500,'Areas Ranking'!$D$116:$Z$172,23,0)</f>
        <v>Tweed/Byron had multiple areas with lower ranks in Q2, which should be examined for potential areas of improvement.</v>
      </c>
      <c r="AJ500" s="10" t="str">
        <f>VLOOKUP(K500,'Region Ranking'!$D$14:$X$19,16,0)</f>
        <v>Northern received an overall score of 82% which ranks them at position 4 of the 6 regions called in Q2.</v>
      </c>
      <c r="AK500" s="10" t="str">
        <f>VLOOKUP(K500,'Region Ranking'!$D$14:$X$19,17,0)</f>
        <v>Northern received a 'greeting' score of 57% which ranks them at position 3 of the 6 regions called in Q2.</v>
      </c>
      <c r="AL500" s="10" t="str">
        <f>VLOOKUP(K500,'Region Ranking'!$D$14:$X$19,18,0)</f>
        <v>Northern received an 'act with empathy' score of 91% which ranks them at position 3 of the 6 regions called in Q2.</v>
      </c>
      <c r="AM500" s="10" t="str">
        <f>VLOOKUP(K500,'Region Ranking'!$D$14:$X$19,19,0)</f>
        <v>Northern received an 'explain expectations &amp; resolve situations' score of 84% which ranks them at position 5 of the 6 regions called in Q2.</v>
      </c>
      <c r="AN500" s="10" t="str">
        <f>VLOOKUP(K500,'Region Ranking'!$D$14:$X$19,20,0)</f>
        <v>Northern received a 'communication' score of 64% which ranks them at position 4 of the 6 regions called in Q2.</v>
      </c>
      <c r="AO500" s="10" t="str">
        <f>VLOOKUP(K500,'Region Ranking'!$D$14:$X$19,21,0)</f>
        <v>Northern had multiple areas with lower ranks in Q2, which should be examined for potential areas of improvement.</v>
      </c>
    </row>
    <row r="501" spans="1:41" hidden="1" x14ac:dyDescent="0.25">
      <c r="A501" s="10">
        <v>2025</v>
      </c>
      <c r="B501" s="10" t="s">
        <v>347</v>
      </c>
      <c r="C501" s="10" t="s">
        <v>348</v>
      </c>
      <c r="D501" s="10">
        <v>10485567</v>
      </c>
      <c r="E501" s="10" t="s">
        <v>220</v>
      </c>
      <c r="F501" s="10" t="s">
        <v>221</v>
      </c>
      <c r="G501" s="10" t="s">
        <v>220</v>
      </c>
      <c r="H501" s="10" t="s">
        <v>46</v>
      </c>
      <c r="I501" s="10">
        <v>2298</v>
      </c>
      <c r="J501" s="10" t="s">
        <v>222</v>
      </c>
      <c r="K501" s="10" t="s">
        <v>136</v>
      </c>
      <c r="L501" s="10" t="s">
        <v>49</v>
      </c>
      <c r="M501" s="10" t="s">
        <v>61</v>
      </c>
      <c r="N501" s="10" t="s">
        <v>50</v>
      </c>
      <c r="O501" s="10" t="s">
        <v>51</v>
      </c>
      <c r="P501" s="10">
        <v>4</v>
      </c>
      <c r="Q501" s="10">
        <v>5</v>
      </c>
      <c r="R501" s="10">
        <v>4</v>
      </c>
      <c r="S501" s="10" t="s">
        <v>52</v>
      </c>
      <c r="T501" s="10" t="s">
        <v>53</v>
      </c>
      <c r="U501" s="10">
        <v>3</v>
      </c>
      <c r="V501" s="10" t="s">
        <v>51</v>
      </c>
      <c r="W501" s="10" t="s">
        <v>51</v>
      </c>
      <c r="X501" s="10" t="s">
        <v>55</v>
      </c>
      <c r="Y501" s="10">
        <v>0.2857142857142857</v>
      </c>
      <c r="Z501" s="10">
        <v>0.8928571428571429</v>
      </c>
      <c r="AA501" s="10">
        <v>0.80952380952380953</v>
      </c>
      <c r="AB501" s="10">
        <v>0.5</v>
      </c>
      <c r="AC501" s="10">
        <v>0.75862068965517238</v>
      </c>
      <c r="AD501" s="10" t="str">
        <f>VLOOKUP(J501,'Areas Ranking'!$D$116:$Z$172,18,0)</f>
        <v>Newcastle City received an overall score of 87% which ranks them at position 5 of the 11 areas within the Northern region called in Q2.</v>
      </c>
      <c r="AE501" s="10" t="str">
        <f>VLOOKUP(J501,'Areas Ranking'!$D$116:$Z$172,19,0)</f>
        <v>Newcastle City received a 'greeting' score of 38% which ranks them at position 11 of the 11 areas within the Northern region called in Q2.</v>
      </c>
      <c r="AF501" s="10" t="str">
        <f>VLOOKUP(J501,'Areas Ranking'!$D$116:$Z$172,20,0)</f>
        <v>Newcastle City received an 'act with empathy' score of 96% which ranks them at position 4 of the 11 areas within the Northern region called in Q2.</v>
      </c>
      <c r="AG501" s="10" t="str">
        <f>VLOOKUP(J501,'Areas Ranking'!$D$116:$Z$172,21,0)</f>
        <v>Newcastle City received an 'explain expectations &amp; resolve situations' score of 94% which ranks them at position 3 of the 11 areas within the Northern region called in Q2.</v>
      </c>
      <c r="AH501" s="10" t="str">
        <f>VLOOKUP(J501,'Areas Ranking'!$D$116:$Z$172,22,0)</f>
        <v>Newcastle City received a 'communication' score of 67% which ranks them at position 4 of the 11 areas within the Northern region called in Q2.</v>
      </c>
      <c r="AI501" s="10" t="str">
        <f>VLOOKUP(J501,'Areas Ranking'!$D$116:$Z$172,23,0)</f>
        <v>Newcastle City's lowest rank was for 'greeting' in Q2, which should be examined for potential areas of improvement.</v>
      </c>
      <c r="AJ501" s="10" t="str">
        <f>VLOOKUP(K501,'Region Ranking'!$D$14:$X$19,16,0)</f>
        <v>Northern received an overall score of 82% which ranks them at position 4 of the 6 regions called in Q2.</v>
      </c>
      <c r="AK501" s="10" t="str">
        <f>VLOOKUP(K501,'Region Ranking'!$D$14:$X$19,17,0)</f>
        <v>Northern received a 'greeting' score of 57% which ranks them at position 3 of the 6 regions called in Q2.</v>
      </c>
      <c r="AL501" s="10" t="str">
        <f>VLOOKUP(K501,'Region Ranking'!$D$14:$X$19,18,0)</f>
        <v>Northern received an 'act with empathy' score of 91% which ranks them at position 3 of the 6 regions called in Q2.</v>
      </c>
      <c r="AM501" s="10" t="str">
        <f>VLOOKUP(K501,'Region Ranking'!$D$14:$X$19,19,0)</f>
        <v>Northern received an 'explain expectations &amp; resolve situations' score of 84% which ranks them at position 5 of the 6 regions called in Q2.</v>
      </c>
      <c r="AN501" s="10" t="str">
        <f>VLOOKUP(K501,'Region Ranking'!$D$14:$X$19,20,0)</f>
        <v>Northern received a 'communication' score of 64% which ranks them at position 4 of the 6 regions called in Q2.</v>
      </c>
      <c r="AO501" s="10" t="str">
        <f>VLOOKUP(K501,'Region Ranking'!$D$14:$X$19,21,0)</f>
        <v>Northern had multiple areas with lower ranks in Q2, which should be examined for potential areas of improvement.</v>
      </c>
    </row>
    <row r="502" spans="1:41" hidden="1" x14ac:dyDescent="0.25">
      <c r="A502" s="10">
        <v>2025</v>
      </c>
      <c r="B502" s="10" t="s">
        <v>347</v>
      </c>
      <c r="C502" s="10" t="s">
        <v>348</v>
      </c>
      <c r="D502" s="10">
        <v>10485568</v>
      </c>
      <c r="E502" s="10" t="s">
        <v>250</v>
      </c>
      <c r="F502" s="10" t="s">
        <v>251</v>
      </c>
      <c r="G502" s="10" t="s">
        <v>250</v>
      </c>
      <c r="H502" s="10" t="s">
        <v>46</v>
      </c>
      <c r="I502" s="10">
        <v>2500</v>
      </c>
      <c r="J502" s="10" t="s">
        <v>252</v>
      </c>
      <c r="K502" s="10" t="s">
        <v>253</v>
      </c>
      <c r="L502" s="10" t="s">
        <v>88</v>
      </c>
      <c r="M502" s="10" t="s">
        <v>61</v>
      </c>
      <c r="N502" s="10" t="s">
        <v>132</v>
      </c>
      <c r="O502" s="10" t="s">
        <v>51</v>
      </c>
      <c r="P502" s="10">
        <v>4</v>
      </c>
      <c r="Q502" s="10">
        <v>5</v>
      </c>
      <c r="R502" s="10">
        <v>5</v>
      </c>
      <c r="S502" s="10" t="s">
        <v>55</v>
      </c>
      <c r="T502" s="10" t="s">
        <v>53</v>
      </c>
      <c r="U502" s="10">
        <v>5</v>
      </c>
      <c r="V502" s="10" t="s">
        <v>63</v>
      </c>
      <c r="W502" s="10" t="s">
        <v>51</v>
      </c>
      <c r="X502" s="10" t="s">
        <v>55</v>
      </c>
      <c r="Y502" s="10">
        <v>0.14285714285714279</v>
      </c>
      <c r="Z502" s="10">
        <v>1</v>
      </c>
      <c r="AA502" s="10">
        <v>0.92592592592592593</v>
      </c>
      <c r="AB502" s="10">
        <v>0.5</v>
      </c>
      <c r="AC502" s="10">
        <v>0.8484848484848484</v>
      </c>
      <c r="AD502" s="10" t="str">
        <f>VLOOKUP(J502,'Areas Ranking'!$D$116:$Z$172,18,0)</f>
        <v>Wollongong received an overall score of 80% which ranks them at position 5 of the 8 areas within the Southern region called in Q2.</v>
      </c>
      <c r="AE502" s="10" t="str">
        <f>VLOOKUP(J502,'Areas Ranking'!$D$116:$Z$172,19,0)</f>
        <v>Wollongong received a 'greeting' score of 48% which ranks them at position 4 of the 8 areas within the Southern region called in Q2.</v>
      </c>
      <c r="AF502" s="10" t="str">
        <f>VLOOKUP(J502,'Areas Ranking'!$D$116:$Z$172,20,0)</f>
        <v>Wollongong received an 'act with empathy' score of 87% which ranks them at position 4 of the 8 areas within the Southern region called in Q2.</v>
      </c>
      <c r="AG502" s="10" t="str">
        <f>VLOOKUP(J502,'Areas Ranking'!$D$116:$Z$172,21,0)</f>
        <v>Wollongong received an 'explain expectations &amp; resolve situations' score of 83% which ranks them at position 6 of the 8 areas within the Southern region called in Q2.</v>
      </c>
      <c r="AH502" s="10" t="str">
        <f>VLOOKUP(J502,'Areas Ranking'!$D$116:$Z$172,22,0)</f>
        <v>Wollongong received a 'communication' score of 67% which ranks them at position 2 of the 8 areas within the Southern region called in Q2.</v>
      </c>
      <c r="AI502" s="10" t="str">
        <f>VLOOKUP(J502,'Areas Ranking'!$D$116:$Z$172,23,0)</f>
        <v>Wollongong's lowest rank was for 'explain expectations &amp; resolve situations' in Q2, which should be examined for potential areas of improvement.</v>
      </c>
      <c r="AJ502" s="10" t="str">
        <f>VLOOKUP(K502,'Region Ranking'!$D$14:$X$19,16,0)</f>
        <v>Southern received an overall score of 77% which ranks them at position 6 of the 6 regions called in Q2.</v>
      </c>
      <c r="AK502" s="10" t="str">
        <f>VLOOKUP(K502,'Region Ranking'!$D$14:$X$19,17,0)</f>
        <v>Southern received a 'greeting' score of 51% which ranks them at position 5 of the 6 regions called in Q2.</v>
      </c>
      <c r="AL502" s="10" t="str">
        <f>VLOOKUP(K502,'Region Ranking'!$D$14:$X$19,18,0)</f>
        <v>Southern received an 'act with empathy' score of 81% which ranks them at position 6 of the 6 regions called in Q2.</v>
      </c>
      <c r="AM502" s="10" t="str">
        <f>VLOOKUP(K502,'Region Ranking'!$D$14:$X$19,19,0)</f>
        <v>Southern received an 'explain expectations &amp; resolve situations' score of 83% which ranks them at position 6 of the 6 regions called in Q2.</v>
      </c>
      <c r="AN502" s="10" t="str">
        <f>VLOOKUP(K502,'Region Ranking'!$D$14:$X$19,20,0)</f>
        <v>Southern received a 'communication' score of 60% which ranks them at position 5 of the 6 regions called in Q2.</v>
      </c>
      <c r="AO502" s="10" t="str">
        <f>VLOOKUP(K502,'Region Ranking'!$D$14:$X$19,21,0)</f>
        <v>Southern had multiple areas with lower ranks in Q2, which should be examined for potential areas of improvement.</v>
      </c>
    </row>
    <row r="503" spans="1:41" hidden="1" x14ac:dyDescent="0.25">
      <c r="A503" s="10">
        <v>2025</v>
      </c>
      <c r="B503" s="10" t="s">
        <v>347</v>
      </c>
      <c r="C503" s="10" t="s">
        <v>348</v>
      </c>
      <c r="D503" s="10">
        <v>10485569</v>
      </c>
      <c r="E503" s="10" t="s">
        <v>137</v>
      </c>
      <c r="F503" s="10" t="s">
        <v>138</v>
      </c>
      <c r="G503" s="10" t="s">
        <v>137</v>
      </c>
      <c r="H503" s="10" t="s">
        <v>46</v>
      </c>
      <c r="I503" s="10">
        <v>2256</v>
      </c>
      <c r="J503" s="10" t="s">
        <v>135</v>
      </c>
      <c r="K503" s="10" t="s">
        <v>136</v>
      </c>
      <c r="L503" s="10" t="s">
        <v>49</v>
      </c>
      <c r="M503" s="10" t="s">
        <v>61</v>
      </c>
      <c r="N503" s="10" t="s">
        <v>70</v>
      </c>
      <c r="O503" s="10" t="s">
        <v>51</v>
      </c>
      <c r="P503" s="10">
        <v>4</v>
      </c>
      <c r="Q503" s="10">
        <v>4</v>
      </c>
      <c r="R503" s="10">
        <v>4</v>
      </c>
      <c r="S503" s="10" t="s">
        <v>52</v>
      </c>
      <c r="T503" s="10" t="s">
        <v>53</v>
      </c>
      <c r="U503" s="10">
        <v>4</v>
      </c>
      <c r="V503" s="10" t="s">
        <v>51</v>
      </c>
      <c r="W503" s="10" t="s">
        <v>51</v>
      </c>
      <c r="X503" s="10" t="s">
        <v>55</v>
      </c>
      <c r="Y503" s="10">
        <v>0.7142857142857143</v>
      </c>
      <c r="Z503" s="10">
        <v>0.8928571428571429</v>
      </c>
      <c r="AA503" s="10">
        <v>0.90476190476190477</v>
      </c>
      <c r="AB503" s="10">
        <v>0.5</v>
      </c>
      <c r="AC503" s="10">
        <v>0.83908045977011492</v>
      </c>
      <c r="AD503" s="10" t="str">
        <f>VLOOKUP(J503,'Areas Ranking'!$D$116:$Z$172,18,0)</f>
        <v>Brisbane Water received an overall score of 76% which ranks them at position 9 of the 11 areas within the Northern region called in Q2.</v>
      </c>
      <c r="AE503" s="10" t="str">
        <f>VLOOKUP(J503,'Areas Ranking'!$D$116:$Z$172,19,0)</f>
        <v>Brisbane Water received a 'greeting' score of 67% which ranks them at position 1 of the 11 areas within the Northern region called in Q2.</v>
      </c>
      <c r="AF503" s="10" t="str">
        <f>VLOOKUP(J503,'Areas Ranking'!$D$116:$Z$172,20,0)</f>
        <v>Brisbane Water received an 'act with empathy' score of 83% which ranks them at position 10 of the 11 areas within the Northern region called in Q2.</v>
      </c>
      <c r="AG503" s="10" t="str">
        <f>VLOOKUP(J503,'Areas Ranking'!$D$116:$Z$172,21,0)</f>
        <v>Brisbane Water received an 'explain expectations &amp; resolve situations' score of 75% which ranks them at position 9 of the 11 areas within the Northern region called in Q2.</v>
      </c>
      <c r="AH503" s="10" t="str">
        <f>VLOOKUP(J503,'Areas Ranking'!$D$116:$Z$172,22,0)</f>
        <v>Brisbane Water received a 'communication' score of 67% which ranks them at position 4 of the 11 areas within the Northern region called in Q2.</v>
      </c>
      <c r="AI503" s="10" t="str">
        <f>VLOOKUP(J503,'Areas Ranking'!$D$116:$Z$172,23,0)</f>
        <v>Brisbane Water's lowest rank was for 'act with empathy' in Q2, which should be examined for potential areas of improvement.</v>
      </c>
      <c r="AJ503" s="10" t="str">
        <f>VLOOKUP(K503,'Region Ranking'!$D$14:$X$19,16,0)</f>
        <v>Northern received an overall score of 82% which ranks them at position 4 of the 6 regions called in Q2.</v>
      </c>
      <c r="AK503" s="10" t="str">
        <f>VLOOKUP(K503,'Region Ranking'!$D$14:$X$19,17,0)</f>
        <v>Northern received a 'greeting' score of 57% which ranks them at position 3 of the 6 regions called in Q2.</v>
      </c>
      <c r="AL503" s="10" t="str">
        <f>VLOOKUP(K503,'Region Ranking'!$D$14:$X$19,18,0)</f>
        <v>Northern received an 'act with empathy' score of 91% which ranks them at position 3 of the 6 regions called in Q2.</v>
      </c>
      <c r="AM503" s="10" t="str">
        <f>VLOOKUP(K503,'Region Ranking'!$D$14:$X$19,19,0)</f>
        <v>Northern received an 'explain expectations &amp; resolve situations' score of 84% which ranks them at position 5 of the 6 regions called in Q2.</v>
      </c>
      <c r="AN503" s="10" t="str">
        <f>VLOOKUP(K503,'Region Ranking'!$D$14:$X$19,20,0)</f>
        <v>Northern received a 'communication' score of 64% which ranks them at position 4 of the 6 regions called in Q2.</v>
      </c>
      <c r="AO503" s="10" t="str">
        <f>VLOOKUP(K503,'Region Ranking'!$D$14:$X$19,21,0)</f>
        <v>Northern had multiple areas with lower ranks in Q2, which should be examined for potential areas of improvement.</v>
      </c>
    </row>
    <row r="504" spans="1:41" hidden="1" x14ac:dyDescent="0.25">
      <c r="A504" s="10">
        <v>2025</v>
      </c>
      <c r="B504" s="10" t="s">
        <v>347</v>
      </c>
      <c r="C504" s="10" t="s">
        <v>348</v>
      </c>
      <c r="D504" s="10">
        <v>10485572</v>
      </c>
      <c r="E504" s="10" t="s">
        <v>243</v>
      </c>
      <c r="F504" s="10" t="s">
        <v>244</v>
      </c>
      <c r="G504" s="10" t="s">
        <v>243</v>
      </c>
      <c r="H504" s="10" t="s">
        <v>46</v>
      </c>
      <c r="I504" s="10">
        <v>2470</v>
      </c>
      <c r="J504" s="10" t="s">
        <v>242</v>
      </c>
      <c r="K504" s="10" t="s">
        <v>136</v>
      </c>
      <c r="L504" s="10" t="s">
        <v>49</v>
      </c>
      <c r="M504" s="10" t="s">
        <v>159</v>
      </c>
      <c r="N504" s="10" t="s">
        <v>70</v>
      </c>
      <c r="O504" s="10" t="s">
        <v>51</v>
      </c>
      <c r="P504" s="10">
        <v>5</v>
      </c>
      <c r="Q504" s="10">
        <v>5</v>
      </c>
      <c r="R504" s="10">
        <v>4</v>
      </c>
      <c r="S504" s="10" t="s">
        <v>55</v>
      </c>
      <c r="T504" s="10" t="s">
        <v>76</v>
      </c>
      <c r="U504" s="10">
        <v>5</v>
      </c>
      <c r="V504" s="10" t="s">
        <v>51</v>
      </c>
      <c r="W504" s="10" t="s">
        <v>55</v>
      </c>
      <c r="X504" s="10" t="s">
        <v>55</v>
      </c>
      <c r="Y504" s="10">
        <v>0.7142857142857143</v>
      </c>
      <c r="Z504" s="10">
        <v>1</v>
      </c>
      <c r="AA504" s="10">
        <v>1</v>
      </c>
      <c r="AB504" s="10">
        <v>1</v>
      </c>
      <c r="AC504" s="10">
        <v>0.97979797979797978</v>
      </c>
      <c r="AD504" s="10" t="str">
        <f>VLOOKUP(J504,'Areas Ranking'!$D$116:$Z$172,18,0)</f>
        <v>Richmond received an overall score of 91% which ranks them at position 3 of the 11 areas within the Northern region called in Q2.</v>
      </c>
      <c r="AE504" s="10" t="str">
        <f>VLOOKUP(J504,'Areas Ranking'!$D$116:$Z$172,19,0)</f>
        <v>Richmond received a 'greeting' score of 67% which ranks them at position 1 of the 11 areas within the Northern region called in Q2.</v>
      </c>
      <c r="AF504" s="10" t="str">
        <f>VLOOKUP(J504,'Areas Ranking'!$D$116:$Z$172,20,0)</f>
        <v>Richmond received an 'act with empathy' score of 100% which ranks them at position 1 of the 11 areas within the Northern region called in Q2.</v>
      </c>
      <c r="AG504" s="10" t="str">
        <f>VLOOKUP(J504,'Areas Ranking'!$D$116:$Z$172,21,0)</f>
        <v>Richmond received an 'explain expectations &amp; resolve situations' score of 90% which ranks them at position 5 of the 11 areas within the Northern region called in Q2.</v>
      </c>
      <c r="AH504" s="10" t="str">
        <f>VLOOKUP(J504,'Areas Ranking'!$D$116:$Z$172,22,0)</f>
        <v>Richmond received a 'communication' score of 83% which ranks them at position 1 of the 11 areas within the Northern region called in Q2.</v>
      </c>
      <c r="AI504" s="10" t="str">
        <f>VLOOKUP(J504,'Areas Ranking'!$D$116:$Z$172,23,0)</f>
        <v>Richmond's lowest rank was for 'explain expectations &amp; resolve situations' in Q2, which should be examined for potential areas of improvement.</v>
      </c>
      <c r="AJ504" s="10" t="str">
        <f>VLOOKUP(K504,'Region Ranking'!$D$14:$X$19,16,0)</f>
        <v>Northern received an overall score of 82% which ranks them at position 4 of the 6 regions called in Q2.</v>
      </c>
      <c r="AK504" s="10" t="str">
        <f>VLOOKUP(K504,'Region Ranking'!$D$14:$X$19,17,0)</f>
        <v>Northern received a 'greeting' score of 57% which ranks them at position 3 of the 6 regions called in Q2.</v>
      </c>
      <c r="AL504" s="10" t="str">
        <f>VLOOKUP(K504,'Region Ranking'!$D$14:$X$19,18,0)</f>
        <v>Northern received an 'act with empathy' score of 91% which ranks them at position 3 of the 6 regions called in Q2.</v>
      </c>
      <c r="AM504" s="10" t="str">
        <f>VLOOKUP(K504,'Region Ranking'!$D$14:$X$19,19,0)</f>
        <v>Northern received an 'explain expectations &amp; resolve situations' score of 84% which ranks them at position 5 of the 6 regions called in Q2.</v>
      </c>
      <c r="AN504" s="10" t="str">
        <f>VLOOKUP(K504,'Region Ranking'!$D$14:$X$19,20,0)</f>
        <v>Northern received a 'communication' score of 64% which ranks them at position 4 of the 6 regions called in Q2.</v>
      </c>
      <c r="AO504" s="10" t="str">
        <f>VLOOKUP(K504,'Region Ranking'!$D$14:$X$19,21,0)</f>
        <v>Northern had multiple areas with lower ranks in Q2, which should be examined for potential areas of improvement.</v>
      </c>
    </row>
    <row r="505" spans="1:41" hidden="1" x14ac:dyDescent="0.25">
      <c r="A505" s="10">
        <v>2025</v>
      </c>
      <c r="B505" s="10" t="s">
        <v>347</v>
      </c>
      <c r="C505" s="10" t="s">
        <v>348</v>
      </c>
      <c r="D505" s="10">
        <v>10485573</v>
      </c>
      <c r="E505" s="10" t="s">
        <v>99</v>
      </c>
      <c r="F505" s="10" t="s">
        <v>100</v>
      </c>
      <c r="G505" s="10" t="s">
        <v>99</v>
      </c>
      <c r="H505" s="10" t="s">
        <v>46</v>
      </c>
      <c r="I505" s="10">
        <v>2230</v>
      </c>
      <c r="J505" s="10" t="s">
        <v>98</v>
      </c>
      <c r="K505" s="10" t="s">
        <v>48</v>
      </c>
      <c r="L505" s="10" t="s">
        <v>49</v>
      </c>
      <c r="M505" s="10"/>
      <c r="N505" s="10" t="s">
        <v>50</v>
      </c>
      <c r="O505" s="10" t="s">
        <v>51</v>
      </c>
      <c r="P505" s="10">
        <v>5</v>
      </c>
      <c r="Q505" s="10">
        <v>5</v>
      </c>
      <c r="R505" s="10">
        <v>5</v>
      </c>
      <c r="S505" s="10" t="s">
        <v>52</v>
      </c>
      <c r="T505" s="10" t="s">
        <v>76</v>
      </c>
      <c r="U505" s="10">
        <v>5</v>
      </c>
      <c r="V505" s="10" t="s">
        <v>51</v>
      </c>
      <c r="W505" s="10" t="s">
        <v>55</v>
      </c>
      <c r="X505" s="10" t="s">
        <v>55</v>
      </c>
      <c r="Y505" s="10">
        <v>0.7142857142857143</v>
      </c>
      <c r="Z505" s="10">
        <v>1</v>
      </c>
      <c r="AA505" s="10">
        <v>1</v>
      </c>
      <c r="AB505" s="10">
        <v>1</v>
      </c>
      <c r="AC505" s="10">
        <v>0.97701149425287359</v>
      </c>
      <c r="AD505" s="10" t="str">
        <f>VLOOKUP(J505,'Areas Ranking'!$D$116:$Z$172,18,0)</f>
        <v>Sutherland Shire received an overall score of 92% which ranks them at position 3 of the 10 areas within the Central Metropolitan region called in Q2.</v>
      </c>
      <c r="AE505" s="10" t="str">
        <f>VLOOKUP(J505,'Areas Ranking'!$D$116:$Z$172,19,0)</f>
        <v>Sutherland Shire received a 'greeting' score of 57% which ranks them at position 6 of the 10 areas within the Central Metropolitan region called in Q2.</v>
      </c>
      <c r="AF505" s="10" t="str">
        <f>VLOOKUP(J505,'Areas Ranking'!$D$116:$Z$172,20,0)</f>
        <v>Sutherland Shire received an 'act with empathy' score of 100% which ranks them at position 1 of the 10 areas within the Central Metropolitan region called in Q2.</v>
      </c>
      <c r="AG505" s="10" t="str">
        <f>VLOOKUP(J505,'Areas Ranking'!$D$116:$Z$172,21,0)</f>
        <v>Sutherland Shire received an 'explain expectations &amp; resolve situations' score of 94% which ranks them at position 3 of the 10 areas within the Central Metropolitan region called in Q2.</v>
      </c>
      <c r="AH505" s="10" t="str">
        <f>VLOOKUP(J505,'Areas Ranking'!$D$116:$Z$172,22,0)</f>
        <v>Sutherland Shire received a 'communication' score of 83% which ranks them at position 3 of the 10 areas within the Central Metropolitan region called in Q2.</v>
      </c>
      <c r="AI505" s="10" t="str">
        <f>VLOOKUP(J505,'Areas Ranking'!$D$116:$Z$172,23,0)</f>
        <v>Sutherland Shire's lowest rank was for 'greeting' in Q2, which should be examined for potential areas of improvement.</v>
      </c>
      <c r="AJ505" s="10" t="str">
        <f>VLOOKUP(K505,'Region Ranking'!$D$14:$X$19,16,0)</f>
        <v>Central Metropolitan received an overall score of 85% which ranks them at position 1 of the 6 regions called in Q2.</v>
      </c>
      <c r="AK505" s="10" t="str">
        <f>VLOOKUP(K505,'Region Ranking'!$D$14:$X$19,17,0)</f>
        <v>Central Metropolitan received a 'greeting' score of 60% which ranks them at position 1 of the 6 regions called in Q2.</v>
      </c>
      <c r="AL505" s="10" t="str">
        <f>VLOOKUP(K505,'Region Ranking'!$D$14:$X$19,18,0)</f>
        <v>Central Metropolitan received an 'act with empathy' score of 94% which ranks them at position 2 of the 6 regions called in Q2.</v>
      </c>
      <c r="AM505" s="10" t="str">
        <f>VLOOKUP(K505,'Region Ranking'!$D$14:$X$19,19,0)</f>
        <v>Central Metropolitan received an 'explain expectations &amp; resolve situations' score of 86% which ranks them at position 3 of the 6 regions called in Q2.</v>
      </c>
      <c r="AN505" s="10" t="str">
        <f>VLOOKUP(K505,'Region Ranking'!$D$14:$X$19,20,0)</f>
        <v>Central Metropolitan received a 'communication' score of 77% which ranks them at position 1 of the 6 regions called in Q2.</v>
      </c>
      <c r="AO505" s="10" t="str">
        <f>VLOOKUP(K505,'Region Ranking'!$D$14:$X$19,21,0)</f>
        <v>Central Metropolitan had multiple areas with lower ranks in Q2, which should be examined for potential areas of improvement.</v>
      </c>
    </row>
    <row r="506" spans="1:41" hidden="1" x14ac:dyDescent="0.25">
      <c r="A506" s="10">
        <v>2025</v>
      </c>
      <c r="B506" s="10" t="s">
        <v>347</v>
      </c>
      <c r="C506" s="10" t="s">
        <v>348</v>
      </c>
      <c r="D506" s="10">
        <v>10485574</v>
      </c>
      <c r="E506" s="10" t="s">
        <v>319</v>
      </c>
      <c r="F506" s="10" t="s">
        <v>320</v>
      </c>
      <c r="G506" s="10" t="s">
        <v>319</v>
      </c>
      <c r="H506" s="10" t="s">
        <v>46</v>
      </c>
      <c r="I506" s="10">
        <v>2099</v>
      </c>
      <c r="J506" s="10" t="s">
        <v>115</v>
      </c>
      <c r="K506" s="10" t="s">
        <v>104</v>
      </c>
      <c r="L506" s="10" t="s">
        <v>49</v>
      </c>
      <c r="M506" s="10" t="s">
        <v>61</v>
      </c>
      <c r="N506" s="10" t="s">
        <v>50</v>
      </c>
      <c r="O506" s="10" t="s">
        <v>51</v>
      </c>
      <c r="P506" s="10">
        <v>5</v>
      </c>
      <c r="Q506" s="10">
        <v>5</v>
      </c>
      <c r="R506" s="10">
        <v>5</v>
      </c>
      <c r="S506" s="10" t="s">
        <v>52</v>
      </c>
      <c r="T506" s="10" t="s">
        <v>76</v>
      </c>
      <c r="U506" s="10">
        <v>5</v>
      </c>
      <c r="V506" s="10" t="s">
        <v>54</v>
      </c>
      <c r="W506" s="10" t="s">
        <v>55</v>
      </c>
      <c r="X506" s="10" t="s">
        <v>55</v>
      </c>
      <c r="Y506" s="10">
        <v>0.7142857142857143</v>
      </c>
      <c r="Z506" s="10">
        <v>1</v>
      </c>
      <c r="AA506" s="10">
        <v>1</v>
      </c>
      <c r="AB506" s="10">
        <v>1</v>
      </c>
      <c r="AC506" s="10">
        <v>0.97701149425287359</v>
      </c>
      <c r="AD506" s="10" t="str">
        <f>VLOOKUP(J506,'Areas Ranking'!$D$116:$Z$172,18,0)</f>
        <v>Northern Beaches received an overall score of 74% which ranks them at position 10 of the 12 areas within the North West Metropolitan region called in Q2.</v>
      </c>
      <c r="AE506" s="10" t="str">
        <f>VLOOKUP(J506,'Areas Ranking'!$D$116:$Z$172,19,0)</f>
        <v>Northern Beaches received a 'greeting' score of 48% which ranks them at position 10 of the 12 areas within the North West Metropolitan region called in Q2.</v>
      </c>
      <c r="AF506" s="10" t="str">
        <f>VLOOKUP(J506,'Areas Ranking'!$D$116:$Z$172,20,0)</f>
        <v>Northern Beaches received an 'act with empathy' score of 81% which ranks them at position 9 of the 12 areas within the North West Metropolitan region called in Q2.</v>
      </c>
      <c r="AG506" s="10" t="str">
        <f>VLOOKUP(J506,'Areas Ranking'!$D$116:$Z$172,21,0)</f>
        <v>Northern Beaches received an 'explain expectations &amp; resolve situations' score of 79% which ranks them at position 10 of the 12 areas within the North West Metropolitan region called in Q2.</v>
      </c>
      <c r="AH506" s="10" t="str">
        <f>VLOOKUP(J506,'Areas Ranking'!$D$116:$Z$172,22,0)</f>
        <v>Northern Beaches received a 'communication' score of 50% which ranks them at position 10 of the 12 areas within the North West Metropolitan region called in Q2.</v>
      </c>
      <c r="AI506" s="10" t="str">
        <f>VLOOKUP(J506,'Areas Ranking'!$D$116:$Z$172,23,0)</f>
        <v>Northern Beaches had multiple areas with lower ranks in Q2, which should be examined for potential areas of improvement.</v>
      </c>
      <c r="AJ506" s="10" t="str">
        <f>VLOOKUP(K506,'Region Ranking'!$D$14:$X$19,16,0)</f>
        <v>North West Metropolitan received an overall score of 82% which ranks them at position 5 of the 6 regions called in Q2.</v>
      </c>
      <c r="AK506" s="10" t="str">
        <f>VLOOKUP(K506,'Region Ranking'!$D$14:$X$19,17,0)</f>
        <v>North West Metropolitan received a 'greeting' score of 58% which ranks them at position 2 of the 6 regions called in Q2.</v>
      </c>
      <c r="AL506" s="10" t="str">
        <f>VLOOKUP(K506,'Region Ranking'!$D$14:$X$19,18,0)</f>
        <v>North West Metropolitan received an 'act with empathy' score of 88% which ranks them at position 5 of the 6 regions called in Q2.</v>
      </c>
      <c r="AM506" s="10" t="str">
        <f>VLOOKUP(K506,'Region Ranking'!$D$14:$X$19,19,0)</f>
        <v>North West Metropolitan received an 'explain expectations &amp; resolve situations' score of 84% which ranks them at position 4 of the 6 regions called in Q2.</v>
      </c>
      <c r="AN506" s="10" t="str">
        <f>VLOOKUP(K506,'Region Ranking'!$D$14:$X$19,20,0)</f>
        <v>North West Metropolitan received a 'communication' score of 69% which ranks them at position 2 of the 6 regions called in Q2.</v>
      </c>
      <c r="AO506" s="10" t="str">
        <f>VLOOKUP(K506,'Region Ranking'!$D$14:$X$19,21,0)</f>
        <v>North West Metropolitan had multiple areas with lower ranks in Q2, which should be examined for potential areas of improvement.</v>
      </c>
    </row>
    <row r="507" spans="1:41" x14ac:dyDescent="0.25">
      <c r="A507" s="10">
        <v>2025</v>
      </c>
      <c r="B507" s="10" t="s">
        <v>347</v>
      </c>
      <c r="C507" s="10" t="s">
        <v>348</v>
      </c>
      <c r="D507" s="10">
        <v>10485575</v>
      </c>
      <c r="E507" s="10" t="s">
        <v>311</v>
      </c>
      <c r="F507" s="10" t="s">
        <v>312</v>
      </c>
      <c r="G507" s="10" t="s">
        <v>311</v>
      </c>
      <c r="H507" s="10" t="s">
        <v>46</v>
      </c>
      <c r="I507" s="10">
        <v>2165</v>
      </c>
      <c r="J507" s="10" t="s">
        <v>199</v>
      </c>
      <c r="K507" s="10" t="s">
        <v>186</v>
      </c>
      <c r="L507" s="10" t="s">
        <v>88</v>
      </c>
      <c r="M507" s="10" t="s">
        <v>61</v>
      </c>
      <c r="N507" s="10" t="s">
        <v>160</v>
      </c>
      <c r="O507" s="10" t="s">
        <v>51</v>
      </c>
      <c r="P507" s="10">
        <v>3</v>
      </c>
      <c r="Q507" s="10">
        <v>4</v>
      </c>
      <c r="R507" s="10">
        <v>3</v>
      </c>
      <c r="S507" s="10" t="s">
        <v>52</v>
      </c>
      <c r="T507" s="10" t="s">
        <v>53</v>
      </c>
      <c r="U507" s="10">
        <v>3</v>
      </c>
      <c r="V507" s="10" t="s">
        <v>51</v>
      </c>
      <c r="W507" s="10" t="s">
        <v>51</v>
      </c>
      <c r="X507" s="10" t="s">
        <v>51</v>
      </c>
      <c r="Y507" s="10">
        <v>0.14285714285714279</v>
      </c>
      <c r="Z507" s="10">
        <v>0.60714285714285721</v>
      </c>
      <c r="AA507" s="10">
        <v>0.61904761904761907</v>
      </c>
      <c r="AB507" s="10">
        <v>0</v>
      </c>
      <c r="AC507" s="10">
        <v>0.50574712643678166</v>
      </c>
      <c r="AD507" s="10" t="str">
        <f>VLOOKUP(J507,'Areas Ranking'!$D$116:$Z$172,18,0)</f>
        <v>Fairfield City received an overall score of 60% which ranks them at position 9 of the 9 areas within the South West Metropolitan region called in Q2.</v>
      </c>
      <c r="AE507" s="10" t="str">
        <f>VLOOKUP(J507,'Areas Ranking'!$D$116:$Z$172,19,0)</f>
        <v>Fairfield City received a 'greeting' score of 24% which ranks them at position 9 of the 9 areas within the South West Metropolitan region called in Q2.</v>
      </c>
      <c r="AF507" s="10" t="str">
        <f>VLOOKUP(J507,'Areas Ranking'!$D$116:$Z$172,20,0)</f>
        <v>Fairfield City received an 'act with empathy' score of 69% which ranks them at position 8 of the 9 areas within the South West Metropolitan region called in Q2.</v>
      </c>
      <c r="AG507" s="10" t="str">
        <f>VLOOKUP(J507,'Areas Ranking'!$D$116:$Z$172,21,0)</f>
        <v>Fairfield City received an 'explain expectations &amp; resolve situations' score of 66% which ranks them at position 9 of the 9 areas within the South West Metropolitan region called in Q2.</v>
      </c>
      <c r="AH507" s="10" t="str">
        <f>VLOOKUP(J507,'Areas Ranking'!$D$116:$Z$172,22,0)</f>
        <v>Fairfield City received a 'communication' score of 33% which ranks them at position 9 of the 9 areas within the South West Metropolitan region called in Q2.</v>
      </c>
      <c r="AI507" s="10" t="str">
        <f>VLOOKUP(J507,'Areas Ranking'!$D$116:$Z$172,23,0)</f>
        <v>Fairfield City had multiple areas with lower ranks in Q2, which should be examined for potential areas of improvement.</v>
      </c>
      <c r="AJ507" s="10" t="str">
        <f>VLOOKUP(K507,'Region Ranking'!$D$14:$X$19,16,0)</f>
        <v>South West Metropolitan received an overall score of 82% which ranks them at position 3 of the 6 regions called in Q2.</v>
      </c>
      <c r="AK507" s="10" t="str">
        <f>VLOOKUP(K507,'Region Ranking'!$D$14:$X$19,17,0)</f>
        <v>South West Metropolitan received a 'greeting' score of 49% which ranks them at position 6 of the 6 regions called in Q2.</v>
      </c>
      <c r="AL507" s="10" t="str">
        <f>VLOOKUP(K507,'Region Ranking'!$D$14:$X$19,18,0)</f>
        <v>South West Metropolitan received an 'act with empathy' score of 90% which ranks them at position 4 of the 6 regions called in Q2.</v>
      </c>
      <c r="AM507" s="10" t="str">
        <f>VLOOKUP(K507,'Region Ranking'!$D$14:$X$19,19,0)</f>
        <v>South West Metropolitan received an 'explain expectations &amp; resolve situations' score of 87% which ranks them at position 1 of the 6 regions called in Q2.</v>
      </c>
      <c r="AN507" s="10" t="str">
        <f>VLOOKUP(K507,'Region Ranking'!$D$14:$X$19,20,0)</f>
        <v>South West Metropolitan received a 'communication' score of 59% which ranks them at position 6 of the 6 regions called in Q2.</v>
      </c>
      <c r="AO507" s="10" t="str">
        <f>VLOOKUP(K507,'Region Ranking'!$D$14:$X$19,21,0)</f>
        <v>South West Metropolitan had multiple areas with lower ranks in Q2, which should be examined for potential areas of improvement.</v>
      </c>
    </row>
    <row r="508" spans="1:41" hidden="1" x14ac:dyDescent="0.25">
      <c r="A508" s="10">
        <v>2025</v>
      </c>
      <c r="B508" s="10" t="s">
        <v>347</v>
      </c>
      <c r="C508" s="10" t="s">
        <v>348</v>
      </c>
      <c r="D508" s="10">
        <v>10485576</v>
      </c>
      <c r="E508" s="10" t="s">
        <v>321</v>
      </c>
      <c r="F508" s="10" t="s">
        <v>322</v>
      </c>
      <c r="G508" s="10" t="s">
        <v>321</v>
      </c>
      <c r="H508" s="10" t="s">
        <v>46</v>
      </c>
      <c r="I508" s="10">
        <v>2220</v>
      </c>
      <c r="J508" s="10" t="s">
        <v>93</v>
      </c>
      <c r="K508" s="10" t="s">
        <v>48</v>
      </c>
      <c r="L508" s="10" t="s">
        <v>79</v>
      </c>
      <c r="M508" s="10" t="s">
        <v>61</v>
      </c>
      <c r="N508" s="10" t="s">
        <v>70</v>
      </c>
      <c r="O508" s="10" t="s">
        <v>51</v>
      </c>
      <c r="P508" s="10">
        <v>5</v>
      </c>
      <c r="Q508" s="10">
        <v>5</v>
      </c>
      <c r="R508" s="10">
        <v>5</v>
      </c>
      <c r="S508" s="10" t="s">
        <v>52</v>
      </c>
      <c r="T508" s="10" t="s">
        <v>76</v>
      </c>
      <c r="U508" s="10">
        <v>5</v>
      </c>
      <c r="V508" s="10" t="s">
        <v>63</v>
      </c>
      <c r="W508" s="10" t="s">
        <v>55</v>
      </c>
      <c r="X508" s="10" t="s">
        <v>55</v>
      </c>
      <c r="Y508" s="10">
        <v>0.7142857142857143</v>
      </c>
      <c r="Z508" s="10">
        <v>1</v>
      </c>
      <c r="AA508" s="10">
        <v>1</v>
      </c>
      <c r="AB508" s="10">
        <v>1</v>
      </c>
      <c r="AC508" s="10">
        <v>0.97701149425287359</v>
      </c>
      <c r="AD508" s="10" t="str">
        <f>VLOOKUP(J508,'Areas Ranking'!$D$116:$Z$172,18,0)</f>
        <v>St George received an overall score of 79% which ranks them at position 8 of the 10 areas within the Central Metropolitan region called in Q2.</v>
      </c>
      <c r="AE508" s="10" t="str">
        <f>VLOOKUP(J508,'Areas Ranking'!$D$116:$Z$172,19,0)</f>
        <v>St George received a 'greeting' score of 48% which ranks them at position 10 of the 10 areas within the Central Metropolitan region called in Q2.</v>
      </c>
      <c r="AF508" s="10" t="str">
        <f>VLOOKUP(J508,'Areas Ranking'!$D$116:$Z$172,20,0)</f>
        <v>St George received an 'act with empathy' score of 89% which ranks them at position 8 of the 10 areas within the Central Metropolitan region called in Q2.</v>
      </c>
      <c r="AG508" s="10" t="str">
        <f>VLOOKUP(J508,'Areas Ranking'!$D$116:$Z$172,21,0)</f>
        <v>St George received an 'explain expectations &amp; resolve situations' score of 81% which ranks them at position 7 of the 10 areas within the Central Metropolitan region called in Q2.</v>
      </c>
      <c r="AH508" s="10" t="str">
        <f>VLOOKUP(J508,'Areas Ranking'!$D$116:$Z$172,22,0)</f>
        <v>St George received a 'communication' score of 67% which ranks them at position 6 of the 10 areas within the Central Metropolitan region called in Q2.</v>
      </c>
      <c r="AI508" s="10" t="str">
        <f>VLOOKUP(J508,'Areas Ranking'!$D$116:$Z$172,23,0)</f>
        <v>St George's lowest rank was for 'greeting' in Q2, which should be examined for potential areas of improvement.</v>
      </c>
      <c r="AJ508" s="10" t="str">
        <f>VLOOKUP(K508,'Region Ranking'!$D$14:$X$19,16,0)</f>
        <v>Central Metropolitan received an overall score of 85% which ranks them at position 1 of the 6 regions called in Q2.</v>
      </c>
      <c r="AK508" s="10" t="str">
        <f>VLOOKUP(K508,'Region Ranking'!$D$14:$X$19,17,0)</f>
        <v>Central Metropolitan received a 'greeting' score of 60% which ranks them at position 1 of the 6 regions called in Q2.</v>
      </c>
      <c r="AL508" s="10" t="str">
        <f>VLOOKUP(K508,'Region Ranking'!$D$14:$X$19,18,0)</f>
        <v>Central Metropolitan received an 'act with empathy' score of 94% which ranks them at position 2 of the 6 regions called in Q2.</v>
      </c>
      <c r="AM508" s="10" t="str">
        <f>VLOOKUP(K508,'Region Ranking'!$D$14:$X$19,19,0)</f>
        <v>Central Metropolitan received an 'explain expectations &amp; resolve situations' score of 86% which ranks them at position 3 of the 6 regions called in Q2.</v>
      </c>
      <c r="AN508" s="10" t="str">
        <f>VLOOKUP(K508,'Region Ranking'!$D$14:$X$19,20,0)</f>
        <v>Central Metropolitan received a 'communication' score of 77% which ranks them at position 1 of the 6 regions called in Q2.</v>
      </c>
      <c r="AO508" s="10" t="str">
        <f>VLOOKUP(K508,'Region Ranking'!$D$14:$X$19,21,0)</f>
        <v>Central Metropolitan had multiple areas with lower ranks in Q2, which should be examined for potential areas of improvement.</v>
      </c>
    </row>
    <row r="509" spans="1:41" hidden="1" x14ac:dyDescent="0.25">
      <c r="A509" s="10">
        <v>2025</v>
      </c>
      <c r="B509" s="10" t="s">
        <v>347</v>
      </c>
      <c r="C509" s="10" t="s">
        <v>348</v>
      </c>
      <c r="D509" s="10">
        <v>10485577</v>
      </c>
      <c r="E509" s="10" t="s">
        <v>225</v>
      </c>
      <c r="F509" s="10" t="s">
        <v>226</v>
      </c>
      <c r="G509" s="10" t="s">
        <v>225</v>
      </c>
      <c r="H509" s="10" t="s">
        <v>46</v>
      </c>
      <c r="I509" s="10">
        <v>2320</v>
      </c>
      <c r="J509" s="10" t="s">
        <v>227</v>
      </c>
      <c r="K509" s="10" t="s">
        <v>136</v>
      </c>
      <c r="L509" s="10" t="s">
        <v>49</v>
      </c>
      <c r="M509" s="10" t="s">
        <v>61</v>
      </c>
      <c r="N509" s="10" t="s">
        <v>70</v>
      </c>
      <c r="O509" s="10" t="s">
        <v>51</v>
      </c>
      <c r="P509" s="10">
        <v>5</v>
      </c>
      <c r="Q509" s="10">
        <v>5</v>
      </c>
      <c r="R509" s="10">
        <v>5</v>
      </c>
      <c r="S509" s="10" t="s">
        <v>52</v>
      </c>
      <c r="T509" s="10" t="s">
        <v>53</v>
      </c>
      <c r="U509" s="10">
        <v>5</v>
      </c>
      <c r="V509" s="10" t="s">
        <v>51</v>
      </c>
      <c r="W509" s="10" t="s">
        <v>51</v>
      </c>
      <c r="X509" s="10" t="s">
        <v>55</v>
      </c>
      <c r="Y509" s="10">
        <v>0.7142857142857143</v>
      </c>
      <c r="Z509" s="10">
        <v>1</v>
      </c>
      <c r="AA509" s="10">
        <v>0.90476190476190477</v>
      </c>
      <c r="AB509" s="10">
        <v>0.5</v>
      </c>
      <c r="AC509" s="10">
        <v>0.87356321839080464</v>
      </c>
      <c r="AD509" s="10" t="str">
        <f>VLOOKUP(J509,'Areas Ranking'!$D$116:$Z$172,18,0)</f>
        <v>Port Stephens/Hunter received an overall score of 92% which ranks them at position 1 of the 11 areas within the Northern region called in Q2.</v>
      </c>
      <c r="AE509" s="10" t="str">
        <f>VLOOKUP(J509,'Areas Ranking'!$D$116:$Z$172,19,0)</f>
        <v>Port Stephens/Hunter received a 'greeting' score of 67% which ranks them at position 1 of the 11 areas within the Northern region called in Q2.</v>
      </c>
      <c r="AF509" s="10" t="str">
        <f>VLOOKUP(J509,'Areas Ranking'!$D$116:$Z$172,20,0)</f>
        <v>Port Stephens/Hunter received an 'act with empathy' score of 100% which ranks them at position 1 of the 11 areas within the Northern region called in Q2.</v>
      </c>
      <c r="AG509" s="10" t="str">
        <f>VLOOKUP(J509,'Areas Ranking'!$D$116:$Z$172,21,0)</f>
        <v>Port Stephens/Hunter received an 'explain expectations &amp; resolve situations' score of 94% which ranks them at position 3 of the 11 areas within the Northern region called in Q2.</v>
      </c>
      <c r="AH509" s="10" t="str">
        <f>VLOOKUP(J509,'Areas Ranking'!$D$116:$Z$172,22,0)</f>
        <v>Port Stephens/Hunter received a 'communication' score of 83% which ranks them at position 1 of the 11 areas within the Northern region called in Q2.</v>
      </c>
      <c r="AI509" s="10" t="str">
        <f>VLOOKUP(J509,'Areas Ranking'!$D$116:$Z$172,23,0)</f>
        <v>Port Stephens/Hunter's lowest rank was for 'explain expectations &amp; resolve situations' in Q2, which should be examined for potential areas of improvement.</v>
      </c>
      <c r="AJ509" s="10" t="str">
        <f>VLOOKUP(K509,'Region Ranking'!$D$14:$X$19,16,0)</f>
        <v>Northern received an overall score of 82% which ranks them at position 4 of the 6 regions called in Q2.</v>
      </c>
      <c r="AK509" s="10" t="str">
        <f>VLOOKUP(K509,'Region Ranking'!$D$14:$X$19,17,0)</f>
        <v>Northern received a 'greeting' score of 57% which ranks them at position 3 of the 6 regions called in Q2.</v>
      </c>
      <c r="AL509" s="10" t="str">
        <f>VLOOKUP(K509,'Region Ranking'!$D$14:$X$19,18,0)</f>
        <v>Northern received an 'act with empathy' score of 91% which ranks them at position 3 of the 6 regions called in Q2.</v>
      </c>
      <c r="AM509" s="10" t="str">
        <f>VLOOKUP(K509,'Region Ranking'!$D$14:$X$19,19,0)</f>
        <v>Northern received an 'explain expectations &amp; resolve situations' score of 84% which ranks them at position 5 of the 6 regions called in Q2.</v>
      </c>
      <c r="AN509" s="10" t="str">
        <f>VLOOKUP(K509,'Region Ranking'!$D$14:$X$19,20,0)</f>
        <v>Northern received a 'communication' score of 64% which ranks them at position 4 of the 6 regions called in Q2.</v>
      </c>
      <c r="AO509" s="10" t="str">
        <f>VLOOKUP(K509,'Region Ranking'!$D$14:$X$19,21,0)</f>
        <v>Northern had multiple areas with lower ranks in Q2, which should be examined for potential areas of improvement.</v>
      </c>
    </row>
    <row r="510" spans="1:41" hidden="1" x14ac:dyDescent="0.25">
      <c r="A510" s="10">
        <v>2025</v>
      </c>
      <c r="B510" s="10" t="s">
        <v>347</v>
      </c>
      <c r="C510" s="10" t="s">
        <v>348</v>
      </c>
      <c r="D510" s="10">
        <v>10485578</v>
      </c>
      <c r="E510" s="10" t="s">
        <v>331</v>
      </c>
      <c r="F510" s="10" t="s">
        <v>332</v>
      </c>
      <c r="G510" s="10" t="s">
        <v>331</v>
      </c>
      <c r="H510" s="10" t="s">
        <v>46</v>
      </c>
      <c r="I510" s="10">
        <v>2400</v>
      </c>
      <c r="J510" s="10" t="s">
        <v>237</v>
      </c>
      <c r="K510" s="10" t="s">
        <v>233</v>
      </c>
      <c r="L510" s="10" t="s">
        <v>49</v>
      </c>
      <c r="M510" s="10" t="s">
        <v>61</v>
      </c>
      <c r="N510" s="10" t="s">
        <v>50</v>
      </c>
      <c r="O510" s="10" t="s">
        <v>51</v>
      </c>
      <c r="P510" s="10">
        <v>5</v>
      </c>
      <c r="Q510" s="10">
        <v>5</v>
      </c>
      <c r="R510" s="10">
        <v>5</v>
      </c>
      <c r="S510" s="10" t="s">
        <v>52</v>
      </c>
      <c r="T510" s="10" t="s">
        <v>62</v>
      </c>
      <c r="U510" s="10">
        <v>4</v>
      </c>
      <c r="V510" s="10" t="s">
        <v>51</v>
      </c>
      <c r="W510" s="10" t="s">
        <v>55</v>
      </c>
      <c r="X510" s="10" t="s">
        <v>55</v>
      </c>
      <c r="Y510" s="10">
        <v>0.5714285714285714</v>
      </c>
      <c r="Z510" s="10">
        <v>1</v>
      </c>
      <c r="AA510" s="10">
        <v>0.7142857142857143</v>
      </c>
      <c r="AB510" s="10">
        <v>1</v>
      </c>
      <c r="AC510" s="10">
        <v>0.82758620689655171</v>
      </c>
      <c r="AD510" s="10" t="str">
        <f>VLOOKUP(J510,'Areas Ranking'!$D$116:$Z$172,18,0)</f>
        <v>New England received an overall score of 89% which ranks them at position 3 of the 7 areas within the Western region called in Q2.</v>
      </c>
      <c r="AE510" s="10" t="str">
        <f>VLOOKUP(J510,'Areas Ranking'!$D$116:$Z$172,19,0)</f>
        <v>New England received a 'greeting' score of 57% which ranks them at position 3 of the 7 areas within the Western region called in Q2.</v>
      </c>
      <c r="AF510" s="10" t="str">
        <f>VLOOKUP(J510,'Areas Ranking'!$D$116:$Z$172,20,0)</f>
        <v>New England received an 'act with empathy' score of 100% which ranks them at position 1 of the 7 areas within the Western region called in Q2.</v>
      </c>
      <c r="AG510" s="10" t="str">
        <f>VLOOKUP(J510,'Areas Ranking'!$D$116:$Z$172,21,0)</f>
        <v>New England received an 'explain expectations &amp; resolve situations' score of 90% which ranks them at position 2 of the 7 areas within the Western region called in Q2.</v>
      </c>
      <c r="AH510" s="10" t="str">
        <f>VLOOKUP(J510,'Areas Ranking'!$D$116:$Z$172,22,0)</f>
        <v>New England received a 'communication' score of 67% which ranks them at position 3 of the 7 areas within the Western region called in Q2.</v>
      </c>
      <c r="AI510" s="10" t="str">
        <f>VLOOKUP(J510,'Areas Ranking'!$D$116:$Z$172,23,0)</f>
        <v>New England had multiple areas with lower ranks in Q2, which should be examined for potential areas of improvement.</v>
      </c>
      <c r="AJ510" s="10" t="str">
        <f>VLOOKUP(K510,'Region Ranking'!$D$14:$X$19,16,0)</f>
        <v>Western received an overall score of 84% which ranks them at position 2 of the 6 regions called in Q2.</v>
      </c>
      <c r="AK510" s="10" t="str">
        <f>VLOOKUP(K510,'Region Ranking'!$D$14:$X$19,17,0)</f>
        <v>Western received a 'greeting' score of 53% which ranks them at position 4 of the 6 regions called in Q2.</v>
      </c>
      <c r="AL510" s="10" t="str">
        <f>VLOOKUP(K510,'Region Ranking'!$D$14:$X$19,18,0)</f>
        <v>Western received an 'act with empathy' score of 94% which ranks them at position 1 of the 6 regions called in Q2.</v>
      </c>
      <c r="AM510" s="10" t="str">
        <f>VLOOKUP(K510,'Region Ranking'!$D$14:$X$19,19,0)</f>
        <v>Western received an 'explain expectations &amp; resolve situations' score of 87% which ranks them at position 2 of the 6 regions called in Q2.</v>
      </c>
      <c r="AN510" s="10" t="str">
        <f>VLOOKUP(K510,'Region Ranking'!$D$14:$X$19,20,0)</f>
        <v>Western received a 'communication' score of 69% which ranks them at position 3 of the 6 regions called in Q2.</v>
      </c>
      <c r="AO510" s="10" t="str">
        <f>VLOOKUP(K510,'Region Ranking'!$D$14:$X$19,21,0)</f>
        <v>Western had multiple areas with lower ranks in Q2, which should be examined for potential areas of improvement.</v>
      </c>
    </row>
    <row r="511" spans="1:41" hidden="1" x14ac:dyDescent="0.25">
      <c r="A511" s="10">
        <v>2025</v>
      </c>
      <c r="B511" s="10" t="s">
        <v>347</v>
      </c>
      <c r="C511" s="10" t="s">
        <v>348</v>
      </c>
      <c r="D511" s="10">
        <v>10485579</v>
      </c>
      <c r="E511" s="10" t="s">
        <v>101</v>
      </c>
      <c r="F511" s="10" t="s">
        <v>102</v>
      </c>
      <c r="G511" s="10" t="s">
        <v>101</v>
      </c>
      <c r="H511" s="10" t="s">
        <v>46</v>
      </c>
      <c r="I511" s="10">
        <v>2060</v>
      </c>
      <c r="J511" s="10" t="s">
        <v>103</v>
      </c>
      <c r="K511" s="10" t="s">
        <v>104</v>
      </c>
      <c r="L511" s="10" t="s">
        <v>49</v>
      </c>
      <c r="M511" s="10"/>
      <c r="N511" s="10" t="s">
        <v>50</v>
      </c>
      <c r="O511" s="10" t="s">
        <v>51</v>
      </c>
      <c r="P511" s="10">
        <v>5</v>
      </c>
      <c r="Q511" s="10">
        <v>5</v>
      </c>
      <c r="R511" s="10">
        <v>5</v>
      </c>
      <c r="S511" s="10" t="s">
        <v>52</v>
      </c>
      <c r="T511" s="10" t="s">
        <v>76</v>
      </c>
      <c r="U511" s="10">
        <v>5</v>
      </c>
      <c r="V511" s="10" t="s">
        <v>63</v>
      </c>
      <c r="W511" s="10" t="s">
        <v>55</v>
      </c>
      <c r="X511" s="10" t="s">
        <v>55</v>
      </c>
      <c r="Y511" s="10">
        <v>0.7142857142857143</v>
      </c>
      <c r="Z511" s="10">
        <v>1</v>
      </c>
      <c r="AA511" s="10">
        <v>1</v>
      </c>
      <c r="AB511" s="10">
        <v>1</v>
      </c>
      <c r="AC511" s="10">
        <v>0.97701149425287359</v>
      </c>
      <c r="AD511" s="10" t="str">
        <f>VLOOKUP(J511,'Areas Ranking'!$D$116:$Z$172,18,0)</f>
        <v>North Shore received an overall score of 85% which ranks them at position 8 of the 12 areas within the North West Metropolitan region called in Q2.</v>
      </c>
      <c r="AE511" s="10" t="str">
        <f>VLOOKUP(J511,'Areas Ranking'!$D$116:$Z$172,19,0)</f>
        <v>North Shore received a 'greeting' score of 62% which ranks them at position 4 of the 12 areas within the North West Metropolitan region called in Q2.</v>
      </c>
      <c r="AF511" s="10" t="str">
        <f>VLOOKUP(J511,'Areas Ranking'!$D$116:$Z$172,20,0)</f>
        <v>North Shore received an 'act with empathy' score of 100% which ranks them at position 1 of the 12 areas within the North West Metropolitan region called in Q2.</v>
      </c>
      <c r="AG511" s="10" t="str">
        <f>VLOOKUP(J511,'Areas Ranking'!$D$116:$Z$172,21,0)</f>
        <v>North Shore received an 'explain expectations &amp; resolve situations' score of 87% which ranks them at position 7 of the 12 areas within the North West Metropolitan region called in Q2.</v>
      </c>
      <c r="AH511" s="10" t="str">
        <f>VLOOKUP(J511,'Areas Ranking'!$D$116:$Z$172,22,0)</f>
        <v>North Shore received a 'communication' score of 50% which ranks them at position 10 of the 12 areas within the North West Metropolitan region called in Q2.</v>
      </c>
      <c r="AI511" s="10" t="str">
        <f>VLOOKUP(J511,'Areas Ranking'!$D$116:$Z$172,23,0)</f>
        <v>North Shore's lowest rank was for 'communication' in Q2, which should be examined for potential areas of improvement.</v>
      </c>
      <c r="AJ511" s="10" t="str">
        <f>VLOOKUP(K511,'Region Ranking'!$D$14:$X$19,16,0)</f>
        <v>North West Metropolitan received an overall score of 82% which ranks them at position 5 of the 6 regions called in Q2.</v>
      </c>
      <c r="AK511" s="10" t="str">
        <f>VLOOKUP(K511,'Region Ranking'!$D$14:$X$19,17,0)</f>
        <v>North West Metropolitan received a 'greeting' score of 58% which ranks them at position 2 of the 6 regions called in Q2.</v>
      </c>
      <c r="AL511" s="10" t="str">
        <f>VLOOKUP(K511,'Region Ranking'!$D$14:$X$19,18,0)</f>
        <v>North West Metropolitan received an 'act with empathy' score of 88% which ranks them at position 5 of the 6 regions called in Q2.</v>
      </c>
      <c r="AM511" s="10" t="str">
        <f>VLOOKUP(K511,'Region Ranking'!$D$14:$X$19,19,0)</f>
        <v>North West Metropolitan received an 'explain expectations &amp; resolve situations' score of 84% which ranks them at position 4 of the 6 regions called in Q2.</v>
      </c>
      <c r="AN511" s="10" t="str">
        <f>VLOOKUP(K511,'Region Ranking'!$D$14:$X$19,20,0)</f>
        <v>North West Metropolitan received a 'communication' score of 69% which ranks them at position 2 of the 6 regions called in Q2.</v>
      </c>
      <c r="AO511" s="10" t="str">
        <f>VLOOKUP(K511,'Region Ranking'!$D$14:$X$19,21,0)</f>
        <v>North West Metropolitan had multiple areas with lower ranks in Q2, which should be examined for potential areas of improvement.</v>
      </c>
    </row>
    <row r="512" spans="1:41" hidden="1" x14ac:dyDescent="0.25">
      <c r="A512" s="10">
        <v>2025</v>
      </c>
      <c r="B512" s="10" t="s">
        <v>347</v>
      </c>
      <c r="C512" s="10" t="s">
        <v>348</v>
      </c>
      <c r="D512" s="10">
        <v>10485580</v>
      </c>
      <c r="E512" s="10" t="s">
        <v>335</v>
      </c>
      <c r="F512" s="10" t="s">
        <v>336</v>
      </c>
      <c r="G512" s="10" t="s">
        <v>335</v>
      </c>
      <c r="H512" s="10" t="s">
        <v>46</v>
      </c>
      <c r="I512" s="10">
        <v>2541</v>
      </c>
      <c r="J512" s="10" t="s">
        <v>259</v>
      </c>
      <c r="K512" s="10" t="s">
        <v>253</v>
      </c>
      <c r="L512" s="10" t="s">
        <v>49</v>
      </c>
      <c r="M512" s="10" t="s">
        <v>61</v>
      </c>
      <c r="N512" s="10" t="s">
        <v>50</v>
      </c>
      <c r="O512" s="10" t="s">
        <v>51</v>
      </c>
      <c r="P512" s="10">
        <v>4</v>
      </c>
      <c r="Q512" s="10">
        <v>5</v>
      </c>
      <c r="R512" s="10">
        <v>5</v>
      </c>
      <c r="S512" s="10" t="s">
        <v>52</v>
      </c>
      <c r="T512" s="10" t="s">
        <v>53</v>
      </c>
      <c r="U512" s="10">
        <v>5</v>
      </c>
      <c r="V512" s="10" t="s">
        <v>51</v>
      </c>
      <c r="W512" s="10" t="s">
        <v>55</v>
      </c>
      <c r="X512" s="10" t="s">
        <v>55</v>
      </c>
      <c r="Y512" s="10">
        <v>0.5714285714285714</v>
      </c>
      <c r="Z512" s="10">
        <v>1</v>
      </c>
      <c r="AA512" s="10">
        <v>0.90476190476190477</v>
      </c>
      <c r="AB512" s="10">
        <v>1</v>
      </c>
      <c r="AC512" s="10">
        <v>0.91954022988505746</v>
      </c>
      <c r="AD512" s="10" t="str">
        <f>VLOOKUP(J512,'Areas Ranking'!$D$116:$Z$172,18,0)</f>
        <v>South Coast received an overall score of 84% which ranks them at position 4 of the 8 areas within the Southern region called in Q2.</v>
      </c>
      <c r="AE512" s="10" t="str">
        <f>VLOOKUP(J512,'Areas Ranking'!$D$116:$Z$172,19,0)</f>
        <v>South Coast received a 'greeting' score of 57% which ranks them at position 2 of the 8 areas within the Southern region called in Q2.</v>
      </c>
      <c r="AF512" s="10" t="str">
        <f>VLOOKUP(J512,'Areas Ranking'!$D$116:$Z$172,20,0)</f>
        <v>South Coast received an 'act with empathy' score of 87% which ranks them at position 4 of the 8 areas within the Southern region called in Q2.</v>
      </c>
      <c r="AG512" s="10" t="str">
        <f>VLOOKUP(J512,'Areas Ranking'!$D$116:$Z$172,21,0)</f>
        <v>South Coast received an 'explain expectations &amp; resolve situations' score of 87% which ranks them at position 3 of the 8 areas within the Southern region called in Q2.</v>
      </c>
      <c r="AH512" s="10" t="str">
        <f>VLOOKUP(J512,'Areas Ranking'!$D$116:$Z$172,22,0)</f>
        <v>South Coast received a 'communication' score of 83% which ranks them at position 1 of the 8 areas within the Southern region called in Q2.</v>
      </c>
      <c r="AI512" s="10" t="str">
        <f>VLOOKUP(J512,'Areas Ranking'!$D$116:$Z$172,23,0)</f>
        <v>South Coast's lowest rank was for 'act with empathy' in Q2, which should be examined for potential areas of improvement.</v>
      </c>
      <c r="AJ512" s="10" t="str">
        <f>VLOOKUP(K512,'Region Ranking'!$D$14:$X$19,16,0)</f>
        <v>Southern received an overall score of 77% which ranks them at position 6 of the 6 regions called in Q2.</v>
      </c>
      <c r="AK512" s="10" t="str">
        <f>VLOOKUP(K512,'Region Ranking'!$D$14:$X$19,17,0)</f>
        <v>Southern received a 'greeting' score of 51% which ranks them at position 5 of the 6 regions called in Q2.</v>
      </c>
      <c r="AL512" s="10" t="str">
        <f>VLOOKUP(K512,'Region Ranking'!$D$14:$X$19,18,0)</f>
        <v>Southern received an 'act with empathy' score of 81% which ranks them at position 6 of the 6 regions called in Q2.</v>
      </c>
      <c r="AM512" s="10" t="str">
        <f>VLOOKUP(K512,'Region Ranking'!$D$14:$X$19,19,0)</f>
        <v>Southern received an 'explain expectations &amp; resolve situations' score of 83% which ranks them at position 6 of the 6 regions called in Q2.</v>
      </c>
      <c r="AN512" s="10" t="str">
        <f>VLOOKUP(K512,'Region Ranking'!$D$14:$X$19,20,0)</f>
        <v>Southern received a 'communication' score of 60% which ranks them at position 5 of the 6 regions called in Q2.</v>
      </c>
      <c r="AO512" s="10" t="str">
        <f>VLOOKUP(K512,'Region Ranking'!$D$14:$X$19,21,0)</f>
        <v>Southern had multiple areas with lower ranks in Q2, which should be examined for potential areas of improvement.</v>
      </c>
    </row>
    <row r="513" spans="1:41" hidden="1" x14ac:dyDescent="0.25">
      <c r="A513" s="10">
        <v>2025</v>
      </c>
      <c r="B513" s="10" t="s">
        <v>347</v>
      </c>
      <c r="C513" s="10" t="s">
        <v>348</v>
      </c>
      <c r="D513" s="10">
        <v>10485581</v>
      </c>
      <c r="E513" s="10" t="s">
        <v>313</v>
      </c>
      <c r="F513" s="10" t="s">
        <v>314</v>
      </c>
      <c r="G513" s="10" t="s">
        <v>313</v>
      </c>
      <c r="H513" s="10" t="s">
        <v>46</v>
      </c>
      <c r="I513" s="10">
        <v>2021</v>
      </c>
      <c r="J513" s="10" t="s">
        <v>75</v>
      </c>
      <c r="K513" s="10" t="s">
        <v>48</v>
      </c>
      <c r="L513" s="10" t="s">
        <v>88</v>
      </c>
      <c r="M513" s="10" t="s">
        <v>61</v>
      </c>
      <c r="N513" s="10" t="s">
        <v>132</v>
      </c>
      <c r="O513" s="10" t="s">
        <v>51</v>
      </c>
      <c r="P513" s="10">
        <v>4</v>
      </c>
      <c r="Q513" s="10">
        <v>4</v>
      </c>
      <c r="R513" s="10">
        <v>5</v>
      </c>
      <c r="S513" s="10" t="s">
        <v>52</v>
      </c>
      <c r="T513" s="10" t="s">
        <v>62</v>
      </c>
      <c r="U513" s="10">
        <v>3</v>
      </c>
      <c r="V513" s="10" t="s">
        <v>51</v>
      </c>
      <c r="W513" s="10" t="s">
        <v>55</v>
      </c>
      <c r="X513" s="10" t="s">
        <v>55</v>
      </c>
      <c r="Y513" s="10">
        <v>0.5714285714285714</v>
      </c>
      <c r="Z513" s="10">
        <v>1</v>
      </c>
      <c r="AA513" s="10">
        <v>0.61904761904761907</v>
      </c>
      <c r="AB513" s="10">
        <v>1</v>
      </c>
      <c r="AC513" s="10">
        <v>0.78160919540229878</v>
      </c>
      <c r="AD513" s="10" t="str">
        <f>VLOOKUP(J513,'Areas Ranking'!$D$116:$Z$172,18,0)</f>
        <v>Eastern Suburbs received an overall score of 90% which ranks them at position 4 of the 10 areas within the Central Metropolitan region called in Q2.</v>
      </c>
      <c r="AE513" s="10" t="str">
        <f>VLOOKUP(J513,'Areas Ranking'!$D$116:$Z$172,19,0)</f>
        <v>Eastern Suburbs received a 'greeting' score of 71% which ranks them at position 1 of the 10 areas within the Central Metropolitan region called in Q2.</v>
      </c>
      <c r="AF513" s="10" t="str">
        <f>VLOOKUP(J513,'Areas Ranking'!$D$116:$Z$172,20,0)</f>
        <v>Eastern Suburbs received an 'act with empathy' score of 100% which ranks them at position 1 of the 10 areas within the Central Metropolitan region called in Q2.</v>
      </c>
      <c r="AG513" s="10" t="str">
        <f>VLOOKUP(J513,'Areas Ranking'!$D$116:$Z$172,21,0)</f>
        <v>Eastern Suburbs received an 'explain expectations &amp; resolve situations' score of 87% which ranks them at position 5 of the 10 areas within the Central Metropolitan region called in Q2.</v>
      </c>
      <c r="AH513" s="10" t="str">
        <f>VLOOKUP(J513,'Areas Ranking'!$D$116:$Z$172,22,0)</f>
        <v>Eastern Suburbs received a 'communication' score of 83% which ranks them at position 3 of the 10 areas within the Central Metropolitan region called in Q2.</v>
      </c>
      <c r="AI513" s="10" t="str">
        <f>VLOOKUP(J513,'Areas Ranking'!$D$116:$Z$172,23,0)</f>
        <v>Eastern Suburbs' lowest rank was for 'explain expectations &amp; resolve situations' in Q2, which should be examined for potential areas of improvement.</v>
      </c>
      <c r="AJ513" s="10" t="str">
        <f>VLOOKUP(K513,'Region Ranking'!$D$14:$X$19,16,0)</f>
        <v>Central Metropolitan received an overall score of 85% which ranks them at position 1 of the 6 regions called in Q2.</v>
      </c>
      <c r="AK513" s="10" t="str">
        <f>VLOOKUP(K513,'Region Ranking'!$D$14:$X$19,17,0)</f>
        <v>Central Metropolitan received a 'greeting' score of 60% which ranks them at position 1 of the 6 regions called in Q2.</v>
      </c>
      <c r="AL513" s="10" t="str">
        <f>VLOOKUP(K513,'Region Ranking'!$D$14:$X$19,18,0)</f>
        <v>Central Metropolitan received an 'act with empathy' score of 94% which ranks them at position 2 of the 6 regions called in Q2.</v>
      </c>
      <c r="AM513" s="10" t="str">
        <f>VLOOKUP(K513,'Region Ranking'!$D$14:$X$19,19,0)</f>
        <v>Central Metropolitan received an 'explain expectations &amp; resolve situations' score of 86% which ranks them at position 3 of the 6 regions called in Q2.</v>
      </c>
      <c r="AN513" s="10" t="str">
        <f>VLOOKUP(K513,'Region Ranking'!$D$14:$X$19,20,0)</f>
        <v>Central Metropolitan received a 'communication' score of 77% which ranks them at position 1 of the 6 regions called in Q2.</v>
      </c>
      <c r="AO513" s="10" t="str">
        <f>VLOOKUP(K513,'Region Ranking'!$D$14:$X$19,21,0)</f>
        <v>Central Metropolitan had multiple areas with lower ranks in Q2, which should be examined for potential areas of improvement.</v>
      </c>
    </row>
    <row r="514" spans="1:41" hidden="1" x14ac:dyDescent="0.25">
      <c r="A514" s="10">
        <v>2025</v>
      </c>
      <c r="B514" s="10" t="s">
        <v>347</v>
      </c>
      <c r="C514" s="10" t="s">
        <v>348</v>
      </c>
      <c r="D514" s="10">
        <v>10485582</v>
      </c>
      <c r="E514" s="10" t="s">
        <v>323</v>
      </c>
      <c r="F514" s="10" t="s">
        <v>324</v>
      </c>
      <c r="G514" s="10" t="s">
        <v>323</v>
      </c>
      <c r="H514" s="10" t="s">
        <v>46</v>
      </c>
      <c r="I514" s="10">
        <v>2112</v>
      </c>
      <c r="J514" s="10" t="s">
        <v>120</v>
      </c>
      <c r="K514" s="10" t="s">
        <v>104</v>
      </c>
      <c r="L514" s="10" t="s">
        <v>49</v>
      </c>
      <c r="M514" s="10"/>
      <c r="N514" s="10" t="s">
        <v>70</v>
      </c>
      <c r="O514" s="10" t="s">
        <v>51</v>
      </c>
      <c r="P514" s="10">
        <v>5</v>
      </c>
      <c r="Q514" s="10">
        <v>5</v>
      </c>
      <c r="R514" s="10">
        <v>5</v>
      </c>
      <c r="S514" s="10" t="s">
        <v>52</v>
      </c>
      <c r="T514" s="10" t="s">
        <v>76</v>
      </c>
      <c r="U514" s="10">
        <v>5</v>
      </c>
      <c r="V514" s="10" t="s">
        <v>51</v>
      </c>
      <c r="W514" s="10" t="s">
        <v>51</v>
      </c>
      <c r="X514" s="10" t="s">
        <v>55</v>
      </c>
      <c r="Y514" s="10">
        <v>0.5714285714285714</v>
      </c>
      <c r="Z514" s="10">
        <v>1</v>
      </c>
      <c r="AA514" s="10">
        <v>1</v>
      </c>
      <c r="AB514" s="10">
        <v>0.5</v>
      </c>
      <c r="AC514" s="10">
        <v>0.90804597701149414</v>
      </c>
      <c r="AD514" s="10" t="str">
        <f>VLOOKUP(J514,'Areas Ranking'!$D$116:$Z$172,18,0)</f>
        <v>Ryde received an overall score of 89% which ranks them at position 5 of the 12 areas within the North West Metropolitan region called in Q2.</v>
      </c>
      <c r="AE514" s="10" t="str">
        <f>VLOOKUP(J514,'Areas Ranking'!$D$116:$Z$172,19,0)</f>
        <v>Ryde received a 'greeting' score of 62% which ranks them at position 4 of the 12 areas within the North West Metropolitan region called in Q2.</v>
      </c>
      <c r="AF514" s="10" t="str">
        <f>VLOOKUP(J514,'Areas Ranking'!$D$116:$Z$172,20,0)</f>
        <v>Ryde received an 'act with empathy' score of 100% which ranks them at position 1 of the 12 areas within the North West Metropolitan region called in Q2.</v>
      </c>
      <c r="AG514" s="10" t="str">
        <f>VLOOKUP(J514,'Areas Ranking'!$D$116:$Z$172,21,0)</f>
        <v>Ryde received an 'explain expectations &amp; resolve situations' score of 90% which ranks them at position 5 of the 12 areas within the North West Metropolitan region called in Q2.</v>
      </c>
      <c r="AH514" s="10" t="str">
        <f>VLOOKUP(J514,'Areas Ranking'!$D$116:$Z$172,22,0)</f>
        <v>Ryde received a 'communication' score of 67% which ranks them at position 7 of the 12 areas within the North West Metropolitan region called in Q2.</v>
      </c>
      <c r="AI514" s="10" t="str">
        <f>VLOOKUP(J514,'Areas Ranking'!$D$116:$Z$172,23,0)</f>
        <v>Ryde's lowest rank was for 'communication' in Q2, which should be examined for potential areas of improvement.</v>
      </c>
      <c r="AJ514" s="10" t="str">
        <f>VLOOKUP(K514,'Region Ranking'!$D$14:$X$19,16,0)</f>
        <v>North West Metropolitan received an overall score of 82% which ranks them at position 5 of the 6 regions called in Q2.</v>
      </c>
      <c r="AK514" s="10" t="str">
        <f>VLOOKUP(K514,'Region Ranking'!$D$14:$X$19,17,0)</f>
        <v>North West Metropolitan received a 'greeting' score of 58% which ranks them at position 2 of the 6 regions called in Q2.</v>
      </c>
      <c r="AL514" s="10" t="str">
        <f>VLOOKUP(K514,'Region Ranking'!$D$14:$X$19,18,0)</f>
        <v>North West Metropolitan received an 'act with empathy' score of 88% which ranks them at position 5 of the 6 regions called in Q2.</v>
      </c>
      <c r="AM514" s="10" t="str">
        <f>VLOOKUP(K514,'Region Ranking'!$D$14:$X$19,19,0)</f>
        <v>North West Metropolitan received an 'explain expectations &amp; resolve situations' score of 84% which ranks them at position 4 of the 6 regions called in Q2.</v>
      </c>
      <c r="AN514" s="10" t="str">
        <f>VLOOKUP(K514,'Region Ranking'!$D$14:$X$19,20,0)</f>
        <v>North West Metropolitan received a 'communication' score of 69% which ranks them at position 2 of the 6 regions called in Q2.</v>
      </c>
      <c r="AO514" s="10" t="str">
        <f>VLOOKUP(K514,'Region Ranking'!$D$14:$X$19,21,0)</f>
        <v>North West Metropolitan had multiple areas with lower ranks in Q2, which should be examined for potential areas of improvement.</v>
      </c>
    </row>
    <row r="515" spans="1:41" hidden="1" x14ac:dyDescent="0.25">
      <c r="A515" s="10">
        <v>2025</v>
      </c>
      <c r="B515" s="10" t="s">
        <v>347</v>
      </c>
      <c r="C515" s="10" t="s">
        <v>348</v>
      </c>
      <c r="D515" s="10">
        <v>10485593</v>
      </c>
      <c r="E515" s="10" t="s">
        <v>303</v>
      </c>
      <c r="F515" s="10" t="s">
        <v>304</v>
      </c>
      <c r="G515" s="10" t="s">
        <v>303</v>
      </c>
      <c r="H515" s="10" t="s">
        <v>46</v>
      </c>
      <c r="I515" s="10">
        <v>2640</v>
      </c>
      <c r="J515" s="10" t="s">
        <v>305</v>
      </c>
      <c r="K515" s="10" t="s">
        <v>253</v>
      </c>
      <c r="L515" s="10" t="s">
        <v>49</v>
      </c>
      <c r="M515" s="10" t="s">
        <v>61</v>
      </c>
      <c r="N515" s="10" t="s">
        <v>70</v>
      </c>
      <c r="O515" s="10" t="s">
        <v>51</v>
      </c>
      <c r="P515" s="10">
        <v>5</v>
      </c>
      <c r="Q515" s="10">
        <v>5</v>
      </c>
      <c r="R515" s="10">
        <v>5</v>
      </c>
      <c r="S515" s="10" t="s">
        <v>52</v>
      </c>
      <c r="T515" s="10" t="s">
        <v>76</v>
      </c>
      <c r="U515" s="10">
        <v>5</v>
      </c>
      <c r="V515" s="10" t="s">
        <v>51</v>
      </c>
      <c r="W515" s="10" t="s">
        <v>55</v>
      </c>
      <c r="X515" s="10" t="s">
        <v>55</v>
      </c>
      <c r="Y515" s="10">
        <v>0.7142857142857143</v>
      </c>
      <c r="Z515" s="10">
        <v>1</v>
      </c>
      <c r="AA515" s="10">
        <v>1</v>
      </c>
      <c r="AB515" s="10">
        <v>1</v>
      </c>
      <c r="AC515" s="10">
        <v>0.97701149425287359</v>
      </c>
      <c r="AD515" s="10" t="str">
        <f>VLOOKUP(J515,'Areas Ranking'!$D$116:$Z$172,18,0)</f>
        <v>Murray River received an overall score of 93% which ranks them at position 1 of the 8 areas within the Southern region called in Q2.</v>
      </c>
      <c r="AE515" s="10" t="str">
        <f>VLOOKUP(J515,'Areas Ranking'!$D$116:$Z$172,19,0)</f>
        <v>Murray River received a 'greeting' score of 62% which ranks them at position 1 of the 8 areas within the Southern region called in Q2.</v>
      </c>
      <c r="AF515" s="10" t="str">
        <f>VLOOKUP(J515,'Areas Ranking'!$D$116:$Z$172,20,0)</f>
        <v>Murray River received an 'act with empathy' score of 100% which ranks them at position 1 of the 8 areas within the Southern region called in Q2.</v>
      </c>
      <c r="AG515" s="10" t="str">
        <f>VLOOKUP(J515,'Areas Ranking'!$D$116:$Z$172,21,0)</f>
        <v>Murray River received an 'explain expectations &amp; resolve situations' score of 100% which ranks them at position 1 of the 8 areas within the Southern region called in Q2.</v>
      </c>
      <c r="AH515" s="10" t="str">
        <f>VLOOKUP(J515,'Areas Ranking'!$D$116:$Z$172,22,0)</f>
        <v>Murray River received a 'communication' score of 67% which ranks them at position 2 of the 8 areas within the Southern region called in Q2.</v>
      </c>
      <c r="AI515" s="10" t="str">
        <f>VLOOKUP(J515,'Areas Ranking'!$D$116:$Z$172,23,0)</f>
        <v>Murray River's lowest rank was for 'communication' in Q2, which should be examined for potential areas of improvement.</v>
      </c>
      <c r="AJ515" s="10" t="str">
        <f>VLOOKUP(K515,'Region Ranking'!$D$14:$X$19,16,0)</f>
        <v>Southern received an overall score of 77% which ranks them at position 6 of the 6 regions called in Q2.</v>
      </c>
      <c r="AK515" s="10" t="str">
        <f>VLOOKUP(K515,'Region Ranking'!$D$14:$X$19,17,0)</f>
        <v>Southern received a 'greeting' score of 51% which ranks them at position 5 of the 6 regions called in Q2.</v>
      </c>
      <c r="AL515" s="10" t="str">
        <f>VLOOKUP(K515,'Region Ranking'!$D$14:$X$19,18,0)</f>
        <v>Southern received an 'act with empathy' score of 81% which ranks them at position 6 of the 6 regions called in Q2.</v>
      </c>
      <c r="AM515" s="10" t="str">
        <f>VLOOKUP(K515,'Region Ranking'!$D$14:$X$19,19,0)</f>
        <v>Southern received an 'explain expectations &amp; resolve situations' score of 83% which ranks them at position 6 of the 6 regions called in Q2.</v>
      </c>
      <c r="AN515" s="10" t="str">
        <f>VLOOKUP(K515,'Region Ranking'!$D$14:$X$19,20,0)</f>
        <v>Southern received a 'communication' score of 60% which ranks them at position 5 of the 6 regions called in Q2.</v>
      </c>
      <c r="AO515" s="10" t="str">
        <f>VLOOKUP(K515,'Region Ranking'!$D$14:$X$19,21,0)</f>
        <v>Southern had multiple areas with lower ranks in Q2, which should be examined for potential areas of improvement.</v>
      </c>
    </row>
    <row r="516" spans="1:41" hidden="1" x14ac:dyDescent="0.25">
      <c r="A516" s="10">
        <v>2025</v>
      </c>
      <c r="B516" s="10" t="s">
        <v>347</v>
      </c>
      <c r="C516" s="10" t="s">
        <v>348</v>
      </c>
      <c r="D516" s="10">
        <v>10485594</v>
      </c>
      <c r="E516" s="10" t="s">
        <v>345</v>
      </c>
      <c r="F516" s="10" t="s">
        <v>346</v>
      </c>
      <c r="G516" s="10" t="s">
        <v>345</v>
      </c>
      <c r="H516" s="10" t="s">
        <v>46</v>
      </c>
      <c r="I516" s="10">
        <v>2536</v>
      </c>
      <c r="J516" s="10" t="s">
        <v>259</v>
      </c>
      <c r="K516" s="10" t="s">
        <v>253</v>
      </c>
      <c r="L516" s="10" t="s">
        <v>49</v>
      </c>
      <c r="M516" s="10" t="s">
        <v>61</v>
      </c>
      <c r="N516" s="10" t="s">
        <v>70</v>
      </c>
      <c r="O516" s="10" t="s">
        <v>51</v>
      </c>
      <c r="P516" s="10">
        <v>5</v>
      </c>
      <c r="Q516" s="10">
        <v>5</v>
      </c>
      <c r="R516" s="10">
        <v>5</v>
      </c>
      <c r="S516" s="10" t="s">
        <v>52</v>
      </c>
      <c r="T516" s="10" t="s">
        <v>53</v>
      </c>
      <c r="U516" s="10">
        <v>5</v>
      </c>
      <c r="V516" s="10" t="s">
        <v>51</v>
      </c>
      <c r="W516" s="10" t="s">
        <v>51</v>
      </c>
      <c r="X516" s="10" t="s">
        <v>55</v>
      </c>
      <c r="Y516" s="10">
        <v>0.5714285714285714</v>
      </c>
      <c r="Z516" s="10">
        <v>1</v>
      </c>
      <c r="AA516" s="10">
        <v>0.90476190476190477</v>
      </c>
      <c r="AB516" s="10">
        <v>0.5</v>
      </c>
      <c r="AC516" s="10">
        <v>0.86206896551724144</v>
      </c>
      <c r="AD516" s="10" t="str">
        <f>VLOOKUP(J516,'Areas Ranking'!$D$116:$Z$172,18,0)</f>
        <v>South Coast received an overall score of 84% which ranks them at position 4 of the 8 areas within the Southern region called in Q2.</v>
      </c>
      <c r="AE516" s="10" t="str">
        <f>VLOOKUP(J516,'Areas Ranking'!$D$116:$Z$172,19,0)</f>
        <v>South Coast received a 'greeting' score of 57% which ranks them at position 2 of the 8 areas within the Southern region called in Q2.</v>
      </c>
      <c r="AF516" s="10" t="str">
        <f>VLOOKUP(J516,'Areas Ranking'!$D$116:$Z$172,20,0)</f>
        <v>South Coast received an 'act with empathy' score of 87% which ranks them at position 4 of the 8 areas within the Southern region called in Q2.</v>
      </c>
      <c r="AG516" s="10" t="str">
        <f>VLOOKUP(J516,'Areas Ranking'!$D$116:$Z$172,21,0)</f>
        <v>South Coast received an 'explain expectations &amp; resolve situations' score of 87% which ranks them at position 3 of the 8 areas within the Southern region called in Q2.</v>
      </c>
      <c r="AH516" s="10" t="str">
        <f>VLOOKUP(J516,'Areas Ranking'!$D$116:$Z$172,22,0)</f>
        <v>South Coast received a 'communication' score of 83% which ranks them at position 1 of the 8 areas within the Southern region called in Q2.</v>
      </c>
      <c r="AI516" s="10" t="str">
        <f>VLOOKUP(J516,'Areas Ranking'!$D$116:$Z$172,23,0)</f>
        <v>South Coast's lowest rank was for 'act with empathy' in Q2, which should be examined for potential areas of improvement.</v>
      </c>
      <c r="AJ516" s="10" t="str">
        <f>VLOOKUP(K516,'Region Ranking'!$D$14:$X$19,16,0)</f>
        <v>Southern received an overall score of 77% which ranks them at position 6 of the 6 regions called in Q2.</v>
      </c>
      <c r="AK516" s="10" t="str">
        <f>VLOOKUP(K516,'Region Ranking'!$D$14:$X$19,17,0)</f>
        <v>Southern received a 'greeting' score of 51% which ranks them at position 5 of the 6 regions called in Q2.</v>
      </c>
      <c r="AL516" s="10" t="str">
        <f>VLOOKUP(K516,'Region Ranking'!$D$14:$X$19,18,0)</f>
        <v>Southern received an 'act with empathy' score of 81% which ranks them at position 6 of the 6 regions called in Q2.</v>
      </c>
      <c r="AM516" s="10" t="str">
        <f>VLOOKUP(K516,'Region Ranking'!$D$14:$X$19,19,0)</f>
        <v>Southern received an 'explain expectations &amp; resolve situations' score of 83% which ranks them at position 6 of the 6 regions called in Q2.</v>
      </c>
      <c r="AN516" s="10" t="str">
        <f>VLOOKUP(K516,'Region Ranking'!$D$14:$X$19,20,0)</f>
        <v>Southern received a 'communication' score of 60% which ranks them at position 5 of the 6 regions called in Q2.</v>
      </c>
      <c r="AO516" s="10" t="str">
        <f>VLOOKUP(K516,'Region Ranking'!$D$14:$X$19,21,0)</f>
        <v>Southern had multiple areas with lower ranks in Q2, which should be examined for potential areas of improvement.</v>
      </c>
    </row>
    <row r="517" spans="1:41" hidden="1" x14ac:dyDescent="0.25">
      <c r="A517" s="10">
        <v>2025</v>
      </c>
      <c r="B517" s="10" t="s">
        <v>347</v>
      </c>
      <c r="C517" s="10" t="s">
        <v>348</v>
      </c>
      <c r="D517" s="10">
        <v>10485595</v>
      </c>
      <c r="E517" s="10" t="s">
        <v>279</v>
      </c>
      <c r="F517" s="10" t="s">
        <v>280</v>
      </c>
      <c r="G517" s="10" t="s">
        <v>279</v>
      </c>
      <c r="H517" s="10" t="s">
        <v>46</v>
      </c>
      <c r="I517" s="10">
        <v>2680</v>
      </c>
      <c r="J517" s="10" t="s">
        <v>281</v>
      </c>
      <c r="K517" s="10" t="s">
        <v>253</v>
      </c>
      <c r="L517" s="10" t="s">
        <v>49</v>
      </c>
      <c r="M517" s="10" t="s">
        <v>61</v>
      </c>
      <c r="N517" s="10" t="s">
        <v>50</v>
      </c>
      <c r="O517" s="10" t="s">
        <v>51</v>
      </c>
      <c r="P517" s="10">
        <v>5</v>
      </c>
      <c r="Q517" s="10">
        <v>5</v>
      </c>
      <c r="R517" s="10">
        <v>5</v>
      </c>
      <c r="S517" s="10" t="s">
        <v>52</v>
      </c>
      <c r="T517" s="10" t="s">
        <v>53</v>
      </c>
      <c r="U517" s="10">
        <v>5</v>
      </c>
      <c r="V517" s="10" t="s">
        <v>51</v>
      </c>
      <c r="W517" s="10" t="s">
        <v>55</v>
      </c>
      <c r="X517" s="10" t="s">
        <v>55</v>
      </c>
      <c r="Y517" s="10">
        <v>0.42857142857142849</v>
      </c>
      <c r="Z517" s="10">
        <v>1</v>
      </c>
      <c r="AA517" s="10">
        <v>0.90476190476190477</v>
      </c>
      <c r="AB517" s="10">
        <v>1</v>
      </c>
      <c r="AC517" s="10">
        <v>0.90804597701149414</v>
      </c>
      <c r="AD517" s="10" t="str">
        <f>VLOOKUP(J517,'Areas Ranking'!$D$116:$Z$172,18,0)</f>
        <v>Murrumbidgee received an overall score of 85% which ranks them at position 3 of the 8 areas within the Southern region called in Q2.</v>
      </c>
      <c r="AE517" s="10" t="str">
        <f>VLOOKUP(J517,'Areas Ranking'!$D$116:$Z$172,19,0)</f>
        <v>Murrumbidgee received a 'greeting' score of 52% which ranks them at position 3 of the 8 areas within the Southern region called in Q2.</v>
      </c>
      <c r="AF517" s="10" t="str">
        <f>VLOOKUP(J517,'Areas Ranking'!$D$116:$Z$172,20,0)</f>
        <v>Murrumbidgee received an 'act with empathy' score of 96% which ranks them at position 2 of the 8 areas within the Southern region called in Q2.</v>
      </c>
      <c r="AG517" s="10" t="str">
        <f>VLOOKUP(J517,'Areas Ranking'!$D$116:$Z$172,21,0)</f>
        <v>Murrumbidgee received an 'explain expectations &amp; resolve situations' score of 87% which ranks them at position 3 of the 8 areas within the Southern region called in Q2.</v>
      </c>
      <c r="AH517" s="10" t="str">
        <f>VLOOKUP(J517,'Areas Ranking'!$D$116:$Z$172,22,0)</f>
        <v>Murrumbidgee received a 'communication' score of 67% which ranks them at position 2 of the 8 areas within the Southern region called in Q2.</v>
      </c>
      <c r="AI517" s="10" t="str">
        <f>VLOOKUP(J517,'Areas Ranking'!$D$116:$Z$172,23,0)</f>
        <v>Murrumbidgee had multiple areas with lower ranks in Q2, which should be examined for potential areas of improvement.</v>
      </c>
      <c r="AJ517" s="10" t="str">
        <f>VLOOKUP(K517,'Region Ranking'!$D$14:$X$19,16,0)</f>
        <v>Southern received an overall score of 77% which ranks them at position 6 of the 6 regions called in Q2.</v>
      </c>
      <c r="AK517" s="10" t="str">
        <f>VLOOKUP(K517,'Region Ranking'!$D$14:$X$19,17,0)</f>
        <v>Southern received a 'greeting' score of 51% which ranks them at position 5 of the 6 regions called in Q2.</v>
      </c>
      <c r="AL517" s="10" t="str">
        <f>VLOOKUP(K517,'Region Ranking'!$D$14:$X$19,18,0)</f>
        <v>Southern received an 'act with empathy' score of 81% which ranks them at position 6 of the 6 regions called in Q2.</v>
      </c>
      <c r="AM517" s="10" t="str">
        <f>VLOOKUP(K517,'Region Ranking'!$D$14:$X$19,19,0)</f>
        <v>Southern received an 'explain expectations &amp; resolve situations' score of 83% which ranks them at position 6 of the 6 regions called in Q2.</v>
      </c>
      <c r="AN517" s="10" t="str">
        <f>VLOOKUP(K517,'Region Ranking'!$D$14:$X$19,20,0)</f>
        <v>Southern received a 'communication' score of 60% which ranks them at position 5 of the 6 regions called in Q2.</v>
      </c>
      <c r="AO517" s="10" t="str">
        <f>VLOOKUP(K517,'Region Ranking'!$D$14:$X$19,21,0)</f>
        <v>Southern had multiple areas with lower ranks in Q2, which should be examined for potential areas of improvement.</v>
      </c>
    </row>
  </sheetData>
  <autoFilter ref="A1:K517" xr:uid="{00000000-0001-0000-0000-000000000000}">
    <filterColumn colId="0">
      <filters>
        <filter val="2025"/>
      </filters>
    </filterColumn>
    <filterColumn colId="1">
      <filters>
        <filter val="Q2"/>
      </filters>
    </filterColumn>
    <filterColumn colId="10">
      <filters>
        <filter val="South West Metropolitan"/>
      </filters>
    </filterColumn>
  </autoFilter>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72"/>
  <sheetViews>
    <sheetView topLeftCell="A154" workbookViewId="0">
      <selection activeCell="T5" sqref="T5"/>
    </sheetView>
  </sheetViews>
  <sheetFormatPr defaultRowHeight="15" x14ac:dyDescent="0.25"/>
  <sheetData>
    <row r="1" spans="1:26" ht="60" x14ac:dyDescent="0.25">
      <c r="A1" s="1" t="s">
        <v>0</v>
      </c>
      <c r="B1" s="1" t="s">
        <v>1</v>
      </c>
      <c r="C1" s="2" t="s">
        <v>2</v>
      </c>
      <c r="D1" s="13" t="s">
        <v>349</v>
      </c>
      <c r="E1" s="13" t="s">
        <v>350</v>
      </c>
      <c r="F1" s="13" t="s">
        <v>351</v>
      </c>
      <c r="G1" s="13" t="s">
        <v>352</v>
      </c>
      <c r="H1" s="3" t="s">
        <v>353</v>
      </c>
      <c r="I1" s="3" t="s">
        <v>354</v>
      </c>
      <c r="J1" s="3" t="s">
        <v>355</v>
      </c>
      <c r="K1" s="3" t="s">
        <v>356</v>
      </c>
      <c r="L1" s="3" t="s">
        <v>357</v>
      </c>
      <c r="M1" s="1" t="s">
        <v>358</v>
      </c>
      <c r="N1" s="1" t="s">
        <v>359</v>
      </c>
      <c r="O1" s="1" t="s">
        <v>360</v>
      </c>
      <c r="P1" s="1" t="s">
        <v>361</v>
      </c>
      <c r="Q1" s="1" t="s">
        <v>362</v>
      </c>
      <c r="R1" s="1" t="s">
        <v>363</v>
      </c>
      <c r="S1" s="1" t="s">
        <v>364</v>
      </c>
      <c r="T1" s="1" t="s">
        <v>365</v>
      </c>
      <c r="U1" s="1" t="s">
        <v>366</v>
      </c>
      <c r="V1" s="1" t="s">
        <v>367</v>
      </c>
      <c r="W1" s="1" t="s">
        <v>368</v>
      </c>
      <c r="X1" s="1" t="s">
        <v>369</v>
      </c>
      <c r="Y1" s="1" t="s">
        <v>370</v>
      </c>
      <c r="Z1" s="1" t="s">
        <v>371</v>
      </c>
    </row>
    <row r="2" spans="1:26" x14ac:dyDescent="0.25">
      <c r="A2" s="4">
        <v>2024</v>
      </c>
      <c r="B2" s="4" t="s">
        <v>41</v>
      </c>
      <c r="C2" s="9" t="s">
        <v>42</v>
      </c>
      <c r="D2" s="4" t="s">
        <v>47</v>
      </c>
      <c r="E2" s="4" t="str">
        <f t="shared" ref="E2:E33" si="0">TRIM(SUBSTITUTE(SUBSTITUTE(D2,"PAC - ",""),"PD - ",""))</f>
        <v>Sydney City</v>
      </c>
      <c r="F2" s="4" t="s">
        <v>48</v>
      </c>
      <c r="G2" s="4" t="s">
        <v>48</v>
      </c>
      <c r="H2" s="8">
        <f>AVERAGEIFS('Single Response'!$Y$2:$Y$517,'Single Response'!$J$2:$J$517,'Areas Ranking'!$D2,'Single Response'!$B$2:$B$517,'Areas Ranking'!$B2)</f>
        <v>0.61904761904761896</v>
      </c>
      <c r="I2" s="8">
        <f>AVERAGEIFS('Single Response'!$Z$2:$Z$517,'Single Response'!$J$2:$J$517,'Areas Ranking'!$D2,'Single Response'!$B$2:$B$517,'Areas Ranking'!$B2)</f>
        <v>0.9642857142857143</v>
      </c>
      <c r="J2" s="8">
        <f>AVERAGEIFS('Single Response'!$AA$2:$AA$517,'Single Response'!$J$2:$J$517,'Areas Ranking'!$D2,'Single Response'!$B$2:$B$517,'Areas Ranking'!$B2)</f>
        <v>0.9365079365079364</v>
      </c>
      <c r="K2" s="8">
        <f>AVERAGEIFS('Single Response'!$AB$2:$AB$517,'Single Response'!$J$2:$J$517,'Areas Ranking'!$D2,'Single Response'!$B$2:$B$517,'Areas Ranking'!$B2)</f>
        <v>0.66666666666666663</v>
      </c>
      <c r="L2" s="8">
        <f>AVERAGEIFS('Single Response'!$AC$2:$AC$517,'Single Response'!$J$2:$J$517,'Areas Ranking'!$D2,'Single Response'!$B$2:$B$517,'Areas Ranking'!$B2)</f>
        <v>0.88888888888888884</v>
      </c>
      <c r="M2" s="4">
        <f>COUNTIFS($B$2:$B$172,'Areas Ranking'!$B2,$G$2:$G$172,'Areas Ranking'!$G2,$H$2:$H$172,"&gt;"&amp;H2)+1</f>
        <v>4</v>
      </c>
      <c r="N2" s="4">
        <f>COUNTIFS($B$2:$B$172,'Areas Ranking'!$B2,$G$2:$G$172,'Areas Ranking'!$G2,$I$2:$I$172,"&gt;"&amp;I2)+1</f>
        <v>3</v>
      </c>
      <c r="O2" s="4">
        <f>COUNTIFS($B$2:$B$172,'Areas Ranking'!$B2,$G$2:$G$172,'Areas Ranking'!$G2,$J$2:$J$172,"&gt;"&amp;J2)+1</f>
        <v>2</v>
      </c>
      <c r="P2" s="4">
        <f>COUNTIFS($B$2:$B$172,'Areas Ranking'!$B2,$G$2:$G$172,'Areas Ranking'!$G2,$K$2:$K$172,"&gt;"&amp;K2)+1</f>
        <v>2</v>
      </c>
      <c r="Q2" s="4">
        <f>COUNTIFS($B$2:$B$172,'Areas Ranking'!$B2,$G$2:$G$172,'Areas Ranking'!$G2,$L$2:$L$172,"&gt;"&amp;L2)+1</f>
        <v>2</v>
      </c>
      <c r="R2" s="4">
        <f t="shared" ref="R2:R33" si="1">MAX(M2:P2)</f>
        <v>4</v>
      </c>
      <c r="S2" s="4">
        <f t="shared" ref="S2:S33" si="2">COUNTIF(M2:P2,R2)</f>
        <v>1</v>
      </c>
      <c r="T2" s="4" t="str" cm="1">
        <f t="array" ref="T2">IF(R2=1,"none",IF(S2=1,_xlfn.IFS(M2=R2,"greeting",N2=R2,"act with empathy",O2=R2,"explain expectations &amp; resolve situations",P2=R2,"communication"),""))</f>
        <v>greeting</v>
      </c>
      <c r="U2" s="4" t="str">
        <f t="shared" ref="U2:U33" si="3">CONCATENATE(E2," received an overall score of ",ROUND(L2*100,0),"% which ranks them at position ",Q2," of the ",COUNTIFS($B$2:$B$172,B2,$G$2:$G$172,G2)," areas within the ",G2," region called in ",B2,".")</f>
        <v>Sydney City received an overall score of 89% which ranks them at position 2 of the 10 areas within the Central Metropolitan region called in Q4.</v>
      </c>
      <c r="V2" s="4" t="str">
        <f t="shared" ref="V2:V33" si="4">CONCATENATE(E2," received a 'greeting' score of ",ROUND(H2*100,0),"% which ranks them at position ",M2," of the ",COUNTIFS($B$2:$B$172,B2,$G$2:$G$172,G2)," areas within the ",G2," region called in ",B2,".")</f>
        <v>Sydney City received a 'greeting' score of 62% which ranks them at position 4 of the 10 areas within the Central Metropolitan region called in Q4.</v>
      </c>
      <c r="W2" s="4" t="str">
        <f t="shared" ref="W2:W33" si="5">CONCATENATE(E2," received an 'act with empathy' score of ",ROUND(I2*100,0),"% which ranks them at position ",N2," of the ",COUNTIFS($B$2:$B$172,B2,$G$2:$G$172,G2)," areas within the ",G2," region called in ",B2,".")</f>
        <v>Sydney City received an 'act with empathy' score of 96% which ranks them at position 3 of the 10 areas within the Central Metropolitan region called in Q4.</v>
      </c>
      <c r="X2" s="4" t="str">
        <f t="shared" ref="X2:X33" si="6">CONCATENATE(E2," received an 'explain expectations &amp; resolve situations' score of ",ROUND(J2*100,0),"% which ranks them at position ",O2," of the ",COUNTIFS($B$2:$B$172,B2,$G$2:$G$172,G2)," areas within the ",G2," region called in ",B2,".")</f>
        <v>Sydney City received an 'explain expectations &amp; resolve situations' score of 94% which ranks them at position 2 of the 10 areas within the Central Metropolitan region called in Q4.</v>
      </c>
      <c r="Y2" s="4" t="str">
        <f t="shared" ref="Y2:Y33" si="7">CONCATENATE(E2," received a 'communication' score of ",ROUND(K2*100,0),"% which ranks them at position ",P2," of the ",COUNTIFS($B$2:$B$172,B2,$G$2:$G$172,G2)," areas within the ",G2," region called in ",B2,".")</f>
        <v>Sydney City received a 'communication' score of 67% which ranks them at position 2 of the 10 areas within the Central Metropolitan region called in Q4.</v>
      </c>
      <c r="Z2" s="4" t="str">
        <f t="shared" ref="Z2:Z33" si="8">IF(T2="none",CONCATENATE(E2," ranked first across all key areas in ",B2,". Keep up the good work."),IF(S2=1,CONCATENATE(E2,IF(RIGHT(E2,1)="s","'","'s")," lowest rank was for '",T2,"' in ",B2,", which should be examined for potential areas of improvement."),CONCATENATE(E2," had multiple areas with lower ranks in ",B2,", which should be examined for potential areas of improvement.")))</f>
        <v>Sydney City's lowest rank was for 'greeting' in Q4, which should be examined for potential areas of improvement.</v>
      </c>
    </row>
    <row r="3" spans="1:26" x14ac:dyDescent="0.25">
      <c r="A3" s="4">
        <v>2024</v>
      </c>
      <c r="B3" s="4" t="s">
        <v>41</v>
      </c>
      <c r="C3" s="9" t="s">
        <v>42</v>
      </c>
      <c r="D3" s="4" t="s">
        <v>60</v>
      </c>
      <c r="E3" s="4" t="str">
        <f t="shared" si="0"/>
        <v>Surry Hills</v>
      </c>
      <c r="F3" s="4" t="s">
        <v>48</v>
      </c>
      <c r="G3" s="4" t="s">
        <v>48</v>
      </c>
      <c r="H3" s="8">
        <f>AVERAGEIFS('Single Response'!$Y$2:$Y$517,'Single Response'!$J$2:$J$517,'Areas Ranking'!$D3,'Single Response'!$B$2:$B$517,'Areas Ranking'!$B3)</f>
        <v>0.61904761904761907</v>
      </c>
      <c r="I3" s="8">
        <f>AVERAGEIFS('Single Response'!$Z$2:$Z$517,'Single Response'!$J$2:$J$517,'Areas Ranking'!$D3,'Single Response'!$B$2:$B$517,'Areas Ranking'!$B3)</f>
        <v>1</v>
      </c>
      <c r="J3" s="8">
        <f>AVERAGEIFS('Single Response'!$AA$2:$AA$517,'Single Response'!$J$2:$J$517,'Areas Ranking'!$D3,'Single Response'!$B$2:$B$517,'Areas Ranking'!$B3)</f>
        <v>0.80952380952380965</v>
      </c>
      <c r="K3" s="8">
        <f>AVERAGEIFS('Single Response'!$AB$2:$AB$517,'Single Response'!$J$2:$J$517,'Areas Ranking'!$D3,'Single Response'!$B$2:$B$517,'Areas Ranking'!$B3)</f>
        <v>0.83333333333333337</v>
      </c>
      <c r="L3" s="8">
        <f>AVERAGEIFS('Single Response'!$AC$2:$AC$517,'Single Response'!$J$2:$J$517,'Areas Ranking'!$D3,'Single Response'!$B$2:$B$517,'Areas Ranking'!$B3)</f>
        <v>0.85823754789272033</v>
      </c>
      <c r="M3" s="4">
        <f>COUNTIFS($B$2:$B$172,'Areas Ranking'!$B3,$G$2:$G$172,'Areas Ranking'!$G3,$H$2:$H$172,"&gt;"&amp;H3)+1</f>
        <v>4</v>
      </c>
      <c r="N3" s="4">
        <f>COUNTIFS($B$2:$B$172,'Areas Ranking'!$B3,$G$2:$G$172,'Areas Ranking'!$G3,$I$2:$I$172,"&gt;"&amp;I3)+1</f>
        <v>1</v>
      </c>
      <c r="O3" s="4">
        <f>COUNTIFS($B$2:$B$172,'Areas Ranking'!$B3,$G$2:$G$172,'Areas Ranking'!$G3,$J$2:$J$172,"&gt;"&amp;J3)+1</f>
        <v>6</v>
      </c>
      <c r="P3" s="4">
        <f>COUNTIFS($B$2:$B$172,'Areas Ranking'!$B3,$G$2:$G$172,'Areas Ranking'!$G3,$K$2:$K$172,"&gt;"&amp;K3)+1</f>
        <v>1</v>
      </c>
      <c r="Q3" s="4">
        <f>COUNTIFS($B$2:$B$172,'Areas Ranking'!$B3,$G$2:$G$172,'Areas Ranking'!$G3,$L$2:$L$172,"&gt;"&amp;L3)+1</f>
        <v>6</v>
      </c>
      <c r="R3" s="4">
        <f t="shared" si="1"/>
        <v>6</v>
      </c>
      <c r="S3" s="4">
        <f t="shared" si="2"/>
        <v>1</v>
      </c>
      <c r="T3" s="4" t="str" cm="1">
        <f t="array" ref="T3">IF(R3=1,"none",IF(S3=1,_xlfn.IFS(M3=R3,"greeting",N3=R3,"act with empathy",O3=R3,"explain expectations &amp; resolve situations",P3=R3,"communication"),""))</f>
        <v>explain expectations &amp; resolve situations</v>
      </c>
      <c r="U3" s="4" t="str">
        <f t="shared" si="3"/>
        <v>Surry Hills received an overall score of 86% which ranks them at position 6 of the 10 areas within the Central Metropolitan region called in Q4.</v>
      </c>
      <c r="V3" s="4" t="str">
        <f t="shared" si="4"/>
        <v>Surry Hills received a 'greeting' score of 62% which ranks them at position 4 of the 10 areas within the Central Metropolitan region called in Q4.</v>
      </c>
      <c r="W3" s="4" t="str">
        <f t="shared" si="5"/>
        <v>Surry Hills received an 'act with empathy' score of 100% which ranks them at position 1 of the 10 areas within the Central Metropolitan region called in Q4.</v>
      </c>
      <c r="X3" s="4" t="str">
        <f t="shared" si="6"/>
        <v>Surry Hills received an 'explain expectations &amp; resolve situations' score of 81% which ranks them at position 6 of the 10 areas within the Central Metropolitan region called in Q4.</v>
      </c>
      <c r="Y3" s="4" t="str">
        <f t="shared" si="7"/>
        <v>Surry Hills received a 'communication' score of 83% which ranks them at position 1 of the 10 areas within the Central Metropolitan region called in Q4.</v>
      </c>
      <c r="Z3" s="4" t="str">
        <f t="shared" si="8"/>
        <v>Surry Hills' lowest rank was for 'explain expectations &amp; resolve situations' in Q4, which should be examined for potential areas of improvement.</v>
      </c>
    </row>
    <row r="4" spans="1:26" x14ac:dyDescent="0.25">
      <c r="A4" s="4">
        <v>2024</v>
      </c>
      <c r="B4" s="4" t="s">
        <v>41</v>
      </c>
      <c r="C4" s="9" t="s">
        <v>42</v>
      </c>
      <c r="D4" s="4" t="s">
        <v>66</v>
      </c>
      <c r="E4" s="4" t="str">
        <f t="shared" si="0"/>
        <v>Kings Cross</v>
      </c>
      <c r="F4" s="4" t="s">
        <v>48</v>
      </c>
      <c r="G4" s="4" t="s">
        <v>48</v>
      </c>
      <c r="H4" s="8">
        <f>AVERAGEIFS('Single Response'!$Y$2:$Y$517,'Single Response'!$J$2:$J$517,'Areas Ranking'!$D4,'Single Response'!$B$2:$B$517,'Areas Ranking'!$B4)</f>
        <v>0.28571428571428564</v>
      </c>
      <c r="I4" s="8">
        <f>AVERAGEIFS('Single Response'!$Z$2:$Z$517,'Single Response'!$J$2:$J$517,'Areas Ranking'!$D4,'Single Response'!$B$2:$B$517,'Areas Ranking'!$B4)</f>
        <v>0.90476190476190477</v>
      </c>
      <c r="J4" s="8">
        <f>AVERAGEIFS('Single Response'!$AA$2:$AA$517,'Single Response'!$J$2:$J$517,'Areas Ranking'!$D4,'Single Response'!$B$2:$B$517,'Areas Ranking'!$B4)</f>
        <v>0.79365079365079361</v>
      </c>
      <c r="K4" s="8">
        <f>AVERAGEIFS('Single Response'!$AB$2:$AB$517,'Single Response'!$J$2:$J$517,'Areas Ranking'!$D4,'Single Response'!$B$2:$B$517,'Areas Ranking'!$B4)</f>
        <v>0.66666666666666663</v>
      </c>
      <c r="L4" s="8">
        <f>AVERAGEIFS('Single Response'!$AC$2:$AC$517,'Single Response'!$J$2:$J$517,'Areas Ranking'!$D4,'Single Response'!$B$2:$B$517,'Areas Ranking'!$B4)</f>
        <v>0.77394636015325668</v>
      </c>
      <c r="M4" s="4">
        <f>COUNTIFS($B$2:$B$172,'Areas Ranking'!$B4,$G$2:$G$172,'Areas Ranking'!$G4,$H$2:$H$172,"&gt;"&amp;H4)+1</f>
        <v>10</v>
      </c>
      <c r="N4" s="4">
        <f>COUNTIFS($B$2:$B$172,'Areas Ranking'!$B4,$G$2:$G$172,'Areas Ranking'!$G4,$I$2:$I$172,"&gt;"&amp;I4)+1</f>
        <v>7</v>
      </c>
      <c r="O4" s="4">
        <f>COUNTIFS($B$2:$B$172,'Areas Ranking'!$B4,$G$2:$G$172,'Areas Ranking'!$G4,$J$2:$J$172,"&gt;"&amp;J4)+1</f>
        <v>9</v>
      </c>
      <c r="P4" s="4">
        <f>COUNTIFS($B$2:$B$172,'Areas Ranking'!$B4,$G$2:$G$172,'Areas Ranking'!$G4,$K$2:$K$172,"&gt;"&amp;K4)+1</f>
        <v>2</v>
      </c>
      <c r="Q4" s="4">
        <f>COUNTIFS($B$2:$B$172,'Areas Ranking'!$B4,$G$2:$G$172,'Areas Ranking'!$G4,$L$2:$L$172,"&gt;"&amp;L4)+1</f>
        <v>8</v>
      </c>
      <c r="R4" s="4">
        <f t="shared" si="1"/>
        <v>10</v>
      </c>
      <c r="S4" s="4">
        <f t="shared" si="2"/>
        <v>1</v>
      </c>
      <c r="T4" s="4" t="str" cm="1">
        <f t="array" ref="T4">IF(R4=1,"none",IF(S4=1,_xlfn.IFS(M4=R4,"greeting",N4=R4,"act with empathy",O4=R4,"explain expectations &amp; resolve situations",P4=R4,"communication"),""))</f>
        <v>greeting</v>
      </c>
      <c r="U4" s="4" t="str">
        <f t="shared" si="3"/>
        <v>Kings Cross received an overall score of 77% which ranks them at position 8 of the 10 areas within the Central Metropolitan region called in Q4.</v>
      </c>
      <c r="V4" s="4" t="str">
        <f t="shared" si="4"/>
        <v>Kings Cross received a 'greeting' score of 29% which ranks them at position 10 of the 10 areas within the Central Metropolitan region called in Q4.</v>
      </c>
      <c r="W4" s="4" t="str">
        <f t="shared" si="5"/>
        <v>Kings Cross received an 'act with empathy' score of 90% which ranks them at position 7 of the 10 areas within the Central Metropolitan region called in Q4.</v>
      </c>
      <c r="X4" s="4" t="str">
        <f t="shared" si="6"/>
        <v>Kings Cross received an 'explain expectations &amp; resolve situations' score of 79% which ranks them at position 9 of the 10 areas within the Central Metropolitan region called in Q4.</v>
      </c>
      <c r="Y4" s="4" t="str">
        <f t="shared" si="7"/>
        <v>Kings Cross received a 'communication' score of 67% which ranks them at position 2 of the 10 areas within the Central Metropolitan region called in Q4.</v>
      </c>
      <c r="Z4" s="4" t="str">
        <f t="shared" si="8"/>
        <v>Kings Cross' lowest rank was for 'greeting' in Q4, which should be examined for potential areas of improvement.</v>
      </c>
    </row>
    <row r="5" spans="1:26" x14ac:dyDescent="0.25">
      <c r="A5" s="4">
        <v>2024</v>
      </c>
      <c r="B5" s="4" t="s">
        <v>41</v>
      </c>
      <c r="C5" s="9" t="s">
        <v>42</v>
      </c>
      <c r="D5" s="4" t="s">
        <v>69</v>
      </c>
      <c r="E5" s="4" t="str">
        <f t="shared" si="0"/>
        <v>South Sydney</v>
      </c>
      <c r="F5" s="4" t="s">
        <v>48</v>
      </c>
      <c r="G5" s="4" t="s">
        <v>48</v>
      </c>
      <c r="H5" s="8">
        <f>AVERAGEIFS('Single Response'!$Y$2:$Y$517,'Single Response'!$J$2:$J$517,'Areas Ranking'!$D5,'Single Response'!$B$2:$B$517,'Areas Ranking'!$B5)</f>
        <v>0.5714285714285714</v>
      </c>
      <c r="I5" s="8">
        <f>AVERAGEIFS('Single Response'!$Z$2:$Z$517,'Single Response'!$J$2:$J$517,'Areas Ranking'!$D5,'Single Response'!$B$2:$B$517,'Areas Ranking'!$B5)</f>
        <v>0.8571428571428571</v>
      </c>
      <c r="J5" s="8">
        <f>AVERAGEIFS('Single Response'!$AA$2:$AA$517,'Single Response'!$J$2:$J$517,'Areas Ranking'!$D5,'Single Response'!$B$2:$B$517,'Areas Ranking'!$B5)</f>
        <v>0.53968253968253965</v>
      </c>
      <c r="K5" s="8">
        <f>AVERAGEIFS('Single Response'!$AB$2:$AB$517,'Single Response'!$J$2:$J$517,'Areas Ranking'!$D5,'Single Response'!$B$2:$B$517,'Areas Ranking'!$B5)</f>
        <v>0.5</v>
      </c>
      <c r="L5" s="8">
        <f>AVERAGEIFS('Single Response'!$AC$2:$AC$517,'Single Response'!$J$2:$J$517,'Areas Ranking'!$D5,'Single Response'!$B$2:$B$517,'Areas Ranking'!$B5)</f>
        <v>0.63984674329501912</v>
      </c>
      <c r="M5" s="4">
        <f>COUNTIFS($B$2:$B$172,'Areas Ranking'!$B5,$G$2:$G$172,'Areas Ranking'!$G5,$H$2:$H$172,"&gt;"&amp;H5)+1</f>
        <v>8</v>
      </c>
      <c r="N5" s="4">
        <f>COUNTIFS($B$2:$B$172,'Areas Ranking'!$B5,$G$2:$G$172,'Areas Ranking'!$G5,$I$2:$I$172,"&gt;"&amp;I5)+1</f>
        <v>9</v>
      </c>
      <c r="O5" s="4">
        <f>COUNTIFS($B$2:$B$172,'Areas Ranking'!$B5,$G$2:$G$172,'Areas Ranking'!$G5,$J$2:$J$172,"&gt;"&amp;J5)+1</f>
        <v>10</v>
      </c>
      <c r="P5" s="4">
        <f>COUNTIFS($B$2:$B$172,'Areas Ranking'!$B5,$G$2:$G$172,'Areas Ranking'!$G5,$K$2:$K$172,"&gt;"&amp;K5)+1</f>
        <v>10</v>
      </c>
      <c r="Q5" s="4">
        <f>COUNTIFS($B$2:$B$172,'Areas Ranking'!$B5,$G$2:$G$172,'Areas Ranking'!$G5,$L$2:$L$172,"&gt;"&amp;L5)+1</f>
        <v>10</v>
      </c>
      <c r="R5" s="4">
        <f t="shared" si="1"/>
        <v>10</v>
      </c>
      <c r="S5" s="4">
        <f t="shared" si="2"/>
        <v>2</v>
      </c>
      <c r="T5" s="4" t="str" cm="1">
        <f t="array" ref="T5">IF(R5=1,"none",IF(S5=1,_xlfn.IFS(M5=R5,"greeting",N5=R5,"act with empathy",O5=R5,"explain expectations &amp; resolve situations",P5=R5,"communication"),""))</f>
        <v/>
      </c>
      <c r="U5" s="4" t="str">
        <f t="shared" si="3"/>
        <v>South Sydney received an overall score of 64% which ranks them at position 10 of the 10 areas within the Central Metropolitan region called in Q4.</v>
      </c>
      <c r="V5" s="4" t="str">
        <f t="shared" si="4"/>
        <v>South Sydney received a 'greeting' score of 57% which ranks them at position 8 of the 10 areas within the Central Metropolitan region called in Q4.</v>
      </c>
      <c r="W5" s="4" t="str">
        <f t="shared" si="5"/>
        <v>South Sydney received an 'act with empathy' score of 86% which ranks them at position 9 of the 10 areas within the Central Metropolitan region called in Q4.</v>
      </c>
      <c r="X5" s="4" t="str">
        <f t="shared" si="6"/>
        <v>South Sydney received an 'explain expectations &amp; resolve situations' score of 54% which ranks them at position 10 of the 10 areas within the Central Metropolitan region called in Q4.</v>
      </c>
      <c r="Y5" s="4" t="str">
        <f t="shared" si="7"/>
        <v>South Sydney received a 'communication' score of 50% which ranks them at position 10 of the 10 areas within the Central Metropolitan region called in Q4.</v>
      </c>
      <c r="Z5" s="4" t="str">
        <f t="shared" si="8"/>
        <v>South Sydney had multiple areas with lower ranks in Q4, which should be examined for potential areas of improvement.</v>
      </c>
    </row>
    <row r="6" spans="1:26" x14ac:dyDescent="0.25">
      <c r="A6" s="4">
        <v>2024</v>
      </c>
      <c r="B6" s="4" t="s">
        <v>41</v>
      </c>
      <c r="C6" s="9" t="s">
        <v>42</v>
      </c>
      <c r="D6" s="4" t="s">
        <v>75</v>
      </c>
      <c r="E6" s="4" t="str">
        <f t="shared" si="0"/>
        <v>Eastern Suburbs</v>
      </c>
      <c r="F6" s="4" t="s">
        <v>48</v>
      </c>
      <c r="G6" s="4" t="s">
        <v>48</v>
      </c>
      <c r="H6" s="8">
        <f>AVERAGEIFS('Single Response'!$Y$2:$Y$517,'Single Response'!$J$2:$J$517,'Areas Ranking'!$D6,'Single Response'!$B$2:$B$517,'Areas Ranking'!$B6)</f>
        <v>0.76190476190476186</v>
      </c>
      <c r="I6" s="8">
        <f>AVERAGEIFS('Single Response'!$Z$2:$Z$517,'Single Response'!$J$2:$J$517,'Areas Ranking'!$D6,'Single Response'!$B$2:$B$517,'Areas Ranking'!$B6)</f>
        <v>0.9642857142857143</v>
      </c>
      <c r="J6" s="8">
        <f>AVERAGEIFS('Single Response'!$AA$2:$AA$517,'Single Response'!$J$2:$J$517,'Areas Ranking'!$D6,'Single Response'!$B$2:$B$517,'Areas Ranking'!$B6)</f>
        <v>0.87301587301587302</v>
      </c>
      <c r="K6" s="8">
        <f>AVERAGEIFS('Single Response'!$AB$2:$AB$517,'Single Response'!$J$2:$J$517,'Areas Ranking'!$D6,'Single Response'!$B$2:$B$517,'Areas Ranking'!$B6)</f>
        <v>0.66666666666666663</v>
      </c>
      <c r="L6" s="8">
        <f>AVERAGEIFS('Single Response'!$AC$2:$AC$517,'Single Response'!$J$2:$J$517,'Areas Ranking'!$D6,'Single Response'!$B$2:$B$517,'Areas Ranking'!$B6)</f>
        <v>0.86973180076628365</v>
      </c>
      <c r="M6" s="4">
        <f>COUNTIFS($B$2:$B$172,'Areas Ranking'!$B6,$G$2:$G$172,'Areas Ranking'!$G6,$H$2:$H$172,"&gt;"&amp;H6)+1</f>
        <v>1</v>
      </c>
      <c r="N6" s="4">
        <f>COUNTIFS($B$2:$B$172,'Areas Ranking'!$B6,$G$2:$G$172,'Areas Ranking'!$G6,$I$2:$I$172,"&gt;"&amp;I6)+1</f>
        <v>3</v>
      </c>
      <c r="O6" s="4">
        <f>COUNTIFS($B$2:$B$172,'Areas Ranking'!$B6,$G$2:$G$172,'Areas Ranking'!$G6,$J$2:$J$172,"&gt;"&amp;J6)+1</f>
        <v>5</v>
      </c>
      <c r="P6" s="4">
        <f>COUNTIFS($B$2:$B$172,'Areas Ranking'!$B6,$G$2:$G$172,'Areas Ranking'!$G6,$K$2:$K$172,"&gt;"&amp;K6)+1</f>
        <v>2</v>
      </c>
      <c r="Q6" s="4">
        <f>COUNTIFS($B$2:$B$172,'Areas Ranking'!$B6,$G$2:$G$172,'Areas Ranking'!$G6,$L$2:$L$172,"&gt;"&amp;L6)+1</f>
        <v>4</v>
      </c>
      <c r="R6" s="4">
        <f t="shared" si="1"/>
        <v>5</v>
      </c>
      <c r="S6" s="4">
        <f t="shared" si="2"/>
        <v>1</v>
      </c>
      <c r="T6" s="4" t="str" cm="1">
        <f t="array" ref="T6">IF(R6=1,"none",IF(S6=1,_xlfn.IFS(M6=R6,"greeting",N6=R6,"act with empathy",O6=R6,"explain expectations &amp; resolve situations",P6=R6,"communication"),""))</f>
        <v>explain expectations &amp; resolve situations</v>
      </c>
      <c r="U6" s="4" t="str">
        <f t="shared" si="3"/>
        <v>Eastern Suburbs received an overall score of 87% which ranks them at position 4 of the 10 areas within the Central Metropolitan region called in Q4.</v>
      </c>
      <c r="V6" s="4" t="str">
        <f t="shared" si="4"/>
        <v>Eastern Suburbs received a 'greeting' score of 76% which ranks them at position 1 of the 10 areas within the Central Metropolitan region called in Q4.</v>
      </c>
      <c r="W6" s="4" t="str">
        <f t="shared" si="5"/>
        <v>Eastern Suburbs received an 'act with empathy' score of 96% which ranks them at position 3 of the 10 areas within the Central Metropolitan region called in Q4.</v>
      </c>
      <c r="X6" s="4" t="str">
        <f t="shared" si="6"/>
        <v>Eastern Suburbs received an 'explain expectations &amp; resolve situations' score of 87% which ranks them at position 5 of the 10 areas within the Central Metropolitan region called in Q4.</v>
      </c>
      <c r="Y6" s="4" t="str">
        <f t="shared" si="7"/>
        <v>Eastern Suburbs received a 'communication' score of 67% which ranks them at position 2 of the 10 areas within the Central Metropolitan region called in Q4.</v>
      </c>
      <c r="Z6" s="4" t="str">
        <f t="shared" si="8"/>
        <v>Eastern Suburbs' lowest rank was for 'explain expectations &amp; resolve situations' in Q4, which should be examined for potential areas of improvement.</v>
      </c>
    </row>
    <row r="7" spans="1:26" x14ac:dyDescent="0.25">
      <c r="A7" s="4">
        <v>2024</v>
      </c>
      <c r="B7" s="4" t="s">
        <v>41</v>
      </c>
      <c r="C7" s="9" t="s">
        <v>42</v>
      </c>
      <c r="D7" s="4" t="s">
        <v>82</v>
      </c>
      <c r="E7" s="4" t="str">
        <f t="shared" si="0"/>
        <v>Leichhardt</v>
      </c>
      <c r="F7" s="4" t="s">
        <v>48</v>
      </c>
      <c r="G7" s="4" t="s">
        <v>48</v>
      </c>
      <c r="H7" s="8">
        <f>AVERAGEIFS('Single Response'!$Y$2:$Y$517,'Single Response'!$J$2:$J$517,'Areas Ranking'!$D7,'Single Response'!$B$2:$B$517,'Areas Ranking'!$B7)</f>
        <v>0.61904761904761896</v>
      </c>
      <c r="I7" s="8">
        <f>AVERAGEIFS('Single Response'!$Z$2:$Z$517,'Single Response'!$J$2:$J$517,'Areas Ranking'!$D7,'Single Response'!$B$2:$B$517,'Areas Ranking'!$B7)</f>
        <v>0.89285714285714279</v>
      </c>
      <c r="J7" s="8">
        <f>AVERAGEIFS('Single Response'!$AA$2:$AA$517,'Single Response'!$J$2:$J$517,'Areas Ranking'!$D7,'Single Response'!$B$2:$B$517,'Areas Ranking'!$B7)</f>
        <v>0.80952380952380942</v>
      </c>
      <c r="K7" s="8">
        <f>AVERAGEIFS('Single Response'!$AB$2:$AB$517,'Single Response'!$J$2:$J$517,'Areas Ranking'!$D7,'Single Response'!$B$2:$B$517,'Areas Ranking'!$B7)</f>
        <v>0.66666666666666663</v>
      </c>
      <c r="L7" s="8">
        <f>AVERAGEIFS('Single Response'!$AC$2:$AC$517,'Single Response'!$J$2:$J$517,'Areas Ranking'!$D7,'Single Response'!$B$2:$B$517,'Areas Ranking'!$B7)</f>
        <v>0.8045977011494253</v>
      </c>
      <c r="M7" s="4">
        <f>COUNTIFS($B$2:$B$172,'Areas Ranking'!$B7,$G$2:$G$172,'Areas Ranking'!$G7,$H$2:$H$172,"&gt;"&amp;H7)+1</f>
        <v>4</v>
      </c>
      <c r="N7" s="4">
        <f>COUNTIFS($B$2:$B$172,'Areas Ranking'!$B7,$G$2:$G$172,'Areas Ranking'!$G7,$I$2:$I$172,"&gt;"&amp;I7)+1</f>
        <v>8</v>
      </c>
      <c r="O7" s="4">
        <f>COUNTIFS($B$2:$B$172,'Areas Ranking'!$B7,$G$2:$G$172,'Areas Ranking'!$G7,$J$2:$J$172,"&gt;"&amp;J7)+1</f>
        <v>8</v>
      </c>
      <c r="P7" s="4">
        <f>COUNTIFS($B$2:$B$172,'Areas Ranking'!$B7,$G$2:$G$172,'Areas Ranking'!$G7,$K$2:$K$172,"&gt;"&amp;K7)+1</f>
        <v>2</v>
      </c>
      <c r="Q7" s="4">
        <f>COUNTIFS($B$2:$B$172,'Areas Ranking'!$B7,$G$2:$G$172,'Areas Ranking'!$G7,$L$2:$L$172,"&gt;"&amp;L7)+1</f>
        <v>7</v>
      </c>
      <c r="R7" s="4">
        <f t="shared" si="1"/>
        <v>8</v>
      </c>
      <c r="S7" s="4">
        <f t="shared" si="2"/>
        <v>2</v>
      </c>
      <c r="T7" s="4" t="str" cm="1">
        <f t="array" ref="T7">IF(R7=1,"none",IF(S7=1,_xlfn.IFS(M7=R7,"greeting",N7=R7,"act with empathy",O7=R7,"explain expectations &amp; resolve situations",P7=R7,"communication"),""))</f>
        <v/>
      </c>
      <c r="U7" s="4" t="str">
        <f t="shared" si="3"/>
        <v>Leichhardt received an overall score of 80% which ranks them at position 7 of the 10 areas within the Central Metropolitan region called in Q4.</v>
      </c>
      <c r="V7" s="4" t="str">
        <f t="shared" si="4"/>
        <v>Leichhardt received a 'greeting' score of 62% which ranks them at position 4 of the 10 areas within the Central Metropolitan region called in Q4.</v>
      </c>
      <c r="W7" s="4" t="str">
        <f t="shared" si="5"/>
        <v>Leichhardt received an 'act with empathy' score of 89% which ranks them at position 8 of the 10 areas within the Central Metropolitan region called in Q4.</v>
      </c>
      <c r="X7" s="4" t="str">
        <f t="shared" si="6"/>
        <v>Leichhardt received an 'explain expectations &amp; resolve situations' score of 81% which ranks them at position 8 of the 10 areas within the Central Metropolitan region called in Q4.</v>
      </c>
      <c r="Y7" s="4" t="str">
        <f t="shared" si="7"/>
        <v>Leichhardt received a 'communication' score of 67% which ranks them at position 2 of the 10 areas within the Central Metropolitan region called in Q4.</v>
      </c>
      <c r="Z7" s="4" t="str">
        <f t="shared" si="8"/>
        <v>Leichhardt had multiple areas with lower ranks in Q4, which should be examined for potential areas of improvement.</v>
      </c>
    </row>
    <row r="8" spans="1:26" x14ac:dyDescent="0.25">
      <c r="A8" s="4">
        <v>2024</v>
      </c>
      <c r="B8" s="4" t="s">
        <v>41</v>
      </c>
      <c r="C8" s="9" t="s">
        <v>42</v>
      </c>
      <c r="D8" s="4" t="s">
        <v>87</v>
      </c>
      <c r="E8" s="4" t="str">
        <f t="shared" si="0"/>
        <v>Inner West</v>
      </c>
      <c r="F8" s="4" t="s">
        <v>48</v>
      </c>
      <c r="G8" s="4" t="s">
        <v>48</v>
      </c>
      <c r="H8" s="8">
        <f>AVERAGEIFS('Single Response'!$Y$2:$Y$517,'Single Response'!$J$2:$J$517,'Areas Ranking'!$D8,'Single Response'!$B$2:$B$517,'Areas Ranking'!$B8)</f>
        <v>0.66666666666666663</v>
      </c>
      <c r="I8" s="8">
        <f>AVERAGEIFS('Single Response'!$Z$2:$Z$517,'Single Response'!$J$2:$J$517,'Areas Ranking'!$D8,'Single Response'!$B$2:$B$517,'Areas Ranking'!$B8)</f>
        <v>0.9642857142857143</v>
      </c>
      <c r="J8" s="8">
        <f>AVERAGEIFS('Single Response'!$AA$2:$AA$517,'Single Response'!$J$2:$J$517,'Areas Ranking'!$D8,'Single Response'!$B$2:$B$517,'Areas Ranking'!$B8)</f>
        <v>0.9435626102292769</v>
      </c>
      <c r="K8" s="8">
        <f>AVERAGEIFS('Single Response'!$AB$2:$AB$517,'Single Response'!$J$2:$J$517,'Areas Ranking'!$D8,'Single Response'!$B$2:$B$517,'Areas Ranking'!$B8)</f>
        <v>0.66666666666666663</v>
      </c>
      <c r="L8" s="8">
        <f>AVERAGEIFS('Single Response'!$AC$2:$AC$517,'Single Response'!$J$2:$J$517,'Areas Ranking'!$D8,'Single Response'!$B$2:$B$517,'Areas Ranking'!$B8)</f>
        <v>0.89829327760362243</v>
      </c>
      <c r="M8" s="4">
        <f>COUNTIFS($B$2:$B$172,'Areas Ranking'!$B8,$G$2:$G$172,'Areas Ranking'!$G8,$H$2:$H$172,"&gt;"&amp;H8)+1</f>
        <v>3</v>
      </c>
      <c r="N8" s="4">
        <f>COUNTIFS($B$2:$B$172,'Areas Ranking'!$B8,$G$2:$G$172,'Areas Ranking'!$G8,$I$2:$I$172,"&gt;"&amp;I8)+1</f>
        <v>3</v>
      </c>
      <c r="O8" s="4">
        <f>COUNTIFS($B$2:$B$172,'Areas Ranking'!$B8,$G$2:$G$172,'Areas Ranking'!$G8,$J$2:$J$172,"&gt;"&amp;J8)+1</f>
        <v>1</v>
      </c>
      <c r="P8" s="4">
        <f>COUNTIFS($B$2:$B$172,'Areas Ranking'!$B8,$G$2:$G$172,'Areas Ranking'!$G8,$K$2:$K$172,"&gt;"&amp;K8)+1</f>
        <v>2</v>
      </c>
      <c r="Q8" s="4">
        <f>COUNTIFS($B$2:$B$172,'Areas Ranking'!$B8,$G$2:$G$172,'Areas Ranking'!$G8,$L$2:$L$172,"&gt;"&amp;L8)+1</f>
        <v>1</v>
      </c>
      <c r="R8" s="4">
        <f t="shared" si="1"/>
        <v>3</v>
      </c>
      <c r="S8" s="4">
        <f t="shared" si="2"/>
        <v>2</v>
      </c>
      <c r="T8" s="4" t="str" cm="1">
        <f t="array" ref="T8">IF(R8=1,"none",IF(S8=1,_xlfn.IFS(M8=R8,"greeting",N8=R8,"act with empathy",O8=R8,"explain expectations &amp; resolve situations",P8=R8,"communication"),""))</f>
        <v/>
      </c>
      <c r="U8" s="4" t="str">
        <f t="shared" si="3"/>
        <v>Inner West received an overall score of 90% which ranks them at position 1 of the 10 areas within the Central Metropolitan region called in Q4.</v>
      </c>
      <c r="V8" s="4" t="str">
        <f t="shared" si="4"/>
        <v>Inner West received a 'greeting' score of 67% which ranks them at position 3 of the 10 areas within the Central Metropolitan region called in Q4.</v>
      </c>
      <c r="W8" s="4" t="str">
        <f t="shared" si="5"/>
        <v>Inner West received an 'act with empathy' score of 96% which ranks them at position 3 of the 10 areas within the Central Metropolitan region called in Q4.</v>
      </c>
      <c r="X8" s="4" t="str">
        <f t="shared" si="6"/>
        <v>Inner West received an 'explain expectations &amp; resolve situations' score of 94% which ranks them at position 1 of the 10 areas within the Central Metropolitan region called in Q4.</v>
      </c>
      <c r="Y8" s="4" t="str">
        <f t="shared" si="7"/>
        <v>Inner West received a 'communication' score of 67% which ranks them at position 2 of the 10 areas within the Central Metropolitan region called in Q4.</v>
      </c>
      <c r="Z8" s="4" t="str">
        <f t="shared" si="8"/>
        <v>Inner West had multiple areas with lower ranks in Q4, which should be examined for potential areas of improvement.</v>
      </c>
    </row>
    <row r="9" spans="1:26" x14ac:dyDescent="0.25">
      <c r="A9" s="4">
        <v>2024</v>
      </c>
      <c r="B9" s="4" t="s">
        <v>41</v>
      </c>
      <c r="C9" s="9" t="s">
        <v>42</v>
      </c>
      <c r="D9" s="4" t="s">
        <v>93</v>
      </c>
      <c r="E9" s="4" t="str">
        <f t="shared" si="0"/>
        <v>St George</v>
      </c>
      <c r="F9" s="4" t="s">
        <v>48</v>
      </c>
      <c r="G9" s="4" t="s">
        <v>48</v>
      </c>
      <c r="H9" s="8">
        <f>AVERAGEIFS('Single Response'!$Y$2:$Y$517,'Single Response'!$J$2:$J$517,'Areas Ranking'!$D9,'Single Response'!$B$2:$B$517,'Areas Ranking'!$B9)</f>
        <v>0.76190476190476186</v>
      </c>
      <c r="I9" s="8">
        <f>AVERAGEIFS('Single Response'!$Z$2:$Z$517,'Single Response'!$J$2:$J$517,'Areas Ranking'!$D9,'Single Response'!$B$2:$B$517,'Areas Ranking'!$B9)</f>
        <v>0.92857142857142849</v>
      </c>
      <c r="J9" s="8">
        <f>AVERAGEIFS('Single Response'!$AA$2:$AA$517,'Single Response'!$J$2:$J$517,'Areas Ranking'!$D9,'Single Response'!$B$2:$B$517,'Areas Ranking'!$B9)</f>
        <v>0.90476190476190477</v>
      </c>
      <c r="K9" s="8">
        <f>AVERAGEIFS('Single Response'!$AB$2:$AB$517,'Single Response'!$J$2:$J$517,'Areas Ranking'!$D9,'Single Response'!$B$2:$B$517,'Areas Ranking'!$B9)</f>
        <v>0.66666666666666663</v>
      </c>
      <c r="L9" s="8">
        <f>AVERAGEIFS('Single Response'!$AC$2:$AC$517,'Single Response'!$J$2:$J$517,'Areas Ranking'!$D9,'Single Response'!$B$2:$B$517,'Areas Ranking'!$B9)</f>
        <v>0.87356321839080453</v>
      </c>
      <c r="M9" s="4">
        <f>COUNTIFS($B$2:$B$172,'Areas Ranking'!$B9,$G$2:$G$172,'Areas Ranking'!$G9,$H$2:$H$172,"&gt;"&amp;H9)+1</f>
        <v>1</v>
      </c>
      <c r="N9" s="4">
        <f>COUNTIFS($B$2:$B$172,'Areas Ranking'!$B9,$G$2:$G$172,'Areas Ranking'!$G9,$I$2:$I$172,"&gt;"&amp;I9)+1</f>
        <v>6</v>
      </c>
      <c r="O9" s="4">
        <f>COUNTIFS($B$2:$B$172,'Areas Ranking'!$B9,$G$2:$G$172,'Areas Ranking'!$G9,$J$2:$J$172,"&gt;"&amp;J9)+1</f>
        <v>3</v>
      </c>
      <c r="P9" s="4">
        <f>COUNTIFS($B$2:$B$172,'Areas Ranking'!$B9,$G$2:$G$172,'Areas Ranking'!$G9,$K$2:$K$172,"&gt;"&amp;K9)+1</f>
        <v>2</v>
      </c>
      <c r="Q9" s="4">
        <f>COUNTIFS($B$2:$B$172,'Areas Ranking'!$B9,$G$2:$G$172,'Areas Ranking'!$G9,$L$2:$L$172,"&gt;"&amp;L9)+1</f>
        <v>3</v>
      </c>
      <c r="R9" s="4">
        <f t="shared" si="1"/>
        <v>6</v>
      </c>
      <c r="S9" s="4">
        <f t="shared" si="2"/>
        <v>1</v>
      </c>
      <c r="T9" s="4" t="str" cm="1">
        <f t="array" ref="T9">IF(R9=1,"none",IF(S9=1,_xlfn.IFS(M9=R9,"greeting",N9=R9,"act with empathy",O9=R9,"explain expectations &amp; resolve situations",P9=R9,"communication"),""))</f>
        <v>act with empathy</v>
      </c>
      <c r="U9" s="4" t="str">
        <f t="shared" si="3"/>
        <v>St George received an overall score of 87% which ranks them at position 3 of the 10 areas within the Central Metropolitan region called in Q4.</v>
      </c>
      <c r="V9" s="4" t="str">
        <f t="shared" si="4"/>
        <v>St George received a 'greeting' score of 76% which ranks them at position 1 of the 10 areas within the Central Metropolitan region called in Q4.</v>
      </c>
      <c r="W9" s="4" t="str">
        <f t="shared" si="5"/>
        <v>St George received an 'act with empathy' score of 93% which ranks them at position 6 of the 10 areas within the Central Metropolitan region called in Q4.</v>
      </c>
      <c r="X9" s="4" t="str">
        <f t="shared" si="6"/>
        <v>St George received an 'explain expectations &amp; resolve situations' score of 90% which ranks them at position 3 of the 10 areas within the Central Metropolitan region called in Q4.</v>
      </c>
      <c r="Y9" s="4" t="str">
        <f t="shared" si="7"/>
        <v>St George received a 'communication' score of 67% which ranks them at position 2 of the 10 areas within the Central Metropolitan region called in Q4.</v>
      </c>
      <c r="Z9" s="4" t="str">
        <f t="shared" si="8"/>
        <v>St George's lowest rank was for 'act with empathy' in Q4, which should be examined for potential areas of improvement.</v>
      </c>
    </row>
    <row r="10" spans="1:26" x14ac:dyDescent="0.25">
      <c r="A10" s="4">
        <v>2024</v>
      </c>
      <c r="B10" s="4" t="s">
        <v>41</v>
      </c>
      <c r="C10" s="9" t="s">
        <v>42</v>
      </c>
      <c r="D10" s="4" t="s">
        <v>98</v>
      </c>
      <c r="E10" s="4" t="str">
        <f t="shared" si="0"/>
        <v>Sutherland Shire</v>
      </c>
      <c r="F10" s="4" t="s">
        <v>48</v>
      </c>
      <c r="G10" s="4" t="s">
        <v>48</v>
      </c>
      <c r="H10" s="8">
        <f>AVERAGEIFS('Single Response'!$Y$2:$Y$517,'Single Response'!$J$2:$J$517,'Areas Ranking'!$D10,'Single Response'!$B$2:$B$517,'Areas Ranking'!$B10)</f>
        <v>0.61904761904761907</v>
      </c>
      <c r="I10" s="8">
        <f>AVERAGEIFS('Single Response'!$Z$2:$Z$517,'Single Response'!$J$2:$J$517,'Areas Ranking'!$D10,'Single Response'!$B$2:$B$517,'Areas Ranking'!$B10)</f>
        <v>0.97619047619047628</v>
      </c>
      <c r="J10" s="8">
        <f>AVERAGEIFS('Single Response'!$AA$2:$AA$517,'Single Response'!$J$2:$J$517,'Areas Ranking'!$D10,'Single Response'!$B$2:$B$517,'Areas Ranking'!$B10)</f>
        <v>0.8800705467372133</v>
      </c>
      <c r="K10" s="8">
        <f>AVERAGEIFS('Single Response'!$AB$2:$AB$517,'Single Response'!$J$2:$J$517,'Areas Ranking'!$D10,'Single Response'!$B$2:$B$517,'Areas Ranking'!$B10)</f>
        <v>0.66666666666666663</v>
      </c>
      <c r="L10" s="8">
        <f>AVERAGEIFS('Single Response'!$AC$2:$AC$517,'Single Response'!$J$2:$J$517,'Areas Ranking'!$D10,'Single Response'!$B$2:$B$517,'Areas Ranking'!$B10)</f>
        <v>0.86485545106234751</v>
      </c>
      <c r="M10" s="4">
        <f>COUNTIFS($B$2:$B$172,'Areas Ranking'!$B10,$G$2:$G$172,'Areas Ranking'!$G10,$H$2:$H$172,"&gt;"&amp;H10)+1</f>
        <v>4</v>
      </c>
      <c r="N10" s="4">
        <f>COUNTIFS($B$2:$B$172,'Areas Ranking'!$B10,$G$2:$G$172,'Areas Ranking'!$G10,$I$2:$I$172,"&gt;"&amp;I10)+1</f>
        <v>2</v>
      </c>
      <c r="O10" s="4">
        <f>COUNTIFS($B$2:$B$172,'Areas Ranking'!$B10,$G$2:$G$172,'Areas Ranking'!$G10,$J$2:$J$172,"&gt;"&amp;J10)+1</f>
        <v>4</v>
      </c>
      <c r="P10" s="4">
        <f>COUNTIFS($B$2:$B$172,'Areas Ranking'!$B10,$G$2:$G$172,'Areas Ranking'!$G10,$K$2:$K$172,"&gt;"&amp;K10)+1</f>
        <v>2</v>
      </c>
      <c r="Q10" s="4">
        <f>COUNTIFS($B$2:$B$172,'Areas Ranking'!$B10,$G$2:$G$172,'Areas Ranking'!$G10,$L$2:$L$172,"&gt;"&amp;L10)+1</f>
        <v>5</v>
      </c>
      <c r="R10" s="4">
        <f t="shared" si="1"/>
        <v>4</v>
      </c>
      <c r="S10" s="4">
        <f t="shared" si="2"/>
        <v>2</v>
      </c>
      <c r="T10" s="4" t="str" cm="1">
        <f t="array" ref="T10">IF(R10=1,"none",IF(S10=1,_xlfn.IFS(M10=R10,"greeting",N10=R10,"act with empathy",O10=R10,"explain expectations &amp; resolve situations",P10=R10,"communication"),""))</f>
        <v/>
      </c>
      <c r="U10" s="4" t="str">
        <f t="shared" si="3"/>
        <v>Sutherland Shire received an overall score of 86% which ranks them at position 5 of the 10 areas within the Central Metropolitan region called in Q4.</v>
      </c>
      <c r="V10" s="4" t="str">
        <f t="shared" si="4"/>
        <v>Sutherland Shire received a 'greeting' score of 62% which ranks them at position 4 of the 10 areas within the Central Metropolitan region called in Q4.</v>
      </c>
      <c r="W10" s="4" t="str">
        <f t="shared" si="5"/>
        <v>Sutherland Shire received an 'act with empathy' score of 98% which ranks them at position 2 of the 10 areas within the Central Metropolitan region called in Q4.</v>
      </c>
      <c r="X10" s="4" t="str">
        <f t="shared" si="6"/>
        <v>Sutherland Shire received an 'explain expectations &amp; resolve situations' score of 88% which ranks them at position 4 of the 10 areas within the Central Metropolitan region called in Q4.</v>
      </c>
      <c r="Y10" s="4" t="str">
        <f t="shared" si="7"/>
        <v>Sutherland Shire received a 'communication' score of 67% which ranks them at position 2 of the 10 areas within the Central Metropolitan region called in Q4.</v>
      </c>
      <c r="Z10" s="4" t="str">
        <f t="shared" si="8"/>
        <v>Sutherland Shire had multiple areas with lower ranks in Q4, which should be examined for potential areas of improvement.</v>
      </c>
    </row>
    <row r="11" spans="1:26" x14ac:dyDescent="0.25">
      <c r="A11" s="4">
        <v>2024</v>
      </c>
      <c r="B11" s="4" t="s">
        <v>41</v>
      </c>
      <c r="C11" s="9" t="s">
        <v>42</v>
      </c>
      <c r="D11" s="4" t="s">
        <v>103</v>
      </c>
      <c r="E11" s="4" t="str">
        <f t="shared" si="0"/>
        <v>North Shore</v>
      </c>
      <c r="F11" s="4" t="s">
        <v>104</v>
      </c>
      <c r="G11" s="4" t="s">
        <v>104</v>
      </c>
      <c r="H11" s="8">
        <f>AVERAGEIFS('Single Response'!$Y$2:$Y$517,'Single Response'!$J$2:$J$517,'Areas Ranking'!$D11,'Single Response'!$B$2:$B$517,'Areas Ranking'!$B11)</f>
        <v>0.61904761904761896</v>
      </c>
      <c r="I11" s="8">
        <f>AVERAGEIFS('Single Response'!$Z$2:$Z$517,'Single Response'!$J$2:$J$517,'Areas Ranking'!$D11,'Single Response'!$B$2:$B$517,'Areas Ranking'!$B11)</f>
        <v>1</v>
      </c>
      <c r="J11" s="8">
        <f>AVERAGEIFS('Single Response'!$AA$2:$AA$517,'Single Response'!$J$2:$J$517,'Areas Ranking'!$D11,'Single Response'!$B$2:$B$517,'Areas Ranking'!$B11)</f>
        <v>0.96825396825396826</v>
      </c>
      <c r="K11" s="8">
        <f>AVERAGEIFS('Single Response'!$AB$2:$AB$517,'Single Response'!$J$2:$J$517,'Areas Ranking'!$D11,'Single Response'!$B$2:$B$517,'Areas Ranking'!$B11)</f>
        <v>0.5</v>
      </c>
      <c r="L11" s="8">
        <f>AVERAGEIFS('Single Response'!$AC$2:$AC$517,'Single Response'!$J$2:$J$517,'Areas Ranking'!$D11,'Single Response'!$B$2:$B$517,'Areas Ranking'!$B11)</f>
        <v>0.89980262394055499</v>
      </c>
      <c r="M11" s="4">
        <f>COUNTIFS($B$2:$B$172,'Areas Ranking'!$B11,$G$2:$G$172,'Areas Ranking'!$G11,$H$2:$H$172,"&gt;"&amp;H11)+1</f>
        <v>3</v>
      </c>
      <c r="N11" s="4">
        <f>COUNTIFS($B$2:$B$172,'Areas Ranking'!$B11,$G$2:$G$172,'Areas Ranking'!$G11,$I$2:$I$172,"&gt;"&amp;I11)+1</f>
        <v>1</v>
      </c>
      <c r="O11" s="4">
        <f>COUNTIFS($B$2:$B$172,'Areas Ranking'!$B11,$G$2:$G$172,'Areas Ranking'!$G11,$J$2:$J$172,"&gt;"&amp;J11)+1</f>
        <v>1</v>
      </c>
      <c r="P11" s="4">
        <f>COUNTIFS($B$2:$B$172,'Areas Ranking'!$B11,$G$2:$G$172,'Areas Ranking'!$G11,$K$2:$K$172,"&gt;"&amp;K11)+1</f>
        <v>8</v>
      </c>
      <c r="Q11" s="4">
        <f>COUNTIFS($B$2:$B$172,'Areas Ranking'!$B11,$G$2:$G$172,'Areas Ranking'!$G11,$L$2:$L$172,"&gt;"&amp;L11)+1</f>
        <v>2</v>
      </c>
      <c r="R11" s="4">
        <f t="shared" si="1"/>
        <v>8</v>
      </c>
      <c r="S11" s="4">
        <f t="shared" si="2"/>
        <v>1</v>
      </c>
      <c r="T11" s="4" t="str" cm="1">
        <f t="array" ref="T11">IF(R11=1,"none",IF(S11=1,_xlfn.IFS(M11=R11,"greeting",N11=R11,"act with empathy",O11=R11,"explain expectations &amp; resolve situations",P11=R11,"communication"),""))</f>
        <v>communication</v>
      </c>
      <c r="U11" s="4" t="str">
        <f t="shared" si="3"/>
        <v>North Shore received an overall score of 90% which ranks them at position 2 of the 12 areas within the North West Metropolitan region called in Q4.</v>
      </c>
      <c r="V11" s="4" t="str">
        <f t="shared" si="4"/>
        <v>North Shore received a 'greeting' score of 62% which ranks them at position 3 of the 12 areas within the North West Metropolitan region called in Q4.</v>
      </c>
      <c r="W11" s="4" t="str">
        <f t="shared" si="5"/>
        <v>North Shore received an 'act with empathy' score of 100% which ranks them at position 1 of the 12 areas within the North West Metropolitan region called in Q4.</v>
      </c>
      <c r="X11" s="4" t="str">
        <f t="shared" si="6"/>
        <v>North Shore received an 'explain expectations &amp; resolve situations' score of 97% which ranks them at position 1 of the 12 areas within the North West Metropolitan region called in Q4.</v>
      </c>
      <c r="Y11" s="4" t="str">
        <f t="shared" si="7"/>
        <v>North Shore received a 'communication' score of 50% which ranks them at position 8 of the 12 areas within the North West Metropolitan region called in Q4.</v>
      </c>
      <c r="Z11" s="4" t="str">
        <f t="shared" si="8"/>
        <v>North Shore's lowest rank was for 'communication' in Q4, which should be examined for potential areas of improvement.</v>
      </c>
    </row>
    <row r="12" spans="1:26" x14ac:dyDescent="0.25">
      <c r="A12" s="4">
        <v>2024</v>
      </c>
      <c r="B12" s="4" t="s">
        <v>41</v>
      </c>
      <c r="C12" s="9" t="s">
        <v>42</v>
      </c>
      <c r="D12" s="4" t="s">
        <v>109</v>
      </c>
      <c r="E12" s="4" t="str">
        <f t="shared" si="0"/>
        <v>Kuring-gai</v>
      </c>
      <c r="F12" s="4" t="s">
        <v>104</v>
      </c>
      <c r="G12" s="4" t="s">
        <v>104</v>
      </c>
      <c r="H12" s="8">
        <f>AVERAGEIFS('Single Response'!$Y$2:$Y$517,'Single Response'!$J$2:$J$517,'Areas Ranking'!$D12,'Single Response'!$B$2:$B$517,'Areas Ranking'!$B12)</f>
        <v>0.61904761904761896</v>
      </c>
      <c r="I12" s="8">
        <f>AVERAGEIFS('Single Response'!$Z$2:$Z$517,'Single Response'!$J$2:$J$517,'Areas Ranking'!$D12,'Single Response'!$B$2:$B$517,'Areas Ranking'!$B12)</f>
        <v>0.9642857142857143</v>
      </c>
      <c r="J12" s="8">
        <f>AVERAGEIFS('Single Response'!$AA$2:$AA$517,'Single Response'!$J$2:$J$517,'Areas Ranking'!$D12,'Single Response'!$B$2:$B$517,'Areas Ranking'!$B12)</f>
        <v>0.9365079365079364</v>
      </c>
      <c r="K12" s="8">
        <f>AVERAGEIFS('Single Response'!$AB$2:$AB$517,'Single Response'!$J$2:$J$517,'Areas Ranking'!$D12,'Single Response'!$B$2:$B$517,'Areas Ranking'!$B12)</f>
        <v>0.66666666666666663</v>
      </c>
      <c r="L12" s="8">
        <f>AVERAGEIFS('Single Response'!$AC$2:$AC$517,'Single Response'!$J$2:$J$517,'Areas Ranking'!$D12,'Single Response'!$B$2:$B$517,'Areas Ranking'!$B12)</f>
        <v>0.88888888888888895</v>
      </c>
      <c r="M12" s="4">
        <f>COUNTIFS($B$2:$B$172,'Areas Ranking'!$B12,$G$2:$G$172,'Areas Ranking'!$G12,$H$2:$H$172,"&gt;"&amp;H12)+1</f>
        <v>3</v>
      </c>
      <c r="N12" s="4">
        <f>COUNTIFS($B$2:$B$172,'Areas Ranking'!$B12,$G$2:$G$172,'Areas Ranking'!$G12,$I$2:$I$172,"&gt;"&amp;I12)+1</f>
        <v>5</v>
      </c>
      <c r="O12" s="4">
        <f>COUNTIFS($B$2:$B$172,'Areas Ranking'!$B12,$G$2:$G$172,'Areas Ranking'!$G12,$J$2:$J$172,"&gt;"&amp;J12)+1</f>
        <v>2</v>
      </c>
      <c r="P12" s="4">
        <f>COUNTIFS($B$2:$B$172,'Areas Ranking'!$B12,$G$2:$G$172,'Areas Ranking'!$G12,$K$2:$K$172,"&gt;"&amp;K12)+1</f>
        <v>3</v>
      </c>
      <c r="Q12" s="4">
        <f>COUNTIFS($B$2:$B$172,'Areas Ranking'!$B12,$G$2:$G$172,'Areas Ranking'!$G12,$L$2:$L$172,"&gt;"&amp;L12)+1</f>
        <v>4</v>
      </c>
      <c r="R12" s="4">
        <f t="shared" si="1"/>
        <v>5</v>
      </c>
      <c r="S12" s="4">
        <f t="shared" si="2"/>
        <v>1</v>
      </c>
      <c r="T12" s="4" t="str" cm="1">
        <f t="array" ref="T12">IF(R12=1,"none",IF(S12=1,_xlfn.IFS(M12=R12,"greeting",N12=R12,"act with empathy",O12=R12,"explain expectations &amp; resolve situations",P12=R12,"communication"),""))</f>
        <v>act with empathy</v>
      </c>
      <c r="U12" s="4" t="str">
        <f t="shared" si="3"/>
        <v>Kuring-gai received an overall score of 89% which ranks them at position 4 of the 12 areas within the North West Metropolitan region called in Q4.</v>
      </c>
      <c r="V12" s="4" t="str">
        <f t="shared" si="4"/>
        <v>Kuring-gai received a 'greeting' score of 62% which ranks them at position 3 of the 12 areas within the North West Metropolitan region called in Q4.</v>
      </c>
      <c r="W12" s="4" t="str">
        <f t="shared" si="5"/>
        <v>Kuring-gai received an 'act with empathy' score of 96% which ranks them at position 5 of the 12 areas within the North West Metropolitan region called in Q4.</v>
      </c>
      <c r="X12" s="4" t="str">
        <f t="shared" si="6"/>
        <v>Kuring-gai received an 'explain expectations &amp; resolve situations' score of 94% which ranks them at position 2 of the 12 areas within the North West Metropolitan region called in Q4.</v>
      </c>
      <c r="Y12" s="4" t="str">
        <f t="shared" si="7"/>
        <v>Kuring-gai received a 'communication' score of 67% which ranks them at position 3 of the 12 areas within the North West Metropolitan region called in Q4.</v>
      </c>
      <c r="Z12" s="4" t="str">
        <f t="shared" si="8"/>
        <v>Kuring-gai's lowest rank was for 'act with empathy' in Q4, which should be examined for potential areas of improvement.</v>
      </c>
    </row>
    <row r="13" spans="1:26" x14ac:dyDescent="0.25">
      <c r="A13" s="4">
        <v>2024</v>
      </c>
      <c r="B13" s="4" t="s">
        <v>41</v>
      </c>
      <c r="C13" s="9" t="s">
        <v>42</v>
      </c>
      <c r="D13" s="4" t="s">
        <v>115</v>
      </c>
      <c r="E13" s="4" t="str">
        <f t="shared" si="0"/>
        <v>Northern Beaches</v>
      </c>
      <c r="F13" s="4" t="s">
        <v>104</v>
      </c>
      <c r="G13" s="4" t="s">
        <v>104</v>
      </c>
      <c r="H13" s="8">
        <f>AVERAGEIFS('Single Response'!$Y$2:$Y$517,'Single Response'!$J$2:$J$517,'Areas Ranking'!$D13,'Single Response'!$B$2:$B$517,'Areas Ranking'!$B13)</f>
        <v>0.61904761904761896</v>
      </c>
      <c r="I13" s="8">
        <f>AVERAGEIFS('Single Response'!$Z$2:$Z$517,'Single Response'!$J$2:$J$517,'Areas Ranking'!$D13,'Single Response'!$B$2:$B$517,'Areas Ranking'!$B13)</f>
        <v>0.70238095238095244</v>
      </c>
      <c r="J13" s="8">
        <f>AVERAGEIFS('Single Response'!$AA$2:$AA$517,'Single Response'!$J$2:$J$517,'Areas Ranking'!$D13,'Single Response'!$B$2:$B$517,'Areas Ranking'!$B13)</f>
        <v>0.65079365079365081</v>
      </c>
      <c r="K13" s="8">
        <f>AVERAGEIFS('Single Response'!$AB$2:$AB$517,'Single Response'!$J$2:$J$517,'Areas Ranking'!$D13,'Single Response'!$B$2:$B$517,'Areas Ranking'!$B13)</f>
        <v>0.33333333333333331</v>
      </c>
      <c r="L13" s="8">
        <f>AVERAGEIFS('Single Response'!$AC$2:$AC$517,'Single Response'!$J$2:$J$517,'Areas Ranking'!$D13,'Single Response'!$B$2:$B$517,'Areas Ranking'!$B13)</f>
        <v>0.62835249042145602</v>
      </c>
      <c r="M13" s="4">
        <f>COUNTIFS($B$2:$B$172,'Areas Ranking'!$B13,$G$2:$G$172,'Areas Ranking'!$G13,$H$2:$H$172,"&gt;"&amp;H13)+1</f>
        <v>3</v>
      </c>
      <c r="N13" s="4">
        <f>COUNTIFS($B$2:$B$172,'Areas Ranking'!$B13,$G$2:$G$172,'Areas Ranking'!$G13,$I$2:$I$172,"&gt;"&amp;I13)+1</f>
        <v>11</v>
      </c>
      <c r="O13" s="4">
        <f>COUNTIFS($B$2:$B$172,'Areas Ranking'!$B13,$G$2:$G$172,'Areas Ranking'!$G13,$J$2:$J$172,"&gt;"&amp;J13)+1</f>
        <v>11</v>
      </c>
      <c r="P13" s="4">
        <f>COUNTIFS($B$2:$B$172,'Areas Ranking'!$B13,$G$2:$G$172,'Areas Ranking'!$G13,$K$2:$K$172,"&gt;"&amp;K13)+1</f>
        <v>12</v>
      </c>
      <c r="Q13" s="4">
        <f>COUNTIFS($B$2:$B$172,'Areas Ranking'!$B13,$G$2:$G$172,'Areas Ranking'!$G13,$L$2:$L$172,"&gt;"&amp;L13)+1</f>
        <v>12</v>
      </c>
      <c r="R13" s="4">
        <f t="shared" si="1"/>
        <v>12</v>
      </c>
      <c r="S13" s="4">
        <f t="shared" si="2"/>
        <v>1</v>
      </c>
      <c r="T13" s="4" t="str" cm="1">
        <f t="array" ref="T13">IF(R13=1,"none",IF(S13=1,_xlfn.IFS(M13=R13,"greeting",N13=R13,"act with empathy",O13=R13,"explain expectations &amp; resolve situations",P13=R13,"communication"),""))</f>
        <v>communication</v>
      </c>
      <c r="U13" s="4" t="str">
        <f t="shared" si="3"/>
        <v>Northern Beaches received an overall score of 63% which ranks them at position 12 of the 12 areas within the North West Metropolitan region called in Q4.</v>
      </c>
      <c r="V13" s="4" t="str">
        <f t="shared" si="4"/>
        <v>Northern Beaches received a 'greeting' score of 62% which ranks them at position 3 of the 12 areas within the North West Metropolitan region called in Q4.</v>
      </c>
      <c r="W13" s="4" t="str">
        <f t="shared" si="5"/>
        <v>Northern Beaches received an 'act with empathy' score of 70% which ranks them at position 11 of the 12 areas within the North West Metropolitan region called in Q4.</v>
      </c>
      <c r="X13" s="4" t="str">
        <f t="shared" si="6"/>
        <v>Northern Beaches received an 'explain expectations &amp; resolve situations' score of 65% which ranks them at position 11 of the 12 areas within the North West Metropolitan region called in Q4.</v>
      </c>
      <c r="Y13" s="4" t="str">
        <f t="shared" si="7"/>
        <v>Northern Beaches received a 'communication' score of 33% which ranks them at position 12 of the 12 areas within the North West Metropolitan region called in Q4.</v>
      </c>
      <c r="Z13" s="4" t="str">
        <f t="shared" si="8"/>
        <v>Northern Beaches' lowest rank was for 'communication' in Q4, which should be examined for potential areas of improvement.</v>
      </c>
    </row>
    <row r="14" spans="1:26" x14ac:dyDescent="0.25">
      <c r="A14" s="4">
        <v>2024</v>
      </c>
      <c r="B14" s="4" t="s">
        <v>41</v>
      </c>
      <c r="C14" s="9" t="s">
        <v>42</v>
      </c>
      <c r="D14" s="4" t="s">
        <v>120</v>
      </c>
      <c r="E14" s="4" t="str">
        <f t="shared" si="0"/>
        <v>Ryde</v>
      </c>
      <c r="F14" s="4" t="s">
        <v>104</v>
      </c>
      <c r="G14" s="4" t="s">
        <v>104</v>
      </c>
      <c r="H14" s="8">
        <f>AVERAGEIFS('Single Response'!$Y$2:$Y$517,'Single Response'!$J$2:$J$517,'Areas Ranking'!$D14,'Single Response'!$B$2:$B$517,'Areas Ranking'!$B14)</f>
        <v>0.66666666666666663</v>
      </c>
      <c r="I14" s="8">
        <f>AVERAGEIFS('Single Response'!$Z$2:$Z$517,'Single Response'!$J$2:$J$517,'Areas Ranking'!$D14,'Single Response'!$B$2:$B$517,'Areas Ranking'!$B14)</f>
        <v>0.9642857142857143</v>
      </c>
      <c r="J14" s="8">
        <f>AVERAGEIFS('Single Response'!$AA$2:$AA$517,'Single Response'!$J$2:$J$517,'Areas Ranking'!$D14,'Single Response'!$B$2:$B$517,'Areas Ranking'!$B14)</f>
        <v>0.83245149911816574</v>
      </c>
      <c r="K14" s="8">
        <f>AVERAGEIFS('Single Response'!$AB$2:$AB$517,'Single Response'!$J$2:$J$517,'Areas Ranking'!$D14,'Single Response'!$B$2:$B$517,'Areas Ranking'!$B14)</f>
        <v>0.66666666666666663</v>
      </c>
      <c r="L14" s="8">
        <f>AVERAGEIFS('Single Response'!$AC$2:$AC$517,'Single Response'!$J$2:$J$517,'Areas Ranking'!$D14,'Single Response'!$B$2:$B$517,'Areas Ranking'!$B14)</f>
        <v>0.83768721699756188</v>
      </c>
      <c r="M14" s="4">
        <f>COUNTIFS($B$2:$B$172,'Areas Ranking'!$B14,$G$2:$G$172,'Areas Ranking'!$G14,$H$2:$H$172,"&gt;"&amp;H14)+1</f>
        <v>2</v>
      </c>
      <c r="N14" s="4">
        <f>COUNTIFS($B$2:$B$172,'Areas Ranking'!$B14,$G$2:$G$172,'Areas Ranking'!$G14,$I$2:$I$172,"&gt;"&amp;I14)+1</f>
        <v>5</v>
      </c>
      <c r="O14" s="4">
        <f>COUNTIFS($B$2:$B$172,'Areas Ranking'!$B14,$G$2:$G$172,'Areas Ranking'!$G14,$J$2:$J$172,"&gt;"&amp;J14)+1</f>
        <v>7</v>
      </c>
      <c r="P14" s="4">
        <f>COUNTIFS($B$2:$B$172,'Areas Ranking'!$B14,$G$2:$G$172,'Areas Ranking'!$G14,$K$2:$K$172,"&gt;"&amp;K14)+1</f>
        <v>3</v>
      </c>
      <c r="Q14" s="4">
        <f>COUNTIFS($B$2:$B$172,'Areas Ranking'!$B14,$G$2:$G$172,'Areas Ranking'!$G14,$L$2:$L$172,"&gt;"&amp;L14)+1</f>
        <v>7</v>
      </c>
      <c r="R14" s="4">
        <f t="shared" si="1"/>
        <v>7</v>
      </c>
      <c r="S14" s="4">
        <f t="shared" si="2"/>
        <v>1</v>
      </c>
      <c r="T14" s="4" t="str" cm="1">
        <f t="array" ref="T14">IF(R14=1,"none",IF(S14=1,_xlfn.IFS(M14=R14,"greeting",N14=R14,"act with empathy",O14=R14,"explain expectations &amp; resolve situations",P14=R14,"communication"),""))</f>
        <v>explain expectations &amp; resolve situations</v>
      </c>
      <c r="U14" s="4" t="str">
        <f t="shared" si="3"/>
        <v>Ryde received an overall score of 84% which ranks them at position 7 of the 12 areas within the North West Metropolitan region called in Q4.</v>
      </c>
      <c r="V14" s="4" t="str">
        <f t="shared" si="4"/>
        <v>Ryde received a 'greeting' score of 67% which ranks them at position 2 of the 12 areas within the North West Metropolitan region called in Q4.</v>
      </c>
      <c r="W14" s="4" t="str">
        <f t="shared" si="5"/>
        <v>Ryde received an 'act with empathy' score of 96% which ranks them at position 5 of the 12 areas within the North West Metropolitan region called in Q4.</v>
      </c>
      <c r="X14" s="4" t="str">
        <f t="shared" si="6"/>
        <v>Ryde received an 'explain expectations &amp; resolve situations' score of 83% which ranks them at position 7 of the 12 areas within the North West Metropolitan region called in Q4.</v>
      </c>
      <c r="Y14" s="4" t="str">
        <f t="shared" si="7"/>
        <v>Ryde received a 'communication' score of 67% which ranks them at position 3 of the 12 areas within the North West Metropolitan region called in Q4.</v>
      </c>
      <c r="Z14" s="4" t="str">
        <f t="shared" si="8"/>
        <v>Ryde's lowest rank was for 'explain expectations &amp; resolve situations' in Q4, which should be examined for potential areas of improvement.</v>
      </c>
    </row>
    <row r="15" spans="1:26" x14ac:dyDescent="0.25">
      <c r="A15" s="4">
        <v>2024</v>
      </c>
      <c r="B15" s="4" t="s">
        <v>41</v>
      </c>
      <c r="C15" s="9" t="s">
        <v>42</v>
      </c>
      <c r="D15" s="4" t="s">
        <v>125</v>
      </c>
      <c r="E15" s="4" t="str">
        <f t="shared" si="0"/>
        <v>Blacktown</v>
      </c>
      <c r="F15" s="4" t="s">
        <v>104</v>
      </c>
      <c r="G15" s="4" t="s">
        <v>104</v>
      </c>
      <c r="H15" s="8">
        <f>AVERAGEIFS('Single Response'!$Y$2:$Y$517,'Single Response'!$J$2:$J$517,'Areas Ranking'!$D15,'Single Response'!$B$2:$B$517,'Areas Ranking'!$B15)</f>
        <v>0.38095238095238093</v>
      </c>
      <c r="I15" s="8">
        <f>AVERAGEIFS('Single Response'!$Z$2:$Z$517,'Single Response'!$J$2:$J$517,'Areas Ranking'!$D15,'Single Response'!$B$2:$B$517,'Areas Ranking'!$B15)</f>
        <v>0.92857142857142849</v>
      </c>
      <c r="J15" s="8">
        <f>AVERAGEIFS('Single Response'!$AA$2:$AA$517,'Single Response'!$J$2:$J$517,'Areas Ranking'!$D15,'Single Response'!$B$2:$B$517,'Areas Ranking'!$B15)</f>
        <v>0.634920634920635</v>
      </c>
      <c r="K15" s="8">
        <f>AVERAGEIFS('Single Response'!$AB$2:$AB$517,'Single Response'!$J$2:$J$517,'Areas Ranking'!$D15,'Single Response'!$B$2:$B$517,'Areas Ranking'!$B15)</f>
        <v>0.5</v>
      </c>
      <c r="L15" s="8">
        <f>AVERAGEIFS('Single Response'!$AC$2:$AC$517,'Single Response'!$J$2:$J$517,'Areas Ranking'!$D15,'Single Response'!$B$2:$B$517,'Areas Ranking'!$B15)</f>
        <v>0.69348659003831425</v>
      </c>
      <c r="M15" s="4">
        <f>COUNTIFS($B$2:$B$172,'Areas Ranking'!$B15,$G$2:$G$172,'Areas Ranking'!$G15,$H$2:$H$172,"&gt;"&amp;H15)+1</f>
        <v>12</v>
      </c>
      <c r="N15" s="4">
        <f>COUNTIFS($B$2:$B$172,'Areas Ranking'!$B15,$G$2:$G$172,'Areas Ranking'!$G15,$I$2:$I$172,"&gt;"&amp;I15)+1</f>
        <v>8</v>
      </c>
      <c r="O15" s="4">
        <f>COUNTIFS($B$2:$B$172,'Areas Ranking'!$B15,$G$2:$G$172,'Areas Ranking'!$G15,$J$2:$J$172,"&gt;"&amp;J15)+1</f>
        <v>12</v>
      </c>
      <c r="P15" s="4">
        <f>COUNTIFS($B$2:$B$172,'Areas Ranking'!$B15,$G$2:$G$172,'Areas Ranking'!$G15,$K$2:$K$172,"&gt;"&amp;K15)+1</f>
        <v>8</v>
      </c>
      <c r="Q15" s="4">
        <f>COUNTIFS($B$2:$B$172,'Areas Ranking'!$B15,$G$2:$G$172,'Areas Ranking'!$G15,$L$2:$L$172,"&gt;"&amp;L15)+1</f>
        <v>10</v>
      </c>
      <c r="R15" s="4">
        <f t="shared" si="1"/>
        <v>12</v>
      </c>
      <c r="S15" s="4">
        <f t="shared" si="2"/>
        <v>2</v>
      </c>
      <c r="T15" s="4" t="str" cm="1">
        <f t="array" ref="T15">IF(R15=1,"none",IF(S15=1,_xlfn.IFS(M15=R15,"greeting",N15=R15,"act with empathy",O15=R15,"explain expectations &amp; resolve situations",P15=R15,"communication"),""))</f>
        <v/>
      </c>
      <c r="U15" s="4" t="str">
        <f t="shared" si="3"/>
        <v>Blacktown received an overall score of 69% which ranks them at position 10 of the 12 areas within the North West Metropolitan region called in Q4.</v>
      </c>
      <c r="V15" s="4" t="str">
        <f t="shared" si="4"/>
        <v>Blacktown received a 'greeting' score of 38% which ranks them at position 12 of the 12 areas within the North West Metropolitan region called in Q4.</v>
      </c>
      <c r="W15" s="4" t="str">
        <f t="shared" si="5"/>
        <v>Blacktown received an 'act with empathy' score of 93% which ranks them at position 8 of the 12 areas within the North West Metropolitan region called in Q4.</v>
      </c>
      <c r="X15" s="4" t="str">
        <f t="shared" si="6"/>
        <v>Blacktown received an 'explain expectations &amp; resolve situations' score of 63% which ranks them at position 12 of the 12 areas within the North West Metropolitan region called in Q4.</v>
      </c>
      <c r="Y15" s="4" t="str">
        <f t="shared" si="7"/>
        <v>Blacktown received a 'communication' score of 50% which ranks them at position 8 of the 12 areas within the North West Metropolitan region called in Q4.</v>
      </c>
      <c r="Z15" s="4" t="str">
        <f t="shared" si="8"/>
        <v>Blacktown had multiple areas with lower ranks in Q4, which should be examined for potential areas of improvement.</v>
      </c>
    </row>
    <row r="16" spans="1:26" x14ac:dyDescent="0.25">
      <c r="A16" s="4">
        <v>2024</v>
      </c>
      <c r="B16" s="4" t="s">
        <v>41</v>
      </c>
      <c r="C16" s="9" t="s">
        <v>42</v>
      </c>
      <c r="D16" s="4" t="s">
        <v>128</v>
      </c>
      <c r="E16" s="4" t="str">
        <f t="shared" si="0"/>
        <v>Parramatta</v>
      </c>
      <c r="F16" s="4" t="s">
        <v>104</v>
      </c>
      <c r="G16" s="4" t="s">
        <v>104</v>
      </c>
      <c r="H16" s="8">
        <f>AVERAGEIFS('Single Response'!$Y$2:$Y$517,'Single Response'!$J$2:$J$517,'Areas Ranking'!$D16,'Single Response'!$B$2:$B$517,'Areas Ranking'!$B16)</f>
        <v>0.47619047619047611</v>
      </c>
      <c r="I16" s="8">
        <f>AVERAGEIFS('Single Response'!$Z$2:$Z$517,'Single Response'!$J$2:$J$517,'Areas Ranking'!$D16,'Single Response'!$B$2:$B$517,'Areas Ranking'!$B16)</f>
        <v>0.9642857142857143</v>
      </c>
      <c r="J16" s="8">
        <f>AVERAGEIFS('Single Response'!$AA$2:$AA$517,'Single Response'!$J$2:$J$517,'Areas Ranking'!$D16,'Single Response'!$B$2:$B$517,'Areas Ranking'!$B16)</f>
        <v>0.80952380952380965</v>
      </c>
      <c r="K16" s="8">
        <f>AVERAGEIFS('Single Response'!$AB$2:$AB$517,'Single Response'!$J$2:$J$517,'Areas Ranking'!$D16,'Single Response'!$B$2:$B$517,'Areas Ranking'!$B16)</f>
        <v>0.66666666666666663</v>
      </c>
      <c r="L16" s="8">
        <f>AVERAGEIFS('Single Response'!$AC$2:$AC$517,'Single Response'!$J$2:$J$517,'Areas Ranking'!$D16,'Single Response'!$B$2:$B$517,'Areas Ranking'!$B16)</f>
        <v>0.81609195402298862</v>
      </c>
      <c r="M16" s="4">
        <f>COUNTIFS($B$2:$B$172,'Areas Ranking'!$B16,$G$2:$G$172,'Areas Ranking'!$G16,$H$2:$H$172,"&gt;"&amp;H16)+1</f>
        <v>11</v>
      </c>
      <c r="N16" s="4">
        <f>COUNTIFS($B$2:$B$172,'Areas Ranking'!$B16,$G$2:$G$172,'Areas Ranking'!$G16,$I$2:$I$172,"&gt;"&amp;I16)+1</f>
        <v>5</v>
      </c>
      <c r="O16" s="4">
        <f>COUNTIFS($B$2:$B$172,'Areas Ranking'!$B16,$G$2:$G$172,'Areas Ranking'!$G16,$J$2:$J$172,"&gt;"&amp;J16)+1</f>
        <v>8</v>
      </c>
      <c r="P16" s="4">
        <f>COUNTIFS($B$2:$B$172,'Areas Ranking'!$B16,$G$2:$G$172,'Areas Ranking'!$G16,$K$2:$K$172,"&gt;"&amp;K16)+1</f>
        <v>3</v>
      </c>
      <c r="Q16" s="4">
        <f>COUNTIFS($B$2:$B$172,'Areas Ranking'!$B16,$G$2:$G$172,'Areas Ranking'!$G16,$L$2:$L$172,"&gt;"&amp;L16)+1</f>
        <v>8</v>
      </c>
      <c r="R16" s="4">
        <f t="shared" si="1"/>
        <v>11</v>
      </c>
      <c r="S16" s="4">
        <f t="shared" si="2"/>
        <v>1</v>
      </c>
      <c r="T16" s="4" t="str" cm="1">
        <f t="array" ref="T16">IF(R16=1,"none",IF(S16=1,_xlfn.IFS(M16=R16,"greeting",N16=R16,"act with empathy",O16=R16,"explain expectations &amp; resolve situations",P16=R16,"communication"),""))</f>
        <v>greeting</v>
      </c>
      <c r="U16" s="4" t="str">
        <f t="shared" si="3"/>
        <v>Parramatta received an overall score of 82% which ranks them at position 8 of the 12 areas within the North West Metropolitan region called in Q4.</v>
      </c>
      <c r="V16" s="4" t="str">
        <f t="shared" si="4"/>
        <v>Parramatta received a 'greeting' score of 48% which ranks them at position 11 of the 12 areas within the North West Metropolitan region called in Q4.</v>
      </c>
      <c r="W16" s="4" t="str">
        <f t="shared" si="5"/>
        <v>Parramatta received an 'act with empathy' score of 96% which ranks them at position 5 of the 12 areas within the North West Metropolitan region called in Q4.</v>
      </c>
      <c r="X16" s="4" t="str">
        <f t="shared" si="6"/>
        <v>Parramatta received an 'explain expectations &amp; resolve situations' score of 81% which ranks them at position 8 of the 12 areas within the North West Metropolitan region called in Q4.</v>
      </c>
      <c r="Y16" s="4" t="str">
        <f t="shared" si="7"/>
        <v>Parramatta received a 'communication' score of 67% which ranks them at position 3 of the 12 areas within the North West Metropolitan region called in Q4.</v>
      </c>
      <c r="Z16" s="4" t="str">
        <f t="shared" si="8"/>
        <v>Parramatta's lowest rank was for 'greeting' in Q4, which should be examined for potential areas of improvement.</v>
      </c>
    </row>
    <row r="17" spans="1:26" x14ac:dyDescent="0.25">
      <c r="A17" s="4">
        <v>2024</v>
      </c>
      <c r="B17" s="4" t="s">
        <v>41</v>
      </c>
      <c r="C17" s="9" t="s">
        <v>42</v>
      </c>
      <c r="D17" s="4" t="s">
        <v>131</v>
      </c>
      <c r="E17" s="4" t="str">
        <f t="shared" si="0"/>
        <v>The Hills</v>
      </c>
      <c r="F17" s="4" t="s">
        <v>104</v>
      </c>
      <c r="G17" s="4" t="s">
        <v>104</v>
      </c>
      <c r="H17" s="8">
        <f>AVERAGEIFS('Single Response'!$Y$2:$Y$517,'Single Response'!$J$2:$J$517,'Areas Ranking'!$D17,'Single Response'!$B$2:$B$517,'Areas Ranking'!$B17)</f>
        <v>0.5714285714285714</v>
      </c>
      <c r="I17" s="8">
        <f>AVERAGEIFS('Single Response'!$Z$2:$Z$517,'Single Response'!$J$2:$J$517,'Areas Ranking'!$D17,'Single Response'!$B$2:$B$517,'Areas Ranking'!$B17)</f>
        <v>1</v>
      </c>
      <c r="J17" s="8">
        <f>AVERAGEIFS('Single Response'!$AA$2:$AA$517,'Single Response'!$J$2:$J$517,'Areas Ranking'!$D17,'Single Response'!$B$2:$B$517,'Areas Ranking'!$B17)</f>
        <v>0.9365079365079364</v>
      </c>
      <c r="K17" s="8">
        <f>AVERAGEIFS('Single Response'!$AB$2:$AB$517,'Single Response'!$J$2:$J$517,'Areas Ranking'!$D17,'Single Response'!$B$2:$B$517,'Areas Ranking'!$B17)</f>
        <v>0.83333333333333337</v>
      </c>
      <c r="L17" s="8">
        <f>AVERAGEIFS('Single Response'!$AC$2:$AC$517,'Single Response'!$J$2:$J$517,'Areas Ranking'!$D17,'Single Response'!$B$2:$B$517,'Areas Ranking'!$B17)</f>
        <v>0.91570881226053646</v>
      </c>
      <c r="M17" s="4">
        <f>COUNTIFS($B$2:$B$172,'Areas Ranking'!$B17,$G$2:$G$172,'Areas Ranking'!$G17,$H$2:$H$172,"&gt;"&amp;H17)+1</f>
        <v>6</v>
      </c>
      <c r="N17" s="4">
        <f>COUNTIFS($B$2:$B$172,'Areas Ranking'!$B17,$G$2:$G$172,'Areas Ranking'!$G17,$I$2:$I$172,"&gt;"&amp;I17)+1</f>
        <v>1</v>
      </c>
      <c r="O17" s="4">
        <f>COUNTIFS($B$2:$B$172,'Areas Ranking'!$B17,$G$2:$G$172,'Areas Ranking'!$G17,$J$2:$J$172,"&gt;"&amp;J17)+1</f>
        <v>2</v>
      </c>
      <c r="P17" s="4">
        <f>COUNTIFS($B$2:$B$172,'Areas Ranking'!$B17,$G$2:$G$172,'Areas Ranking'!$G17,$K$2:$K$172,"&gt;"&amp;K17)+1</f>
        <v>1</v>
      </c>
      <c r="Q17" s="4">
        <f>COUNTIFS($B$2:$B$172,'Areas Ranking'!$B17,$G$2:$G$172,'Areas Ranking'!$G17,$L$2:$L$172,"&gt;"&amp;L17)+1</f>
        <v>1</v>
      </c>
      <c r="R17" s="4">
        <f t="shared" si="1"/>
        <v>6</v>
      </c>
      <c r="S17" s="4">
        <f t="shared" si="2"/>
        <v>1</v>
      </c>
      <c r="T17" s="4" t="str" cm="1">
        <f t="array" ref="T17">IF(R17=1,"none",IF(S17=1,_xlfn.IFS(M17=R17,"greeting",N17=R17,"act with empathy",O17=R17,"explain expectations &amp; resolve situations",P17=R17,"communication"),""))</f>
        <v>greeting</v>
      </c>
      <c r="U17" s="4" t="str">
        <f t="shared" si="3"/>
        <v>The Hills received an overall score of 92% which ranks them at position 1 of the 12 areas within the North West Metropolitan region called in Q4.</v>
      </c>
      <c r="V17" s="4" t="str">
        <f t="shared" si="4"/>
        <v>The Hills received a 'greeting' score of 57% which ranks them at position 6 of the 12 areas within the North West Metropolitan region called in Q4.</v>
      </c>
      <c r="W17" s="4" t="str">
        <f t="shared" si="5"/>
        <v>The Hills received an 'act with empathy' score of 100% which ranks them at position 1 of the 12 areas within the North West Metropolitan region called in Q4.</v>
      </c>
      <c r="X17" s="4" t="str">
        <f t="shared" si="6"/>
        <v>The Hills received an 'explain expectations &amp; resolve situations' score of 94% which ranks them at position 2 of the 12 areas within the North West Metropolitan region called in Q4.</v>
      </c>
      <c r="Y17" s="4" t="str">
        <f t="shared" si="7"/>
        <v>The Hills received a 'communication' score of 83% which ranks them at position 1 of the 12 areas within the North West Metropolitan region called in Q4.</v>
      </c>
      <c r="Z17" s="4" t="str">
        <f t="shared" si="8"/>
        <v>The Hills' lowest rank was for 'greeting' in Q4, which should be examined for potential areas of improvement.</v>
      </c>
    </row>
    <row r="18" spans="1:26" x14ac:dyDescent="0.25">
      <c r="A18" s="4">
        <v>2024</v>
      </c>
      <c r="B18" s="4" t="s">
        <v>41</v>
      </c>
      <c r="C18" s="9" t="s">
        <v>42</v>
      </c>
      <c r="D18" s="4" t="s">
        <v>135</v>
      </c>
      <c r="E18" s="4" t="str">
        <f t="shared" si="0"/>
        <v>Brisbane Water</v>
      </c>
      <c r="F18" s="4" t="s">
        <v>136</v>
      </c>
      <c r="G18" s="4" t="s">
        <v>136</v>
      </c>
      <c r="H18" s="8">
        <f>AVERAGEIFS('Single Response'!$Y$2:$Y$517,'Single Response'!$J$2:$J$517,'Areas Ranking'!$D18,'Single Response'!$B$2:$B$517,'Areas Ranking'!$B18)</f>
        <v>0.52380952380952372</v>
      </c>
      <c r="I18" s="8">
        <f>AVERAGEIFS('Single Response'!$Z$2:$Z$517,'Single Response'!$J$2:$J$517,'Areas Ranking'!$D18,'Single Response'!$B$2:$B$517,'Areas Ranking'!$B18)</f>
        <v>0.8928571428571429</v>
      </c>
      <c r="J18" s="8">
        <f>AVERAGEIFS('Single Response'!$AA$2:$AA$517,'Single Response'!$J$2:$J$517,'Areas Ranking'!$D18,'Single Response'!$B$2:$B$517,'Areas Ranking'!$B18)</f>
        <v>0.70370370370370372</v>
      </c>
      <c r="K18" s="8">
        <f>AVERAGEIFS('Single Response'!$AB$2:$AB$517,'Single Response'!$J$2:$J$517,'Areas Ranking'!$D18,'Single Response'!$B$2:$B$517,'Areas Ranking'!$B18)</f>
        <v>0.5</v>
      </c>
      <c r="L18" s="8">
        <f>AVERAGEIFS('Single Response'!$AC$2:$AC$517,'Single Response'!$J$2:$J$517,'Areas Ranking'!$D18,'Single Response'!$B$2:$B$517,'Areas Ranking'!$B18)</f>
        <v>0.72715662370834788</v>
      </c>
      <c r="M18" s="4">
        <f>COUNTIFS($B$2:$B$172,'Areas Ranking'!$B18,$G$2:$G$172,'Areas Ranking'!$G18,$H$2:$H$172,"&gt;"&amp;H18)+1</f>
        <v>8</v>
      </c>
      <c r="N18" s="4">
        <f>COUNTIFS($B$2:$B$172,'Areas Ranking'!$B18,$G$2:$G$172,'Areas Ranking'!$G18,$I$2:$I$172,"&gt;"&amp;I18)+1</f>
        <v>6</v>
      </c>
      <c r="O18" s="4">
        <f>COUNTIFS($B$2:$B$172,'Areas Ranking'!$B18,$G$2:$G$172,'Areas Ranking'!$G18,$J$2:$J$172,"&gt;"&amp;J18)+1</f>
        <v>7</v>
      </c>
      <c r="P18" s="4">
        <f>COUNTIFS($B$2:$B$172,'Areas Ranking'!$B18,$G$2:$G$172,'Areas Ranking'!$G18,$K$2:$K$172,"&gt;"&amp;K18)+1</f>
        <v>6</v>
      </c>
      <c r="Q18" s="4">
        <f>COUNTIFS($B$2:$B$172,'Areas Ranking'!$B18,$G$2:$G$172,'Areas Ranking'!$G18,$L$2:$L$172,"&gt;"&amp;L18)+1</f>
        <v>7</v>
      </c>
      <c r="R18" s="4">
        <f t="shared" si="1"/>
        <v>8</v>
      </c>
      <c r="S18" s="4">
        <f t="shared" si="2"/>
        <v>1</v>
      </c>
      <c r="T18" s="4" t="str" cm="1">
        <f t="array" ref="T18">IF(R18=1,"none",IF(S18=1,_xlfn.IFS(M18=R18,"greeting",N18=R18,"act with empathy",O18=R18,"explain expectations &amp; resolve situations",P18=R18,"communication"),""))</f>
        <v>greeting</v>
      </c>
      <c r="U18" s="4" t="str">
        <f t="shared" si="3"/>
        <v>Brisbane Water received an overall score of 73% which ranks them at position 7 of the 11 areas within the Northern region called in Q4.</v>
      </c>
      <c r="V18" s="4" t="str">
        <f t="shared" si="4"/>
        <v>Brisbane Water received a 'greeting' score of 52% which ranks them at position 8 of the 11 areas within the Northern region called in Q4.</v>
      </c>
      <c r="W18" s="4" t="str">
        <f t="shared" si="5"/>
        <v>Brisbane Water received an 'act with empathy' score of 89% which ranks them at position 6 of the 11 areas within the Northern region called in Q4.</v>
      </c>
      <c r="X18" s="4" t="str">
        <f t="shared" si="6"/>
        <v>Brisbane Water received an 'explain expectations &amp; resolve situations' score of 70% which ranks them at position 7 of the 11 areas within the Northern region called in Q4.</v>
      </c>
      <c r="Y18" s="4" t="str">
        <f t="shared" si="7"/>
        <v>Brisbane Water received a 'communication' score of 50% which ranks them at position 6 of the 11 areas within the Northern region called in Q4.</v>
      </c>
      <c r="Z18" s="4" t="str">
        <f t="shared" si="8"/>
        <v>Brisbane Water's lowest rank was for 'greeting' in Q4, which should be examined for potential areas of improvement.</v>
      </c>
    </row>
    <row r="19" spans="1:26" x14ac:dyDescent="0.25">
      <c r="A19" s="4">
        <v>2024</v>
      </c>
      <c r="B19" s="4" t="s">
        <v>41</v>
      </c>
      <c r="C19" s="9" t="s">
        <v>42</v>
      </c>
      <c r="D19" s="4" t="s">
        <v>141</v>
      </c>
      <c r="E19" s="4" t="str">
        <f t="shared" si="0"/>
        <v>Lake Macquarie</v>
      </c>
      <c r="F19" s="4" t="s">
        <v>136</v>
      </c>
      <c r="G19" s="4" t="s">
        <v>136</v>
      </c>
      <c r="H19" s="8">
        <f>AVERAGEIFS('Single Response'!$Y$2:$Y$517,'Single Response'!$J$2:$J$517,'Areas Ranking'!$D19,'Single Response'!$B$2:$B$517,'Areas Ranking'!$B19)</f>
        <v>0.61904761904761896</v>
      </c>
      <c r="I19" s="8">
        <f>AVERAGEIFS('Single Response'!$Z$2:$Z$517,'Single Response'!$J$2:$J$517,'Areas Ranking'!$D19,'Single Response'!$B$2:$B$517,'Areas Ranking'!$B19)</f>
        <v>1</v>
      </c>
      <c r="J19" s="8">
        <f>AVERAGEIFS('Single Response'!$AA$2:$AA$517,'Single Response'!$J$2:$J$517,'Areas Ranking'!$D19,'Single Response'!$B$2:$B$517,'Areas Ranking'!$B19)</f>
        <v>0.8800705467372133</v>
      </c>
      <c r="K19" s="8">
        <f>AVERAGEIFS('Single Response'!$AB$2:$AB$517,'Single Response'!$J$2:$J$517,'Areas Ranking'!$D19,'Single Response'!$B$2:$B$517,'Areas Ranking'!$B19)</f>
        <v>0.66666666666666663</v>
      </c>
      <c r="L19" s="8">
        <f>AVERAGEIFS('Single Response'!$AC$2:$AC$517,'Single Response'!$J$2:$J$517,'Areas Ranking'!$D19,'Single Response'!$B$2:$B$517,'Areas Ranking'!$B19)</f>
        <v>0.87251828631138972</v>
      </c>
      <c r="M19" s="4">
        <f>COUNTIFS($B$2:$B$172,'Areas Ranking'!$B19,$G$2:$G$172,'Areas Ranking'!$G19,$H$2:$H$172,"&gt;"&amp;H19)+1</f>
        <v>1</v>
      </c>
      <c r="N19" s="4">
        <f>COUNTIFS($B$2:$B$172,'Areas Ranking'!$B19,$G$2:$G$172,'Areas Ranking'!$G19,$I$2:$I$172,"&gt;"&amp;I19)+1</f>
        <v>1</v>
      </c>
      <c r="O19" s="4">
        <f>COUNTIFS($B$2:$B$172,'Areas Ranking'!$B19,$G$2:$G$172,'Areas Ranking'!$G19,$J$2:$J$172,"&gt;"&amp;J19)+1</f>
        <v>2</v>
      </c>
      <c r="P19" s="4">
        <f>COUNTIFS($B$2:$B$172,'Areas Ranking'!$B19,$G$2:$G$172,'Areas Ranking'!$G19,$K$2:$K$172,"&gt;"&amp;K19)+1</f>
        <v>1</v>
      </c>
      <c r="Q19" s="4">
        <f>COUNTIFS($B$2:$B$172,'Areas Ranking'!$B19,$G$2:$G$172,'Areas Ranking'!$G19,$L$2:$L$172,"&gt;"&amp;L19)+1</f>
        <v>2</v>
      </c>
      <c r="R19" s="4">
        <f t="shared" si="1"/>
        <v>2</v>
      </c>
      <c r="S19" s="4">
        <f t="shared" si="2"/>
        <v>1</v>
      </c>
      <c r="T19" s="4" t="str" cm="1">
        <f t="array" ref="T19">IF(R19=1,"none",IF(S19=1,_xlfn.IFS(M19=R19,"greeting",N19=R19,"act with empathy",O19=R19,"explain expectations &amp; resolve situations",P19=R19,"communication"),""))</f>
        <v>explain expectations &amp; resolve situations</v>
      </c>
      <c r="U19" s="4" t="str">
        <f t="shared" si="3"/>
        <v>Lake Macquarie received an overall score of 87% which ranks them at position 2 of the 11 areas within the Northern region called in Q4.</v>
      </c>
      <c r="V19" s="4" t="str">
        <f t="shared" si="4"/>
        <v>Lake Macquarie received a 'greeting' score of 62% which ranks them at position 1 of the 11 areas within the Northern region called in Q4.</v>
      </c>
      <c r="W19" s="4" t="str">
        <f t="shared" si="5"/>
        <v>Lake Macquarie received an 'act with empathy' score of 100% which ranks them at position 1 of the 11 areas within the Northern region called in Q4.</v>
      </c>
      <c r="X19" s="4" t="str">
        <f t="shared" si="6"/>
        <v>Lake Macquarie received an 'explain expectations &amp; resolve situations' score of 88% which ranks them at position 2 of the 11 areas within the Northern region called in Q4.</v>
      </c>
      <c r="Y19" s="4" t="str">
        <f t="shared" si="7"/>
        <v>Lake Macquarie received a 'communication' score of 67% which ranks them at position 1 of the 11 areas within the Northern region called in Q4.</v>
      </c>
      <c r="Z19" s="4" t="str">
        <f t="shared" si="8"/>
        <v>Lake Macquarie's lowest rank was for 'explain expectations &amp; resolve situations' in Q4, which should be examined for potential areas of improvement.</v>
      </c>
    </row>
    <row r="20" spans="1:26" x14ac:dyDescent="0.25">
      <c r="A20" s="4">
        <v>2024</v>
      </c>
      <c r="B20" s="4" t="s">
        <v>41</v>
      </c>
      <c r="C20" s="9" t="s">
        <v>42</v>
      </c>
      <c r="D20" s="4" t="s">
        <v>146</v>
      </c>
      <c r="E20" s="4" t="str">
        <f t="shared" si="0"/>
        <v>Hunter Valley</v>
      </c>
      <c r="F20" s="4" t="s">
        <v>136</v>
      </c>
      <c r="G20" s="4" t="s">
        <v>136</v>
      </c>
      <c r="H20" s="8">
        <f>AVERAGEIFS('Single Response'!$Y$2:$Y$517,'Single Response'!$J$2:$J$517,'Areas Ranking'!$D20,'Single Response'!$B$2:$B$517,'Areas Ranking'!$B20)</f>
        <v>0.61904761904761896</v>
      </c>
      <c r="I20" s="8">
        <f>AVERAGEIFS('Single Response'!$Z$2:$Z$517,'Single Response'!$J$2:$J$517,'Areas Ranking'!$D20,'Single Response'!$B$2:$B$517,'Areas Ranking'!$B20)</f>
        <v>1</v>
      </c>
      <c r="J20" s="8">
        <f>AVERAGEIFS('Single Response'!$AA$2:$AA$517,'Single Response'!$J$2:$J$517,'Areas Ranking'!$D20,'Single Response'!$B$2:$B$517,'Areas Ranking'!$B20)</f>
        <v>0.96825396825396826</v>
      </c>
      <c r="K20" s="8">
        <f>AVERAGEIFS('Single Response'!$AB$2:$AB$517,'Single Response'!$J$2:$J$517,'Areas Ranking'!$D20,'Single Response'!$B$2:$B$517,'Areas Ranking'!$B20)</f>
        <v>0.66666666666666663</v>
      </c>
      <c r="L20" s="8">
        <f>AVERAGEIFS('Single Response'!$AC$2:$AC$517,'Single Response'!$J$2:$J$517,'Areas Ranking'!$D20,'Single Response'!$B$2:$B$517,'Areas Ranking'!$B20)</f>
        <v>0.91570881226053624</v>
      </c>
      <c r="M20" s="4">
        <f>COUNTIFS($B$2:$B$172,'Areas Ranking'!$B20,$G$2:$G$172,'Areas Ranking'!$G20,$H$2:$H$172,"&gt;"&amp;H20)+1</f>
        <v>1</v>
      </c>
      <c r="N20" s="4">
        <f>COUNTIFS($B$2:$B$172,'Areas Ranking'!$B20,$G$2:$G$172,'Areas Ranking'!$G20,$I$2:$I$172,"&gt;"&amp;I20)+1</f>
        <v>1</v>
      </c>
      <c r="O20" s="4">
        <f>COUNTIFS($B$2:$B$172,'Areas Ranking'!$B20,$G$2:$G$172,'Areas Ranking'!$G20,$J$2:$J$172,"&gt;"&amp;J20)+1</f>
        <v>1</v>
      </c>
      <c r="P20" s="4">
        <f>COUNTIFS($B$2:$B$172,'Areas Ranking'!$B20,$G$2:$G$172,'Areas Ranking'!$G20,$K$2:$K$172,"&gt;"&amp;K20)+1</f>
        <v>1</v>
      </c>
      <c r="Q20" s="4">
        <f>COUNTIFS($B$2:$B$172,'Areas Ranking'!$B20,$G$2:$G$172,'Areas Ranking'!$G20,$L$2:$L$172,"&gt;"&amp;L20)+1</f>
        <v>1</v>
      </c>
      <c r="R20" s="4">
        <f t="shared" si="1"/>
        <v>1</v>
      </c>
      <c r="S20" s="4">
        <f t="shared" si="2"/>
        <v>4</v>
      </c>
      <c r="T20" s="4" t="str" cm="1">
        <f t="array" ref="T20">IF(R20=1,"none",IF(S20=1,_xlfn.IFS(M20=R20,"greeting",N20=R20,"act with empathy",O20=R20,"explain expectations &amp; resolve situations",P20=R20,"communication"),""))</f>
        <v>none</v>
      </c>
      <c r="U20" s="4" t="str">
        <f t="shared" si="3"/>
        <v>Hunter Valley received an overall score of 92% which ranks them at position 1 of the 11 areas within the Northern region called in Q4.</v>
      </c>
      <c r="V20" s="4" t="str">
        <f t="shared" si="4"/>
        <v>Hunter Valley received a 'greeting' score of 62% which ranks them at position 1 of the 11 areas within the Northern region called in Q4.</v>
      </c>
      <c r="W20" s="4" t="str">
        <f t="shared" si="5"/>
        <v>Hunter Valley received an 'act with empathy' score of 100% which ranks them at position 1 of the 11 areas within the Northern region called in Q4.</v>
      </c>
      <c r="X20" s="4" t="str">
        <f t="shared" si="6"/>
        <v>Hunter Valley received an 'explain expectations &amp; resolve situations' score of 97% which ranks them at position 1 of the 11 areas within the Northern region called in Q4.</v>
      </c>
      <c r="Y20" s="4" t="str">
        <f t="shared" si="7"/>
        <v>Hunter Valley received a 'communication' score of 67% which ranks them at position 1 of the 11 areas within the Northern region called in Q4.</v>
      </c>
      <c r="Z20" s="4" t="str">
        <f t="shared" si="8"/>
        <v>Hunter Valley ranked first across all key areas in Q4. Keep up the good work.</v>
      </c>
    </row>
    <row r="21" spans="1:26" x14ac:dyDescent="0.25">
      <c r="A21" s="4">
        <v>2024</v>
      </c>
      <c r="B21" s="4" t="s">
        <v>41</v>
      </c>
      <c r="C21" s="9" t="s">
        <v>42</v>
      </c>
      <c r="D21" s="4" t="s">
        <v>151</v>
      </c>
      <c r="E21" s="4" t="str">
        <f t="shared" si="0"/>
        <v>Manning Great Lakes</v>
      </c>
      <c r="F21" s="4" t="s">
        <v>136</v>
      </c>
      <c r="G21" s="4" t="s">
        <v>136</v>
      </c>
      <c r="H21" s="8">
        <f>AVERAGEIFS('Single Response'!$Y$2:$Y$517,'Single Response'!$J$2:$J$517,'Areas Ranking'!$D21,'Single Response'!$B$2:$B$517,'Areas Ranking'!$B21)</f>
        <v>0.61904761904761907</v>
      </c>
      <c r="I21" s="8">
        <f>AVERAGEIFS('Single Response'!$Z$2:$Z$517,'Single Response'!$J$2:$J$517,'Areas Ranking'!$D21,'Single Response'!$B$2:$B$517,'Areas Ranking'!$B21)</f>
        <v>1</v>
      </c>
      <c r="J21" s="8">
        <f>AVERAGEIFS('Single Response'!$AA$2:$AA$517,'Single Response'!$J$2:$J$517,'Areas Ranking'!$D21,'Single Response'!$B$2:$B$517,'Areas Ranking'!$B21)</f>
        <v>0.84126984126984128</v>
      </c>
      <c r="K21" s="8">
        <f>AVERAGEIFS('Single Response'!$AB$2:$AB$517,'Single Response'!$J$2:$J$517,'Areas Ranking'!$D21,'Single Response'!$B$2:$B$517,'Areas Ranking'!$B21)</f>
        <v>0.66666666666666663</v>
      </c>
      <c r="L21" s="8">
        <f>AVERAGEIFS('Single Response'!$AC$2:$AC$517,'Single Response'!$J$2:$J$517,'Areas Ranking'!$D21,'Single Response'!$B$2:$B$517,'Areas Ranking'!$B21)</f>
        <v>0.85440613026819923</v>
      </c>
      <c r="M21" s="4">
        <f>COUNTIFS($B$2:$B$172,'Areas Ranking'!$B21,$G$2:$G$172,'Areas Ranking'!$G21,$H$2:$H$172,"&gt;"&amp;H21)+1</f>
        <v>1</v>
      </c>
      <c r="N21" s="4">
        <f>COUNTIFS($B$2:$B$172,'Areas Ranking'!$B21,$G$2:$G$172,'Areas Ranking'!$G21,$I$2:$I$172,"&gt;"&amp;I21)+1</f>
        <v>1</v>
      </c>
      <c r="O21" s="4">
        <f>COUNTIFS($B$2:$B$172,'Areas Ranking'!$B21,$G$2:$G$172,'Areas Ranking'!$G21,$J$2:$J$172,"&gt;"&amp;J21)+1</f>
        <v>5</v>
      </c>
      <c r="P21" s="4">
        <f>COUNTIFS($B$2:$B$172,'Areas Ranking'!$B21,$G$2:$G$172,'Areas Ranking'!$G21,$K$2:$K$172,"&gt;"&amp;K21)+1</f>
        <v>1</v>
      </c>
      <c r="Q21" s="4">
        <f>COUNTIFS($B$2:$B$172,'Areas Ranking'!$B21,$G$2:$G$172,'Areas Ranking'!$G21,$L$2:$L$172,"&gt;"&amp;L21)+1</f>
        <v>3</v>
      </c>
      <c r="R21" s="4">
        <f t="shared" si="1"/>
        <v>5</v>
      </c>
      <c r="S21" s="4">
        <f t="shared" si="2"/>
        <v>1</v>
      </c>
      <c r="T21" s="4" t="str" cm="1">
        <f t="array" ref="T21">IF(R21=1,"none",IF(S21=1,_xlfn.IFS(M21=R21,"greeting",N21=R21,"act with empathy",O21=R21,"explain expectations &amp; resolve situations",P21=R21,"communication"),""))</f>
        <v>explain expectations &amp; resolve situations</v>
      </c>
      <c r="U21" s="4" t="str">
        <f t="shared" si="3"/>
        <v>Manning Great Lakes received an overall score of 85% which ranks them at position 3 of the 11 areas within the Northern region called in Q4.</v>
      </c>
      <c r="V21" s="4" t="str">
        <f t="shared" si="4"/>
        <v>Manning Great Lakes received a 'greeting' score of 62% which ranks them at position 1 of the 11 areas within the Northern region called in Q4.</v>
      </c>
      <c r="W21" s="4" t="str">
        <f t="shared" si="5"/>
        <v>Manning Great Lakes received an 'act with empathy' score of 100% which ranks them at position 1 of the 11 areas within the Northern region called in Q4.</v>
      </c>
      <c r="X21" s="4" t="str">
        <f t="shared" si="6"/>
        <v>Manning Great Lakes received an 'explain expectations &amp; resolve situations' score of 84% which ranks them at position 5 of the 11 areas within the Northern region called in Q4.</v>
      </c>
      <c r="Y21" s="4" t="str">
        <f t="shared" si="7"/>
        <v>Manning Great Lakes received a 'communication' score of 67% which ranks them at position 1 of the 11 areas within the Northern region called in Q4.</v>
      </c>
      <c r="Z21" s="4" t="str">
        <f t="shared" si="8"/>
        <v>Manning Great Lakes' lowest rank was for 'explain expectations &amp; resolve situations' in Q4, which should be examined for potential areas of improvement.</v>
      </c>
    </row>
    <row r="22" spans="1:26" x14ac:dyDescent="0.25">
      <c r="A22" s="4">
        <v>2024</v>
      </c>
      <c r="B22" s="4" t="s">
        <v>41</v>
      </c>
      <c r="C22" s="9" t="s">
        <v>42</v>
      </c>
      <c r="D22" s="4" t="s">
        <v>156</v>
      </c>
      <c r="E22" s="4" t="str">
        <f t="shared" si="0"/>
        <v>Mid North Coast</v>
      </c>
      <c r="F22" s="4" t="s">
        <v>136</v>
      </c>
      <c r="G22" s="4" t="s">
        <v>136</v>
      </c>
      <c r="H22" s="8">
        <f>AVERAGEIFS('Single Response'!$Y$2:$Y$517,'Single Response'!$J$2:$J$517,'Areas Ranking'!$D22,'Single Response'!$B$2:$B$517,'Areas Ranking'!$B22)</f>
        <v>0.57142857142857151</v>
      </c>
      <c r="I22" s="8">
        <f>AVERAGEIFS('Single Response'!$Z$2:$Z$517,'Single Response'!$J$2:$J$517,'Areas Ranking'!$D22,'Single Response'!$B$2:$B$517,'Areas Ranking'!$B22)</f>
        <v>0.40476190476190482</v>
      </c>
      <c r="J22" s="8">
        <f>AVERAGEIFS('Single Response'!$AA$2:$AA$517,'Single Response'!$J$2:$J$517,'Areas Ranking'!$D22,'Single Response'!$B$2:$B$517,'Areas Ranking'!$B22)</f>
        <v>0.33333333333333331</v>
      </c>
      <c r="K22" s="8">
        <f>AVERAGEIFS('Single Response'!$AB$2:$AB$517,'Single Response'!$J$2:$J$517,'Areas Ranking'!$D22,'Single Response'!$B$2:$B$517,'Areas Ranking'!$B22)</f>
        <v>0.33333333333333331</v>
      </c>
      <c r="L22" s="8">
        <f>AVERAGEIFS('Single Response'!$AC$2:$AC$517,'Single Response'!$J$2:$J$517,'Areas Ranking'!$D22,'Single Response'!$B$2:$B$517,'Areas Ranking'!$B22)</f>
        <v>0.37547892720306514</v>
      </c>
      <c r="M22" s="4">
        <f>COUNTIFS($B$2:$B$172,'Areas Ranking'!$B22,$G$2:$G$172,'Areas Ranking'!$G22,$H$2:$H$172,"&gt;"&amp;H22)+1</f>
        <v>6</v>
      </c>
      <c r="N22" s="4">
        <f>COUNTIFS($B$2:$B$172,'Areas Ranking'!$B22,$G$2:$G$172,'Areas Ranking'!$G22,$I$2:$I$172,"&gt;"&amp;I22)+1</f>
        <v>11</v>
      </c>
      <c r="O22" s="4">
        <f>COUNTIFS($B$2:$B$172,'Areas Ranking'!$B22,$G$2:$G$172,'Areas Ranking'!$G22,$J$2:$J$172,"&gt;"&amp;J22)+1</f>
        <v>11</v>
      </c>
      <c r="P22" s="4">
        <f>COUNTIFS($B$2:$B$172,'Areas Ranking'!$B22,$G$2:$G$172,'Areas Ranking'!$G22,$K$2:$K$172,"&gt;"&amp;K22)+1</f>
        <v>11</v>
      </c>
      <c r="Q22" s="4">
        <f>COUNTIFS($B$2:$B$172,'Areas Ranking'!$B22,$G$2:$G$172,'Areas Ranking'!$G22,$L$2:$L$172,"&gt;"&amp;L22)+1</f>
        <v>11</v>
      </c>
      <c r="R22" s="4">
        <f t="shared" si="1"/>
        <v>11</v>
      </c>
      <c r="S22" s="4">
        <f t="shared" si="2"/>
        <v>3</v>
      </c>
      <c r="T22" s="4" t="str" cm="1">
        <f t="array" ref="T22">IF(R22=1,"none",IF(S22=1,_xlfn.IFS(M22=R22,"greeting",N22=R22,"act with empathy",O22=R22,"explain expectations &amp; resolve situations",P22=R22,"communication"),""))</f>
        <v/>
      </c>
      <c r="U22" s="4" t="str">
        <f t="shared" si="3"/>
        <v>Mid North Coast received an overall score of 38% which ranks them at position 11 of the 11 areas within the Northern region called in Q4.</v>
      </c>
      <c r="V22" s="4" t="str">
        <f t="shared" si="4"/>
        <v>Mid North Coast received a 'greeting' score of 57% which ranks them at position 6 of the 11 areas within the Northern region called in Q4.</v>
      </c>
      <c r="W22" s="4" t="str">
        <f t="shared" si="5"/>
        <v>Mid North Coast received an 'act with empathy' score of 40% which ranks them at position 11 of the 11 areas within the Northern region called in Q4.</v>
      </c>
      <c r="X22" s="4" t="str">
        <f t="shared" si="6"/>
        <v>Mid North Coast received an 'explain expectations &amp; resolve situations' score of 33% which ranks them at position 11 of the 11 areas within the Northern region called in Q4.</v>
      </c>
      <c r="Y22" s="4" t="str">
        <f t="shared" si="7"/>
        <v>Mid North Coast received a 'communication' score of 33% which ranks them at position 11 of the 11 areas within the Northern region called in Q4.</v>
      </c>
      <c r="Z22" s="4" t="str">
        <f t="shared" si="8"/>
        <v>Mid North Coast had multiple areas with lower ranks in Q4, which should be examined for potential areas of improvement.</v>
      </c>
    </row>
    <row r="23" spans="1:26" x14ac:dyDescent="0.25">
      <c r="A23" s="4">
        <v>2024</v>
      </c>
      <c r="B23" s="4" t="s">
        <v>41</v>
      </c>
      <c r="C23" s="9" t="s">
        <v>42</v>
      </c>
      <c r="D23" s="4" t="s">
        <v>163</v>
      </c>
      <c r="E23" s="4" t="str">
        <f t="shared" si="0"/>
        <v>Coffs/Clarence</v>
      </c>
      <c r="F23" s="4" t="s">
        <v>136</v>
      </c>
      <c r="G23" s="4" t="s">
        <v>136</v>
      </c>
      <c r="H23" s="8">
        <f>AVERAGEIFS('Single Response'!$Y$2:$Y$517,'Single Response'!$J$2:$J$517,'Areas Ranking'!$D23,'Single Response'!$B$2:$B$517,'Areas Ranking'!$B23)</f>
        <v>0.57142857142857129</v>
      </c>
      <c r="I23" s="8">
        <f>AVERAGEIFS('Single Response'!$Z$2:$Z$517,'Single Response'!$J$2:$J$517,'Areas Ranking'!$D23,'Single Response'!$B$2:$B$517,'Areas Ranking'!$B23)</f>
        <v>0.82142857142857151</v>
      </c>
      <c r="J23" s="8">
        <f>AVERAGEIFS('Single Response'!$AA$2:$AA$517,'Single Response'!$J$2:$J$517,'Areas Ranking'!$D23,'Single Response'!$B$2:$B$517,'Areas Ranking'!$B23)</f>
        <v>0.69841269841269848</v>
      </c>
      <c r="K23" s="8">
        <f>AVERAGEIFS('Single Response'!$AB$2:$AB$517,'Single Response'!$J$2:$J$517,'Areas Ranking'!$D23,'Single Response'!$B$2:$B$517,'Areas Ranking'!$B23)</f>
        <v>0.66666666666666663</v>
      </c>
      <c r="L23" s="8">
        <f>AVERAGEIFS('Single Response'!$AC$2:$AC$517,'Single Response'!$J$2:$J$517,'Areas Ranking'!$D23,'Single Response'!$B$2:$B$517,'Areas Ranking'!$B23)</f>
        <v>0.72413793103448276</v>
      </c>
      <c r="M23" s="4">
        <f>COUNTIFS($B$2:$B$172,'Areas Ranking'!$B23,$G$2:$G$172,'Areas Ranking'!$G23,$H$2:$H$172,"&gt;"&amp;H23)+1</f>
        <v>7</v>
      </c>
      <c r="N23" s="4">
        <f>COUNTIFS($B$2:$B$172,'Areas Ranking'!$B23,$G$2:$G$172,'Areas Ranking'!$G23,$I$2:$I$172,"&gt;"&amp;I23)+1</f>
        <v>9</v>
      </c>
      <c r="O23" s="4">
        <f>COUNTIFS($B$2:$B$172,'Areas Ranking'!$B23,$G$2:$G$172,'Areas Ranking'!$G23,$J$2:$J$172,"&gt;"&amp;J23)+1</f>
        <v>8</v>
      </c>
      <c r="P23" s="4">
        <f>COUNTIFS($B$2:$B$172,'Areas Ranking'!$B23,$G$2:$G$172,'Areas Ranking'!$G23,$K$2:$K$172,"&gt;"&amp;K23)+1</f>
        <v>1</v>
      </c>
      <c r="Q23" s="4">
        <f>COUNTIFS($B$2:$B$172,'Areas Ranking'!$B23,$G$2:$G$172,'Areas Ranking'!$G23,$L$2:$L$172,"&gt;"&amp;L23)+1</f>
        <v>8</v>
      </c>
      <c r="R23" s="4">
        <f t="shared" si="1"/>
        <v>9</v>
      </c>
      <c r="S23" s="4">
        <f t="shared" si="2"/>
        <v>1</v>
      </c>
      <c r="T23" s="4" t="str" cm="1">
        <f t="array" ref="T23">IF(R23=1,"none",IF(S23=1,_xlfn.IFS(M23=R23,"greeting",N23=R23,"act with empathy",O23=R23,"explain expectations &amp; resolve situations",P23=R23,"communication"),""))</f>
        <v>act with empathy</v>
      </c>
      <c r="U23" s="4" t="str">
        <f t="shared" si="3"/>
        <v>Coffs/Clarence received an overall score of 72% which ranks them at position 8 of the 11 areas within the Northern region called in Q4.</v>
      </c>
      <c r="V23" s="4" t="str">
        <f t="shared" si="4"/>
        <v>Coffs/Clarence received a 'greeting' score of 57% which ranks them at position 7 of the 11 areas within the Northern region called in Q4.</v>
      </c>
      <c r="W23" s="4" t="str">
        <f t="shared" si="5"/>
        <v>Coffs/Clarence received an 'act with empathy' score of 82% which ranks them at position 9 of the 11 areas within the Northern region called in Q4.</v>
      </c>
      <c r="X23" s="4" t="str">
        <f t="shared" si="6"/>
        <v>Coffs/Clarence received an 'explain expectations &amp; resolve situations' score of 70% which ranks them at position 8 of the 11 areas within the Northern region called in Q4.</v>
      </c>
      <c r="Y23" s="4" t="str">
        <f t="shared" si="7"/>
        <v>Coffs/Clarence received a 'communication' score of 67% which ranks them at position 1 of the 11 areas within the Northern region called in Q4.</v>
      </c>
      <c r="Z23" s="4" t="str">
        <f t="shared" si="8"/>
        <v>Coffs/Clarence's lowest rank was for 'act with empathy' in Q4, which should be examined for potential areas of improvement.</v>
      </c>
    </row>
    <row r="24" spans="1:26" x14ac:dyDescent="0.25">
      <c r="A24" s="4">
        <v>2024</v>
      </c>
      <c r="B24" s="4" t="s">
        <v>41</v>
      </c>
      <c r="C24" s="9" t="s">
        <v>42</v>
      </c>
      <c r="D24" s="4" t="s">
        <v>166</v>
      </c>
      <c r="E24" s="4" t="str">
        <f t="shared" si="0"/>
        <v>Nepean</v>
      </c>
      <c r="F24" s="4" t="s">
        <v>104</v>
      </c>
      <c r="G24" s="4" t="s">
        <v>104</v>
      </c>
      <c r="H24" s="8">
        <f>AVERAGEIFS('Single Response'!$Y$2:$Y$517,'Single Response'!$J$2:$J$517,'Areas Ranking'!$D24,'Single Response'!$B$2:$B$517,'Areas Ranking'!$B24)</f>
        <v>0.5714285714285714</v>
      </c>
      <c r="I24" s="8">
        <f>AVERAGEIFS('Single Response'!$Z$2:$Z$517,'Single Response'!$J$2:$J$517,'Areas Ranking'!$D24,'Single Response'!$B$2:$B$517,'Areas Ranking'!$B24)</f>
        <v>0.92857142857142849</v>
      </c>
      <c r="J24" s="8">
        <f>AVERAGEIFS('Single Response'!$AA$2:$AA$517,'Single Response'!$J$2:$J$517,'Areas Ranking'!$D24,'Single Response'!$B$2:$B$517,'Areas Ranking'!$B24)</f>
        <v>0.90476190476190477</v>
      </c>
      <c r="K24" s="8">
        <f>AVERAGEIFS('Single Response'!$AB$2:$AB$517,'Single Response'!$J$2:$J$517,'Areas Ranking'!$D24,'Single Response'!$B$2:$B$517,'Areas Ranking'!$B24)</f>
        <v>0.83333333333333337</v>
      </c>
      <c r="L24" s="8">
        <f>AVERAGEIFS('Single Response'!$AC$2:$AC$517,'Single Response'!$J$2:$J$517,'Areas Ranking'!$D24,'Single Response'!$B$2:$B$517,'Areas Ranking'!$B24)</f>
        <v>0.87739463601532564</v>
      </c>
      <c r="M24" s="4">
        <f>COUNTIFS($B$2:$B$172,'Areas Ranking'!$B24,$G$2:$G$172,'Areas Ranking'!$G24,$H$2:$H$172,"&gt;"&amp;H24)+1</f>
        <v>6</v>
      </c>
      <c r="N24" s="4">
        <f>COUNTIFS($B$2:$B$172,'Areas Ranking'!$B24,$G$2:$G$172,'Areas Ranking'!$G24,$I$2:$I$172,"&gt;"&amp;I24)+1</f>
        <v>8</v>
      </c>
      <c r="O24" s="4">
        <f>COUNTIFS($B$2:$B$172,'Areas Ranking'!$B24,$G$2:$G$172,'Areas Ranking'!$G24,$J$2:$J$172,"&gt;"&amp;J24)+1</f>
        <v>4</v>
      </c>
      <c r="P24" s="4">
        <f>COUNTIFS($B$2:$B$172,'Areas Ranking'!$B24,$G$2:$G$172,'Areas Ranking'!$G24,$K$2:$K$172,"&gt;"&amp;K24)+1</f>
        <v>1</v>
      </c>
      <c r="Q24" s="4">
        <f>COUNTIFS($B$2:$B$172,'Areas Ranking'!$B24,$G$2:$G$172,'Areas Ranking'!$G24,$L$2:$L$172,"&gt;"&amp;L24)+1</f>
        <v>5</v>
      </c>
      <c r="R24" s="4">
        <f t="shared" si="1"/>
        <v>8</v>
      </c>
      <c r="S24" s="4">
        <f t="shared" si="2"/>
        <v>1</v>
      </c>
      <c r="T24" s="4" t="str" cm="1">
        <f t="array" ref="T24">IF(R24=1,"none",IF(S24=1,_xlfn.IFS(M24=R24,"greeting",N24=R24,"act with empathy",O24=R24,"explain expectations &amp; resolve situations",P24=R24,"communication"),""))</f>
        <v>act with empathy</v>
      </c>
      <c r="U24" s="4" t="str">
        <f t="shared" si="3"/>
        <v>Nepean received an overall score of 88% which ranks them at position 5 of the 12 areas within the North West Metropolitan region called in Q4.</v>
      </c>
      <c r="V24" s="4" t="str">
        <f t="shared" si="4"/>
        <v>Nepean received a 'greeting' score of 57% which ranks them at position 6 of the 12 areas within the North West Metropolitan region called in Q4.</v>
      </c>
      <c r="W24" s="4" t="str">
        <f t="shared" si="5"/>
        <v>Nepean received an 'act with empathy' score of 93% which ranks them at position 8 of the 12 areas within the North West Metropolitan region called in Q4.</v>
      </c>
      <c r="X24" s="4" t="str">
        <f t="shared" si="6"/>
        <v>Nepean received an 'explain expectations &amp; resolve situations' score of 90% which ranks them at position 4 of the 12 areas within the North West Metropolitan region called in Q4.</v>
      </c>
      <c r="Y24" s="4" t="str">
        <f t="shared" si="7"/>
        <v>Nepean received a 'communication' score of 83% which ranks them at position 1 of the 12 areas within the North West Metropolitan region called in Q4.</v>
      </c>
      <c r="Z24" s="4" t="str">
        <f t="shared" si="8"/>
        <v>Nepean's lowest rank was for 'act with empathy' in Q4, which should be examined for potential areas of improvement.</v>
      </c>
    </row>
    <row r="25" spans="1:26" x14ac:dyDescent="0.25">
      <c r="A25" s="4">
        <v>2024</v>
      </c>
      <c r="B25" s="4" t="s">
        <v>41</v>
      </c>
      <c r="C25" s="9" t="s">
        <v>42</v>
      </c>
      <c r="D25" s="4" t="s">
        <v>169</v>
      </c>
      <c r="E25" s="4" t="str">
        <f t="shared" si="0"/>
        <v>Hawkesbury</v>
      </c>
      <c r="F25" s="4" t="s">
        <v>104</v>
      </c>
      <c r="G25" s="4" t="s">
        <v>104</v>
      </c>
      <c r="H25" s="8">
        <f>AVERAGEIFS('Single Response'!$Y$2:$Y$517,'Single Response'!$J$2:$J$517,'Areas Ranking'!$D25,'Single Response'!$B$2:$B$517,'Areas Ranking'!$B25)</f>
        <v>0.7142857142857143</v>
      </c>
      <c r="I25" s="8">
        <f>AVERAGEIFS('Single Response'!$Z$2:$Z$517,'Single Response'!$J$2:$J$517,'Areas Ranking'!$D25,'Single Response'!$B$2:$B$517,'Areas Ranking'!$B25)</f>
        <v>1</v>
      </c>
      <c r="J25" s="8">
        <f>AVERAGEIFS('Single Response'!$AA$2:$AA$517,'Single Response'!$J$2:$J$517,'Areas Ranking'!$D25,'Single Response'!$B$2:$B$517,'Areas Ranking'!$B25)</f>
        <v>0.90476190476190477</v>
      </c>
      <c r="K25" s="8">
        <f>AVERAGEIFS('Single Response'!$AB$2:$AB$517,'Single Response'!$J$2:$J$517,'Areas Ranking'!$D25,'Single Response'!$B$2:$B$517,'Areas Ranking'!$B25)</f>
        <v>0.66666666666666663</v>
      </c>
      <c r="L25" s="8">
        <f>AVERAGEIFS('Single Response'!$AC$2:$AC$517,'Single Response'!$J$2:$J$517,'Areas Ranking'!$D25,'Single Response'!$B$2:$B$517,'Areas Ranking'!$B25)</f>
        <v>0.89272030651340994</v>
      </c>
      <c r="M25" s="4">
        <f>COUNTIFS($B$2:$B$172,'Areas Ranking'!$B25,$G$2:$G$172,'Areas Ranking'!$G25,$H$2:$H$172,"&gt;"&amp;H25)+1</f>
        <v>1</v>
      </c>
      <c r="N25" s="4">
        <f>COUNTIFS($B$2:$B$172,'Areas Ranking'!$B25,$G$2:$G$172,'Areas Ranking'!$G25,$I$2:$I$172,"&gt;"&amp;I25)+1</f>
        <v>1</v>
      </c>
      <c r="O25" s="4">
        <f>COUNTIFS($B$2:$B$172,'Areas Ranking'!$B25,$G$2:$G$172,'Areas Ranking'!$G25,$J$2:$J$172,"&gt;"&amp;J25)+1</f>
        <v>4</v>
      </c>
      <c r="P25" s="4">
        <f>COUNTIFS($B$2:$B$172,'Areas Ranking'!$B25,$G$2:$G$172,'Areas Ranking'!$G25,$K$2:$K$172,"&gt;"&amp;K25)+1</f>
        <v>3</v>
      </c>
      <c r="Q25" s="4">
        <f>COUNTIFS($B$2:$B$172,'Areas Ranking'!$B25,$G$2:$G$172,'Areas Ranking'!$G25,$L$2:$L$172,"&gt;"&amp;L25)+1</f>
        <v>3</v>
      </c>
      <c r="R25" s="4">
        <f t="shared" si="1"/>
        <v>4</v>
      </c>
      <c r="S25" s="4">
        <f t="shared" si="2"/>
        <v>1</v>
      </c>
      <c r="T25" s="4" t="str" cm="1">
        <f t="array" ref="T25">IF(R25=1,"none",IF(S25=1,_xlfn.IFS(M25=R25,"greeting",N25=R25,"act with empathy",O25=R25,"explain expectations &amp; resolve situations",P25=R25,"communication"),""))</f>
        <v>explain expectations &amp; resolve situations</v>
      </c>
      <c r="U25" s="4" t="str">
        <f t="shared" si="3"/>
        <v>Hawkesbury received an overall score of 89% which ranks them at position 3 of the 12 areas within the North West Metropolitan region called in Q4.</v>
      </c>
      <c r="V25" s="4" t="str">
        <f t="shared" si="4"/>
        <v>Hawkesbury received a 'greeting' score of 71% which ranks them at position 1 of the 12 areas within the North West Metropolitan region called in Q4.</v>
      </c>
      <c r="W25" s="4" t="str">
        <f t="shared" si="5"/>
        <v>Hawkesbury received an 'act with empathy' score of 100% which ranks them at position 1 of the 12 areas within the North West Metropolitan region called in Q4.</v>
      </c>
      <c r="X25" s="4" t="str">
        <f t="shared" si="6"/>
        <v>Hawkesbury received an 'explain expectations &amp; resolve situations' score of 90% which ranks them at position 4 of the 12 areas within the North West Metropolitan region called in Q4.</v>
      </c>
      <c r="Y25" s="4" t="str">
        <f t="shared" si="7"/>
        <v>Hawkesbury received a 'communication' score of 67% which ranks them at position 3 of the 12 areas within the North West Metropolitan region called in Q4.</v>
      </c>
      <c r="Z25" s="4" t="str">
        <f t="shared" si="8"/>
        <v>Hawkesbury's lowest rank was for 'explain expectations &amp; resolve situations' in Q4, which should be examined for potential areas of improvement.</v>
      </c>
    </row>
    <row r="26" spans="1:26" x14ac:dyDescent="0.25">
      <c r="A26" s="4">
        <v>2024</v>
      </c>
      <c r="B26" s="4" t="s">
        <v>41</v>
      </c>
      <c r="C26" s="9" t="s">
        <v>42</v>
      </c>
      <c r="D26" s="4" t="s">
        <v>174</v>
      </c>
      <c r="E26" s="4" t="str">
        <f t="shared" si="0"/>
        <v>Riverstone</v>
      </c>
      <c r="F26" s="4" t="s">
        <v>104</v>
      </c>
      <c r="G26" s="4" t="s">
        <v>104</v>
      </c>
      <c r="H26" s="8">
        <f>AVERAGEIFS('Single Response'!$Y$2:$Y$517,'Single Response'!$J$2:$J$517,'Areas Ranking'!$D26,'Single Response'!$B$2:$B$517,'Areas Ranking'!$B26)</f>
        <v>0.57142857142857129</v>
      </c>
      <c r="I26" s="8">
        <f>AVERAGEIFS('Single Response'!$Z$2:$Z$517,'Single Response'!$J$2:$J$517,'Areas Ranking'!$D26,'Single Response'!$B$2:$B$517,'Areas Ranking'!$B26)</f>
        <v>0.69047619047619035</v>
      </c>
      <c r="J26" s="8">
        <f>AVERAGEIFS('Single Response'!$AA$2:$AA$517,'Single Response'!$J$2:$J$517,'Areas Ranking'!$D26,'Single Response'!$B$2:$B$517,'Areas Ranking'!$B26)</f>
        <v>0.70546737213403887</v>
      </c>
      <c r="K26" s="8">
        <f>AVERAGEIFS('Single Response'!$AB$2:$AB$517,'Single Response'!$J$2:$J$517,'Areas Ranking'!$D26,'Single Response'!$B$2:$B$517,'Areas Ranking'!$B26)</f>
        <v>0.5</v>
      </c>
      <c r="L26" s="8">
        <f>AVERAGEIFS('Single Response'!$AC$2:$AC$517,'Single Response'!$J$2:$J$517,'Areas Ranking'!$D26,'Single Response'!$B$2:$B$517,'Areas Ranking'!$B26)</f>
        <v>0.66794380587484037</v>
      </c>
      <c r="M26" s="4">
        <f>COUNTIFS($B$2:$B$172,'Areas Ranking'!$B26,$G$2:$G$172,'Areas Ranking'!$G26,$H$2:$H$172,"&gt;"&amp;H26)+1</f>
        <v>6</v>
      </c>
      <c r="N26" s="4">
        <f>COUNTIFS($B$2:$B$172,'Areas Ranking'!$B26,$G$2:$G$172,'Areas Ranking'!$G26,$I$2:$I$172,"&gt;"&amp;I26)+1</f>
        <v>12</v>
      </c>
      <c r="O26" s="4">
        <f>COUNTIFS($B$2:$B$172,'Areas Ranking'!$B26,$G$2:$G$172,'Areas Ranking'!$G26,$J$2:$J$172,"&gt;"&amp;J26)+1</f>
        <v>10</v>
      </c>
      <c r="P26" s="4">
        <f>COUNTIFS($B$2:$B$172,'Areas Ranking'!$B26,$G$2:$G$172,'Areas Ranking'!$G26,$K$2:$K$172,"&gt;"&amp;K26)+1</f>
        <v>8</v>
      </c>
      <c r="Q26" s="4">
        <f>COUNTIFS($B$2:$B$172,'Areas Ranking'!$B26,$G$2:$G$172,'Areas Ranking'!$G26,$L$2:$L$172,"&gt;"&amp;L26)+1</f>
        <v>11</v>
      </c>
      <c r="R26" s="4">
        <f t="shared" si="1"/>
        <v>12</v>
      </c>
      <c r="S26" s="4">
        <f t="shared" si="2"/>
        <v>1</v>
      </c>
      <c r="T26" s="4" t="str" cm="1">
        <f t="array" ref="T26">IF(R26=1,"none",IF(S26=1,_xlfn.IFS(M26=R26,"greeting",N26=R26,"act with empathy",O26=R26,"explain expectations &amp; resolve situations",P26=R26,"communication"),""))</f>
        <v>act with empathy</v>
      </c>
      <c r="U26" s="4" t="str">
        <f t="shared" si="3"/>
        <v>Riverstone received an overall score of 67% which ranks them at position 11 of the 12 areas within the North West Metropolitan region called in Q4.</v>
      </c>
      <c r="V26" s="4" t="str">
        <f t="shared" si="4"/>
        <v>Riverstone received a 'greeting' score of 57% which ranks them at position 6 of the 12 areas within the North West Metropolitan region called in Q4.</v>
      </c>
      <c r="W26" s="4" t="str">
        <f t="shared" si="5"/>
        <v>Riverstone received an 'act with empathy' score of 69% which ranks them at position 12 of the 12 areas within the North West Metropolitan region called in Q4.</v>
      </c>
      <c r="X26" s="4" t="str">
        <f t="shared" si="6"/>
        <v>Riverstone received an 'explain expectations &amp; resolve situations' score of 71% which ranks them at position 10 of the 12 areas within the North West Metropolitan region called in Q4.</v>
      </c>
      <c r="Y26" s="4" t="str">
        <f t="shared" si="7"/>
        <v>Riverstone received a 'communication' score of 50% which ranks them at position 8 of the 12 areas within the North West Metropolitan region called in Q4.</v>
      </c>
      <c r="Z26" s="4" t="str">
        <f t="shared" si="8"/>
        <v>Riverstone's lowest rank was for 'act with empathy' in Q4, which should be examined for potential areas of improvement.</v>
      </c>
    </row>
    <row r="27" spans="1:26" x14ac:dyDescent="0.25">
      <c r="A27" s="4">
        <v>2024</v>
      </c>
      <c r="B27" s="4" t="s">
        <v>41</v>
      </c>
      <c r="C27" s="9" t="s">
        <v>42</v>
      </c>
      <c r="D27" s="4" t="s">
        <v>177</v>
      </c>
      <c r="E27" s="4" t="str">
        <f t="shared" si="0"/>
        <v>Mount Druitt</v>
      </c>
      <c r="F27" s="4" t="s">
        <v>104</v>
      </c>
      <c r="G27" s="4" t="s">
        <v>104</v>
      </c>
      <c r="H27" s="8">
        <f>AVERAGEIFS('Single Response'!$Y$2:$Y$517,'Single Response'!$J$2:$J$517,'Areas Ranking'!$D27,'Single Response'!$B$2:$B$517,'Areas Ranking'!$B27)</f>
        <v>0.52380952380952372</v>
      </c>
      <c r="I27" s="8">
        <f>AVERAGEIFS('Single Response'!$Z$2:$Z$517,'Single Response'!$J$2:$J$517,'Areas Ranking'!$D27,'Single Response'!$B$2:$B$517,'Areas Ranking'!$B27)</f>
        <v>0.82142857142857151</v>
      </c>
      <c r="J27" s="8">
        <f>AVERAGEIFS('Single Response'!$AA$2:$AA$517,'Single Response'!$J$2:$J$517,'Areas Ranking'!$D27,'Single Response'!$B$2:$B$517,'Areas Ranking'!$B27)</f>
        <v>0.77777777777777779</v>
      </c>
      <c r="K27" s="8">
        <f>AVERAGEIFS('Single Response'!$AB$2:$AB$517,'Single Response'!$J$2:$J$517,'Areas Ranking'!$D27,'Single Response'!$B$2:$B$517,'Areas Ranking'!$B27)</f>
        <v>0.66666666666666663</v>
      </c>
      <c r="L27" s="8">
        <f>AVERAGEIFS('Single Response'!$AC$2:$AC$517,'Single Response'!$J$2:$J$517,'Areas Ranking'!$D27,'Single Response'!$B$2:$B$517,'Areas Ranking'!$B27)</f>
        <v>0.75862068965517226</v>
      </c>
      <c r="M27" s="4">
        <f>COUNTIFS($B$2:$B$172,'Areas Ranking'!$B27,$G$2:$G$172,'Areas Ranking'!$G27,$H$2:$H$172,"&gt;"&amp;H27)+1</f>
        <v>9</v>
      </c>
      <c r="N27" s="4">
        <f>COUNTIFS($B$2:$B$172,'Areas Ranking'!$B27,$G$2:$G$172,'Areas Ranking'!$G27,$I$2:$I$172,"&gt;"&amp;I27)+1</f>
        <v>10</v>
      </c>
      <c r="O27" s="4">
        <f>COUNTIFS($B$2:$B$172,'Areas Ranking'!$B27,$G$2:$G$172,'Areas Ranking'!$G27,$J$2:$J$172,"&gt;"&amp;J27)+1</f>
        <v>9</v>
      </c>
      <c r="P27" s="4">
        <f>COUNTIFS($B$2:$B$172,'Areas Ranking'!$B27,$G$2:$G$172,'Areas Ranking'!$G27,$K$2:$K$172,"&gt;"&amp;K27)+1</f>
        <v>3</v>
      </c>
      <c r="Q27" s="4">
        <f>COUNTIFS($B$2:$B$172,'Areas Ranking'!$B27,$G$2:$G$172,'Areas Ranking'!$G27,$L$2:$L$172,"&gt;"&amp;L27)+1</f>
        <v>9</v>
      </c>
      <c r="R27" s="4">
        <f t="shared" si="1"/>
        <v>10</v>
      </c>
      <c r="S27" s="4">
        <f t="shared" si="2"/>
        <v>1</v>
      </c>
      <c r="T27" s="4" t="str" cm="1">
        <f t="array" ref="T27">IF(R27=1,"none",IF(S27=1,_xlfn.IFS(M27=R27,"greeting",N27=R27,"act with empathy",O27=R27,"explain expectations &amp; resolve situations",P27=R27,"communication"),""))</f>
        <v>act with empathy</v>
      </c>
      <c r="U27" s="4" t="str">
        <f t="shared" si="3"/>
        <v>Mount Druitt received an overall score of 76% which ranks them at position 9 of the 12 areas within the North West Metropolitan region called in Q4.</v>
      </c>
      <c r="V27" s="4" t="str">
        <f t="shared" si="4"/>
        <v>Mount Druitt received a 'greeting' score of 52% which ranks them at position 9 of the 12 areas within the North West Metropolitan region called in Q4.</v>
      </c>
      <c r="W27" s="4" t="str">
        <f t="shared" si="5"/>
        <v>Mount Druitt received an 'act with empathy' score of 82% which ranks them at position 10 of the 12 areas within the North West Metropolitan region called in Q4.</v>
      </c>
      <c r="X27" s="4" t="str">
        <f t="shared" si="6"/>
        <v>Mount Druitt received an 'explain expectations &amp; resolve situations' score of 78% which ranks them at position 9 of the 12 areas within the North West Metropolitan region called in Q4.</v>
      </c>
      <c r="Y27" s="4" t="str">
        <f t="shared" si="7"/>
        <v>Mount Druitt received a 'communication' score of 67% which ranks them at position 3 of the 12 areas within the North West Metropolitan region called in Q4.</v>
      </c>
      <c r="Z27" s="4" t="str">
        <f t="shared" si="8"/>
        <v>Mount Druitt's lowest rank was for 'act with empathy' in Q4, which should be examined for potential areas of improvement.</v>
      </c>
    </row>
    <row r="28" spans="1:26" x14ac:dyDescent="0.25">
      <c r="A28" s="4">
        <v>2024</v>
      </c>
      <c r="B28" s="4" t="s">
        <v>41</v>
      </c>
      <c r="C28" s="9" t="s">
        <v>42</v>
      </c>
      <c r="D28" s="4" t="s">
        <v>180</v>
      </c>
      <c r="E28" s="4" t="str">
        <f t="shared" si="0"/>
        <v>Blue Mountains</v>
      </c>
      <c r="F28" s="4" t="s">
        <v>104</v>
      </c>
      <c r="G28" s="4" t="s">
        <v>104</v>
      </c>
      <c r="H28" s="8">
        <f>AVERAGEIFS('Single Response'!$Y$2:$Y$517,'Single Response'!$J$2:$J$517,'Areas Ranking'!$D28,'Single Response'!$B$2:$B$517,'Areas Ranking'!$B28)</f>
        <v>0.52380952380952372</v>
      </c>
      <c r="I28" s="8">
        <f>AVERAGEIFS('Single Response'!$Z$2:$Z$517,'Single Response'!$J$2:$J$517,'Areas Ranking'!$D28,'Single Response'!$B$2:$B$517,'Areas Ranking'!$B28)</f>
        <v>1</v>
      </c>
      <c r="J28" s="8">
        <f>AVERAGEIFS('Single Response'!$AA$2:$AA$517,'Single Response'!$J$2:$J$517,'Areas Ranking'!$D28,'Single Response'!$B$2:$B$517,'Areas Ranking'!$B28)</f>
        <v>0.87301587301587302</v>
      </c>
      <c r="K28" s="8">
        <f>AVERAGEIFS('Single Response'!$AB$2:$AB$517,'Single Response'!$J$2:$J$517,'Areas Ranking'!$D28,'Single Response'!$B$2:$B$517,'Areas Ranking'!$B28)</f>
        <v>0.5</v>
      </c>
      <c r="L28" s="8">
        <f>AVERAGEIFS('Single Response'!$AC$2:$AC$517,'Single Response'!$J$2:$J$517,'Areas Ranking'!$D28,'Single Response'!$B$2:$B$517,'Areas Ranking'!$B28)</f>
        <v>0.84662719145477761</v>
      </c>
      <c r="M28" s="4">
        <f>COUNTIFS($B$2:$B$172,'Areas Ranking'!$B28,$G$2:$G$172,'Areas Ranking'!$G28,$H$2:$H$172,"&gt;"&amp;H28)+1</f>
        <v>9</v>
      </c>
      <c r="N28" s="4">
        <f>COUNTIFS($B$2:$B$172,'Areas Ranking'!$B28,$G$2:$G$172,'Areas Ranking'!$G28,$I$2:$I$172,"&gt;"&amp;I28)+1</f>
        <v>1</v>
      </c>
      <c r="O28" s="4">
        <f>COUNTIFS($B$2:$B$172,'Areas Ranking'!$B28,$G$2:$G$172,'Areas Ranking'!$G28,$J$2:$J$172,"&gt;"&amp;J28)+1</f>
        <v>6</v>
      </c>
      <c r="P28" s="4">
        <f>COUNTIFS($B$2:$B$172,'Areas Ranking'!$B28,$G$2:$G$172,'Areas Ranking'!$G28,$K$2:$K$172,"&gt;"&amp;K28)+1</f>
        <v>8</v>
      </c>
      <c r="Q28" s="4">
        <f>COUNTIFS($B$2:$B$172,'Areas Ranking'!$B28,$G$2:$G$172,'Areas Ranking'!$G28,$L$2:$L$172,"&gt;"&amp;L28)+1</f>
        <v>6</v>
      </c>
      <c r="R28" s="4">
        <f t="shared" si="1"/>
        <v>9</v>
      </c>
      <c r="S28" s="4">
        <f t="shared" si="2"/>
        <v>1</v>
      </c>
      <c r="T28" s="4" t="str" cm="1">
        <f t="array" ref="T28">IF(R28=1,"none",IF(S28=1,_xlfn.IFS(M28=R28,"greeting",N28=R28,"act with empathy",O28=R28,"explain expectations &amp; resolve situations",P28=R28,"communication"),""))</f>
        <v>greeting</v>
      </c>
      <c r="U28" s="4" t="str">
        <f t="shared" si="3"/>
        <v>Blue Mountains received an overall score of 85% which ranks them at position 6 of the 12 areas within the North West Metropolitan region called in Q4.</v>
      </c>
      <c r="V28" s="4" t="str">
        <f t="shared" si="4"/>
        <v>Blue Mountains received a 'greeting' score of 52% which ranks them at position 9 of the 12 areas within the North West Metropolitan region called in Q4.</v>
      </c>
      <c r="W28" s="4" t="str">
        <f t="shared" si="5"/>
        <v>Blue Mountains received an 'act with empathy' score of 100% which ranks them at position 1 of the 12 areas within the North West Metropolitan region called in Q4.</v>
      </c>
      <c r="X28" s="4" t="str">
        <f t="shared" si="6"/>
        <v>Blue Mountains received an 'explain expectations &amp; resolve situations' score of 87% which ranks them at position 6 of the 12 areas within the North West Metropolitan region called in Q4.</v>
      </c>
      <c r="Y28" s="4" t="str">
        <f t="shared" si="7"/>
        <v>Blue Mountains received a 'communication' score of 50% which ranks them at position 8 of the 12 areas within the North West Metropolitan region called in Q4.</v>
      </c>
      <c r="Z28" s="4" t="str">
        <f t="shared" si="8"/>
        <v>Blue Mountains' lowest rank was for 'greeting' in Q4, which should be examined for potential areas of improvement.</v>
      </c>
    </row>
    <row r="29" spans="1:26" x14ac:dyDescent="0.25">
      <c r="A29" s="4">
        <v>2024</v>
      </c>
      <c r="B29" s="4" t="s">
        <v>41</v>
      </c>
      <c r="C29" s="9" t="s">
        <v>42</v>
      </c>
      <c r="D29" s="4" t="s">
        <v>185</v>
      </c>
      <c r="E29" s="4" t="str">
        <f t="shared" si="0"/>
        <v>Burwood</v>
      </c>
      <c r="F29" s="4" t="s">
        <v>186</v>
      </c>
      <c r="G29" s="4" t="s">
        <v>186</v>
      </c>
      <c r="H29" s="8">
        <f>AVERAGEIFS('Single Response'!$Y$2:$Y$517,'Single Response'!$J$2:$J$517,'Areas Ranking'!$D29,'Single Response'!$B$2:$B$517,'Areas Ranking'!$B29)</f>
        <v>0.61904761904761907</v>
      </c>
      <c r="I29" s="8">
        <f>AVERAGEIFS('Single Response'!$Z$2:$Z$517,'Single Response'!$J$2:$J$517,'Areas Ranking'!$D29,'Single Response'!$B$2:$B$517,'Areas Ranking'!$B29)</f>
        <v>1</v>
      </c>
      <c r="J29" s="8">
        <f>AVERAGEIFS('Single Response'!$AA$2:$AA$517,'Single Response'!$J$2:$J$517,'Areas Ranking'!$D29,'Single Response'!$B$2:$B$517,'Areas Ranking'!$B29)</f>
        <v>0.9365079365079364</v>
      </c>
      <c r="K29" s="8">
        <f>AVERAGEIFS('Single Response'!$AB$2:$AB$517,'Single Response'!$J$2:$J$517,'Areas Ranking'!$D29,'Single Response'!$B$2:$B$517,'Areas Ranking'!$B29)</f>
        <v>0.83333333333333337</v>
      </c>
      <c r="L29" s="8">
        <f>AVERAGEIFS('Single Response'!$AC$2:$AC$517,'Single Response'!$J$2:$J$517,'Areas Ranking'!$D29,'Single Response'!$B$2:$B$517,'Areas Ranking'!$B29)</f>
        <v>0.91954022988505757</v>
      </c>
      <c r="M29" s="4">
        <f>COUNTIFS($B$2:$B$172,'Areas Ranking'!$B29,$G$2:$G$172,'Areas Ranking'!$G29,$H$2:$H$172,"&gt;"&amp;H29)+1</f>
        <v>2</v>
      </c>
      <c r="N29" s="4">
        <f>COUNTIFS($B$2:$B$172,'Areas Ranking'!$B29,$G$2:$G$172,'Areas Ranking'!$G29,$I$2:$I$172,"&gt;"&amp;I29)+1</f>
        <v>1</v>
      </c>
      <c r="O29" s="4">
        <f>COUNTIFS($B$2:$B$172,'Areas Ranking'!$B29,$G$2:$G$172,'Areas Ranking'!$G29,$J$2:$J$172,"&gt;"&amp;J29)+1</f>
        <v>1</v>
      </c>
      <c r="P29" s="4">
        <f>COUNTIFS($B$2:$B$172,'Areas Ranking'!$B29,$G$2:$G$172,'Areas Ranking'!$G29,$K$2:$K$172,"&gt;"&amp;K29)+1</f>
        <v>1</v>
      </c>
      <c r="Q29" s="4">
        <f>COUNTIFS($B$2:$B$172,'Areas Ranking'!$B29,$G$2:$G$172,'Areas Ranking'!$G29,$L$2:$L$172,"&gt;"&amp;L29)+1</f>
        <v>1</v>
      </c>
      <c r="R29" s="4">
        <f t="shared" si="1"/>
        <v>2</v>
      </c>
      <c r="S29" s="4">
        <f t="shared" si="2"/>
        <v>1</v>
      </c>
      <c r="T29" s="4" t="str" cm="1">
        <f t="array" ref="T29">IF(R29=1,"none",IF(S29=1,_xlfn.IFS(M29=R29,"greeting",N29=R29,"act with empathy",O29=R29,"explain expectations &amp; resolve situations",P29=R29,"communication"),""))</f>
        <v>greeting</v>
      </c>
      <c r="U29" s="4" t="str">
        <f t="shared" si="3"/>
        <v>Burwood received an overall score of 92% which ranks them at position 1 of the 9 areas within the South West Metropolitan region called in Q4.</v>
      </c>
      <c r="V29" s="4" t="str">
        <f t="shared" si="4"/>
        <v>Burwood received a 'greeting' score of 62% which ranks them at position 2 of the 9 areas within the South West Metropolitan region called in Q4.</v>
      </c>
      <c r="W29" s="4" t="str">
        <f t="shared" si="5"/>
        <v>Burwood received an 'act with empathy' score of 100% which ranks them at position 1 of the 9 areas within the South West Metropolitan region called in Q4.</v>
      </c>
      <c r="X29" s="4" t="str">
        <f t="shared" si="6"/>
        <v>Burwood received an 'explain expectations &amp; resolve situations' score of 94% which ranks them at position 1 of the 9 areas within the South West Metropolitan region called in Q4.</v>
      </c>
      <c r="Y29" s="4" t="str">
        <f t="shared" si="7"/>
        <v>Burwood received a 'communication' score of 83% which ranks them at position 1 of the 9 areas within the South West Metropolitan region called in Q4.</v>
      </c>
      <c r="Z29" s="4" t="str">
        <f t="shared" si="8"/>
        <v>Burwood's lowest rank was for 'greeting' in Q4, which should be examined for potential areas of improvement.</v>
      </c>
    </row>
    <row r="30" spans="1:26" x14ac:dyDescent="0.25">
      <c r="A30" s="4">
        <v>2024</v>
      </c>
      <c r="B30" s="4" t="s">
        <v>41</v>
      </c>
      <c r="C30" s="9" t="s">
        <v>42</v>
      </c>
      <c r="D30" s="4" t="s">
        <v>191</v>
      </c>
      <c r="E30" s="4" t="str">
        <f t="shared" si="0"/>
        <v>Cumberland</v>
      </c>
      <c r="F30" s="4" t="s">
        <v>186</v>
      </c>
      <c r="G30" s="4" t="s">
        <v>186</v>
      </c>
      <c r="H30" s="8">
        <f>AVERAGEIFS('Single Response'!$Y$2:$Y$517,'Single Response'!$J$2:$J$517,'Areas Ranking'!$D30,'Single Response'!$B$2:$B$517,'Areas Ranking'!$B30)</f>
        <v>0.38095238095238093</v>
      </c>
      <c r="I30" s="8">
        <f>AVERAGEIFS('Single Response'!$Z$2:$Z$517,'Single Response'!$J$2:$J$517,'Areas Ranking'!$D30,'Single Response'!$B$2:$B$517,'Areas Ranking'!$B30)</f>
        <v>0.8928571428571429</v>
      </c>
      <c r="J30" s="8">
        <f>AVERAGEIFS('Single Response'!$AA$2:$AA$517,'Single Response'!$J$2:$J$517,'Areas Ranking'!$D30,'Single Response'!$B$2:$B$517,'Areas Ranking'!$B30)</f>
        <v>0.90476190476190477</v>
      </c>
      <c r="K30" s="8">
        <f>AVERAGEIFS('Single Response'!$AB$2:$AB$517,'Single Response'!$J$2:$J$517,'Areas Ranking'!$D30,'Single Response'!$B$2:$B$517,'Areas Ranking'!$B30)</f>
        <v>0.5</v>
      </c>
      <c r="L30" s="8">
        <f>AVERAGEIFS('Single Response'!$AC$2:$AC$517,'Single Response'!$J$2:$J$517,'Areas Ranking'!$D30,'Single Response'!$B$2:$B$517,'Areas Ranking'!$B30)</f>
        <v>0.81226053639846751</v>
      </c>
      <c r="M30" s="4">
        <f>COUNTIFS($B$2:$B$172,'Areas Ranking'!$B30,$G$2:$G$172,'Areas Ranking'!$G30,$H$2:$H$172,"&gt;"&amp;H30)+1</f>
        <v>9</v>
      </c>
      <c r="N30" s="4">
        <f>COUNTIFS($B$2:$B$172,'Areas Ranking'!$B30,$G$2:$G$172,'Areas Ranking'!$G30,$I$2:$I$172,"&gt;"&amp;I30)+1</f>
        <v>7</v>
      </c>
      <c r="O30" s="4">
        <f>COUNTIFS($B$2:$B$172,'Areas Ranking'!$B30,$G$2:$G$172,'Areas Ranking'!$G30,$J$2:$J$172,"&gt;"&amp;J30)+1</f>
        <v>4</v>
      </c>
      <c r="P30" s="4">
        <f>COUNTIFS($B$2:$B$172,'Areas Ranking'!$B30,$G$2:$G$172,'Areas Ranking'!$G30,$K$2:$K$172,"&gt;"&amp;K30)+1</f>
        <v>7</v>
      </c>
      <c r="Q30" s="4">
        <f>COUNTIFS($B$2:$B$172,'Areas Ranking'!$B30,$G$2:$G$172,'Areas Ranking'!$G30,$L$2:$L$172,"&gt;"&amp;L30)+1</f>
        <v>5</v>
      </c>
      <c r="R30" s="4">
        <f t="shared" si="1"/>
        <v>9</v>
      </c>
      <c r="S30" s="4">
        <f t="shared" si="2"/>
        <v>1</v>
      </c>
      <c r="T30" s="4" t="str" cm="1">
        <f t="array" ref="T30">IF(R30=1,"none",IF(S30=1,_xlfn.IFS(M30=R30,"greeting",N30=R30,"act with empathy",O30=R30,"explain expectations &amp; resolve situations",P30=R30,"communication"),""))</f>
        <v>greeting</v>
      </c>
      <c r="U30" s="4" t="str">
        <f t="shared" si="3"/>
        <v>Cumberland received an overall score of 81% which ranks them at position 5 of the 9 areas within the South West Metropolitan region called in Q4.</v>
      </c>
      <c r="V30" s="4" t="str">
        <f t="shared" si="4"/>
        <v>Cumberland received a 'greeting' score of 38% which ranks them at position 9 of the 9 areas within the South West Metropolitan region called in Q4.</v>
      </c>
      <c r="W30" s="4" t="str">
        <f t="shared" si="5"/>
        <v>Cumberland received an 'act with empathy' score of 89% which ranks them at position 7 of the 9 areas within the South West Metropolitan region called in Q4.</v>
      </c>
      <c r="X30" s="4" t="str">
        <f t="shared" si="6"/>
        <v>Cumberland received an 'explain expectations &amp; resolve situations' score of 90% which ranks them at position 4 of the 9 areas within the South West Metropolitan region called in Q4.</v>
      </c>
      <c r="Y30" s="4" t="str">
        <f t="shared" si="7"/>
        <v>Cumberland received a 'communication' score of 50% which ranks them at position 7 of the 9 areas within the South West Metropolitan region called in Q4.</v>
      </c>
      <c r="Z30" s="4" t="str">
        <f t="shared" si="8"/>
        <v>Cumberland's lowest rank was for 'greeting' in Q4, which should be examined for potential areas of improvement.</v>
      </c>
    </row>
    <row r="31" spans="1:26" x14ac:dyDescent="0.25">
      <c r="A31" s="4">
        <v>2024</v>
      </c>
      <c r="B31" s="4" t="s">
        <v>41</v>
      </c>
      <c r="C31" s="9" t="s">
        <v>42</v>
      </c>
      <c r="D31" s="4" t="s">
        <v>194</v>
      </c>
      <c r="E31" s="4" t="str">
        <f t="shared" si="0"/>
        <v>Auburn</v>
      </c>
      <c r="F31" s="4" t="s">
        <v>186</v>
      </c>
      <c r="G31" s="4" t="s">
        <v>186</v>
      </c>
      <c r="H31" s="8">
        <f>AVERAGEIFS('Single Response'!$Y$2:$Y$517,'Single Response'!$J$2:$J$517,'Areas Ranking'!$D31,'Single Response'!$B$2:$B$517,'Areas Ranking'!$B31)</f>
        <v>0.61904761904761907</v>
      </c>
      <c r="I31" s="8">
        <f>AVERAGEIFS('Single Response'!$Z$2:$Z$517,'Single Response'!$J$2:$J$517,'Areas Ranking'!$D31,'Single Response'!$B$2:$B$517,'Areas Ranking'!$B31)</f>
        <v>1</v>
      </c>
      <c r="J31" s="8">
        <f>AVERAGEIFS('Single Response'!$AA$2:$AA$517,'Single Response'!$J$2:$J$517,'Areas Ranking'!$D31,'Single Response'!$B$2:$B$517,'Areas Ranking'!$B31)</f>
        <v>0.7142857142857143</v>
      </c>
      <c r="K31" s="8">
        <f>AVERAGEIFS('Single Response'!$AB$2:$AB$517,'Single Response'!$J$2:$J$517,'Areas Ranking'!$D31,'Single Response'!$B$2:$B$517,'Areas Ranking'!$B31)</f>
        <v>0.66666666666666663</v>
      </c>
      <c r="L31" s="8">
        <f>AVERAGEIFS('Single Response'!$AC$2:$AC$517,'Single Response'!$J$2:$J$517,'Areas Ranking'!$D31,'Single Response'!$B$2:$B$517,'Areas Ranking'!$B31)</f>
        <v>0.7931034482758621</v>
      </c>
      <c r="M31" s="4">
        <f>COUNTIFS($B$2:$B$172,'Areas Ranking'!$B31,$G$2:$G$172,'Areas Ranking'!$G31,$H$2:$H$172,"&gt;"&amp;H31)+1</f>
        <v>2</v>
      </c>
      <c r="N31" s="4">
        <f>COUNTIFS($B$2:$B$172,'Areas Ranking'!$B31,$G$2:$G$172,'Areas Ranking'!$G31,$I$2:$I$172,"&gt;"&amp;I31)+1</f>
        <v>1</v>
      </c>
      <c r="O31" s="4">
        <f>COUNTIFS($B$2:$B$172,'Areas Ranking'!$B31,$G$2:$G$172,'Areas Ranking'!$G31,$J$2:$J$172,"&gt;"&amp;J31)+1</f>
        <v>8</v>
      </c>
      <c r="P31" s="4">
        <f>COUNTIFS($B$2:$B$172,'Areas Ranking'!$B31,$G$2:$G$172,'Areas Ranking'!$G31,$K$2:$K$172,"&gt;"&amp;K31)+1</f>
        <v>5</v>
      </c>
      <c r="Q31" s="4">
        <f>COUNTIFS($B$2:$B$172,'Areas Ranking'!$B31,$G$2:$G$172,'Areas Ranking'!$G31,$L$2:$L$172,"&gt;"&amp;L31)+1</f>
        <v>8</v>
      </c>
      <c r="R31" s="4">
        <f t="shared" si="1"/>
        <v>8</v>
      </c>
      <c r="S31" s="4">
        <f t="shared" si="2"/>
        <v>1</v>
      </c>
      <c r="T31" s="4" t="str" cm="1">
        <f t="array" ref="T31">IF(R31=1,"none",IF(S31=1,_xlfn.IFS(M31=R31,"greeting",N31=R31,"act with empathy",O31=R31,"explain expectations &amp; resolve situations",P31=R31,"communication"),""))</f>
        <v>explain expectations &amp; resolve situations</v>
      </c>
      <c r="U31" s="4" t="str">
        <f t="shared" si="3"/>
        <v>Auburn received an overall score of 79% which ranks them at position 8 of the 9 areas within the South West Metropolitan region called in Q4.</v>
      </c>
      <c r="V31" s="4" t="str">
        <f t="shared" si="4"/>
        <v>Auburn received a 'greeting' score of 62% which ranks them at position 2 of the 9 areas within the South West Metropolitan region called in Q4.</v>
      </c>
      <c r="W31" s="4" t="str">
        <f t="shared" si="5"/>
        <v>Auburn received an 'act with empathy' score of 100% which ranks them at position 1 of the 9 areas within the South West Metropolitan region called in Q4.</v>
      </c>
      <c r="X31" s="4" t="str">
        <f t="shared" si="6"/>
        <v>Auburn received an 'explain expectations &amp; resolve situations' score of 71% which ranks them at position 8 of the 9 areas within the South West Metropolitan region called in Q4.</v>
      </c>
      <c r="Y31" s="4" t="str">
        <f t="shared" si="7"/>
        <v>Auburn received a 'communication' score of 67% which ranks them at position 5 of the 9 areas within the South West Metropolitan region called in Q4.</v>
      </c>
      <c r="Z31" s="4" t="str">
        <f t="shared" si="8"/>
        <v>Auburn's lowest rank was for 'explain expectations &amp; resolve situations' in Q4, which should be examined for potential areas of improvement.</v>
      </c>
    </row>
    <row r="32" spans="1:26" x14ac:dyDescent="0.25">
      <c r="A32" s="4">
        <v>2024</v>
      </c>
      <c r="B32" s="4" t="s">
        <v>41</v>
      </c>
      <c r="C32" s="9" t="s">
        <v>42</v>
      </c>
      <c r="D32" s="4" t="s">
        <v>199</v>
      </c>
      <c r="E32" s="4" t="str">
        <f t="shared" si="0"/>
        <v>Fairfield City</v>
      </c>
      <c r="F32" s="4" t="s">
        <v>186</v>
      </c>
      <c r="G32" s="4" t="s">
        <v>186</v>
      </c>
      <c r="H32" s="8">
        <f>AVERAGEIFS('Single Response'!$Y$2:$Y$517,'Single Response'!$J$2:$J$517,'Areas Ranking'!$D32,'Single Response'!$B$2:$B$517,'Areas Ranking'!$B32)</f>
        <v>0.61904761904761896</v>
      </c>
      <c r="I32" s="8">
        <f>AVERAGEIFS('Single Response'!$Z$2:$Z$517,'Single Response'!$J$2:$J$517,'Areas Ranking'!$D32,'Single Response'!$B$2:$B$517,'Areas Ranking'!$B32)</f>
        <v>0.90476190476190477</v>
      </c>
      <c r="J32" s="8">
        <f>AVERAGEIFS('Single Response'!$AA$2:$AA$517,'Single Response'!$J$2:$J$517,'Areas Ranking'!$D32,'Single Response'!$B$2:$B$517,'Areas Ranking'!$B32)</f>
        <v>0.9365079365079364</v>
      </c>
      <c r="K32" s="8">
        <f>AVERAGEIFS('Single Response'!$AB$2:$AB$517,'Single Response'!$J$2:$J$517,'Areas Ranking'!$D32,'Single Response'!$B$2:$B$517,'Areas Ranking'!$B32)</f>
        <v>0.83333333333333337</v>
      </c>
      <c r="L32" s="8">
        <f>AVERAGEIFS('Single Response'!$AC$2:$AC$517,'Single Response'!$J$2:$J$517,'Areas Ranking'!$D32,'Single Response'!$B$2:$B$517,'Areas Ranking'!$B32)</f>
        <v>0.89028213166144188</v>
      </c>
      <c r="M32" s="4">
        <f>COUNTIFS($B$2:$B$172,'Areas Ranking'!$B32,$G$2:$G$172,'Areas Ranking'!$G32,$H$2:$H$172,"&gt;"&amp;H32)+1</f>
        <v>2</v>
      </c>
      <c r="N32" s="4">
        <f>COUNTIFS($B$2:$B$172,'Areas Ranking'!$B32,$G$2:$G$172,'Areas Ranking'!$G32,$I$2:$I$172,"&gt;"&amp;I32)+1</f>
        <v>6</v>
      </c>
      <c r="O32" s="4">
        <f>COUNTIFS($B$2:$B$172,'Areas Ranking'!$B32,$G$2:$G$172,'Areas Ranking'!$G32,$J$2:$J$172,"&gt;"&amp;J32)+1</f>
        <v>1</v>
      </c>
      <c r="P32" s="4">
        <f>COUNTIFS($B$2:$B$172,'Areas Ranking'!$B32,$G$2:$G$172,'Areas Ranking'!$G32,$K$2:$K$172,"&gt;"&amp;K32)+1</f>
        <v>1</v>
      </c>
      <c r="Q32" s="4">
        <f>COUNTIFS($B$2:$B$172,'Areas Ranking'!$B32,$G$2:$G$172,'Areas Ranking'!$G32,$L$2:$L$172,"&gt;"&amp;L32)+1</f>
        <v>2</v>
      </c>
      <c r="R32" s="4">
        <f t="shared" si="1"/>
        <v>6</v>
      </c>
      <c r="S32" s="4">
        <f t="shared" si="2"/>
        <v>1</v>
      </c>
      <c r="T32" s="4" t="str" cm="1">
        <f t="array" ref="T32">IF(R32=1,"none",IF(S32=1,_xlfn.IFS(M32=R32,"greeting",N32=R32,"act with empathy",O32=R32,"explain expectations &amp; resolve situations",P32=R32,"communication"),""))</f>
        <v>act with empathy</v>
      </c>
      <c r="U32" s="4" t="str">
        <f t="shared" si="3"/>
        <v>Fairfield City received an overall score of 89% which ranks them at position 2 of the 9 areas within the South West Metropolitan region called in Q4.</v>
      </c>
      <c r="V32" s="4" t="str">
        <f t="shared" si="4"/>
        <v>Fairfield City received a 'greeting' score of 62% which ranks them at position 2 of the 9 areas within the South West Metropolitan region called in Q4.</v>
      </c>
      <c r="W32" s="4" t="str">
        <f t="shared" si="5"/>
        <v>Fairfield City received an 'act with empathy' score of 90% which ranks them at position 6 of the 9 areas within the South West Metropolitan region called in Q4.</v>
      </c>
      <c r="X32" s="4" t="str">
        <f t="shared" si="6"/>
        <v>Fairfield City received an 'explain expectations &amp; resolve situations' score of 94% which ranks them at position 1 of the 9 areas within the South West Metropolitan region called in Q4.</v>
      </c>
      <c r="Y32" s="4" t="str">
        <f t="shared" si="7"/>
        <v>Fairfield City received a 'communication' score of 83% which ranks them at position 1 of the 9 areas within the South West Metropolitan region called in Q4.</v>
      </c>
      <c r="Z32" s="4" t="str">
        <f t="shared" si="8"/>
        <v>Fairfield City's lowest rank was for 'act with empathy' in Q4, which should be examined for potential areas of improvement.</v>
      </c>
    </row>
    <row r="33" spans="1:26" x14ac:dyDescent="0.25">
      <c r="A33" s="4">
        <v>2024</v>
      </c>
      <c r="B33" s="4" t="s">
        <v>41</v>
      </c>
      <c r="C33" s="9" t="s">
        <v>42</v>
      </c>
      <c r="D33" s="4" t="s">
        <v>204</v>
      </c>
      <c r="E33" s="4" t="str">
        <f t="shared" si="0"/>
        <v>Liverpool City</v>
      </c>
      <c r="F33" s="4" t="s">
        <v>186</v>
      </c>
      <c r="G33" s="4" t="s">
        <v>186</v>
      </c>
      <c r="H33" s="8">
        <f>AVERAGEIFS('Single Response'!$Y$2:$Y$517,'Single Response'!$J$2:$J$517,'Areas Ranking'!$D33,'Single Response'!$B$2:$B$517,'Areas Ranking'!$B33)</f>
        <v>0.76190476190476186</v>
      </c>
      <c r="I33" s="8">
        <f>AVERAGEIFS('Single Response'!$Z$2:$Z$517,'Single Response'!$J$2:$J$517,'Areas Ranking'!$D33,'Single Response'!$B$2:$B$517,'Areas Ranking'!$B33)</f>
        <v>0.86904761904761907</v>
      </c>
      <c r="J33" s="8">
        <f>AVERAGEIFS('Single Response'!$AA$2:$AA$517,'Single Response'!$J$2:$J$517,'Areas Ranking'!$D33,'Single Response'!$B$2:$B$517,'Areas Ranking'!$B33)</f>
        <v>0.9365079365079364</v>
      </c>
      <c r="K33" s="8">
        <f>AVERAGEIFS('Single Response'!$AB$2:$AB$517,'Single Response'!$J$2:$J$517,'Areas Ranking'!$D33,'Single Response'!$B$2:$B$517,'Areas Ranking'!$B33)</f>
        <v>0.83333333333333337</v>
      </c>
      <c r="L33" s="8">
        <f>AVERAGEIFS('Single Response'!$AC$2:$AC$517,'Single Response'!$J$2:$J$517,'Areas Ranking'!$D33,'Single Response'!$B$2:$B$517,'Areas Ranking'!$B33)</f>
        <v>0.88888888888888884</v>
      </c>
      <c r="M33" s="4">
        <f>COUNTIFS($B$2:$B$172,'Areas Ranking'!$B33,$G$2:$G$172,'Areas Ranking'!$G33,$H$2:$H$172,"&gt;"&amp;H33)+1</f>
        <v>1</v>
      </c>
      <c r="N33" s="4">
        <f>COUNTIFS($B$2:$B$172,'Areas Ranking'!$B33,$G$2:$G$172,'Areas Ranking'!$G33,$I$2:$I$172,"&gt;"&amp;I33)+1</f>
        <v>9</v>
      </c>
      <c r="O33" s="4">
        <f>COUNTIFS($B$2:$B$172,'Areas Ranking'!$B33,$G$2:$G$172,'Areas Ranking'!$G33,$J$2:$J$172,"&gt;"&amp;J33)+1</f>
        <v>1</v>
      </c>
      <c r="P33" s="4">
        <f>COUNTIFS($B$2:$B$172,'Areas Ranking'!$B33,$G$2:$G$172,'Areas Ranking'!$G33,$K$2:$K$172,"&gt;"&amp;K33)+1</f>
        <v>1</v>
      </c>
      <c r="Q33" s="4">
        <f>COUNTIFS($B$2:$B$172,'Areas Ranking'!$B33,$G$2:$G$172,'Areas Ranking'!$G33,$L$2:$L$172,"&gt;"&amp;L33)+1</f>
        <v>3</v>
      </c>
      <c r="R33" s="4">
        <f t="shared" si="1"/>
        <v>9</v>
      </c>
      <c r="S33" s="4">
        <f t="shared" si="2"/>
        <v>1</v>
      </c>
      <c r="T33" s="4" t="str" cm="1">
        <f t="array" ref="T33">IF(R33=1,"none",IF(S33=1,_xlfn.IFS(M33=R33,"greeting",N33=R33,"act with empathy",O33=R33,"explain expectations &amp; resolve situations",P33=R33,"communication"),""))</f>
        <v>act with empathy</v>
      </c>
      <c r="U33" s="4" t="str">
        <f t="shared" si="3"/>
        <v>Liverpool City received an overall score of 89% which ranks them at position 3 of the 9 areas within the South West Metropolitan region called in Q4.</v>
      </c>
      <c r="V33" s="4" t="str">
        <f t="shared" si="4"/>
        <v>Liverpool City received a 'greeting' score of 76% which ranks them at position 1 of the 9 areas within the South West Metropolitan region called in Q4.</v>
      </c>
      <c r="W33" s="4" t="str">
        <f t="shared" si="5"/>
        <v>Liverpool City received an 'act with empathy' score of 87% which ranks them at position 9 of the 9 areas within the South West Metropolitan region called in Q4.</v>
      </c>
      <c r="X33" s="4" t="str">
        <f t="shared" si="6"/>
        <v>Liverpool City received an 'explain expectations &amp; resolve situations' score of 94% which ranks them at position 1 of the 9 areas within the South West Metropolitan region called in Q4.</v>
      </c>
      <c r="Y33" s="4" t="str">
        <f t="shared" si="7"/>
        <v>Liverpool City received a 'communication' score of 83% which ranks them at position 1 of the 9 areas within the South West Metropolitan region called in Q4.</v>
      </c>
      <c r="Z33" s="4" t="str">
        <f t="shared" si="8"/>
        <v>Liverpool City's lowest rank was for 'act with empathy' in Q4, which should be examined for potential areas of improvement.</v>
      </c>
    </row>
    <row r="34" spans="1:26" x14ac:dyDescent="0.25">
      <c r="A34" s="4">
        <v>2024</v>
      </c>
      <c r="B34" s="4" t="s">
        <v>41</v>
      </c>
      <c r="C34" s="9" t="s">
        <v>42</v>
      </c>
      <c r="D34" s="4" t="s">
        <v>209</v>
      </c>
      <c r="E34" s="4" t="str">
        <f t="shared" ref="E34:E65" si="9">TRIM(SUBSTITUTE(SUBSTITUTE(D34,"PAC - ",""),"PD - ",""))</f>
        <v>Campsie</v>
      </c>
      <c r="F34" s="4" t="s">
        <v>186</v>
      </c>
      <c r="G34" s="4" t="s">
        <v>186</v>
      </c>
      <c r="H34" s="8">
        <f>AVERAGEIFS('Single Response'!$Y$2:$Y$517,'Single Response'!$J$2:$J$517,'Areas Ranking'!$D34,'Single Response'!$B$2:$B$517,'Areas Ranking'!$B34)</f>
        <v>0.5714285714285714</v>
      </c>
      <c r="I34" s="8">
        <f>AVERAGEIFS('Single Response'!$Z$2:$Z$517,'Single Response'!$J$2:$J$517,'Areas Ranking'!$D34,'Single Response'!$B$2:$B$517,'Areas Ranking'!$B34)</f>
        <v>0.9642857142857143</v>
      </c>
      <c r="J34" s="8">
        <f>AVERAGEIFS('Single Response'!$AA$2:$AA$517,'Single Response'!$J$2:$J$517,'Areas Ranking'!$D34,'Single Response'!$B$2:$B$517,'Areas Ranking'!$B34)</f>
        <v>0.84832451499118167</v>
      </c>
      <c r="K34" s="8">
        <f>AVERAGEIFS('Single Response'!$AB$2:$AB$517,'Single Response'!$J$2:$J$517,'Areas Ranking'!$D34,'Single Response'!$B$2:$B$517,'Areas Ranking'!$B34)</f>
        <v>0.83333333333333337</v>
      </c>
      <c r="L34" s="8">
        <f>AVERAGEIFS('Single Response'!$AC$2:$AC$517,'Single Response'!$J$2:$J$517,'Areas Ranking'!$D34,'Single Response'!$B$2:$B$517,'Areas Ranking'!$B34)</f>
        <v>0.86334610472541495</v>
      </c>
      <c r="M34" s="4">
        <f>COUNTIFS($B$2:$B$172,'Areas Ranking'!$B34,$G$2:$G$172,'Areas Ranking'!$G34,$H$2:$H$172,"&gt;"&amp;H34)+1</f>
        <v>6</v>
      </c>
      <c r="N34" s="4">
        <f>COUNTIFS($B$2:$B$172,'Areas Ranking'!$B34,$G$2:$G$172,'Areas Ranking'!$G34,$I$2:$I$172,"&gt;"&amp;I34)+1</f>
        <v>4</v>
      </c>
      <c r="O34" s="4">
        <f>COUNTIFS($B$2:$B$172,'Areas Ranking'!$B34,$G$2:$G$172,'Areas Ranking'!$G34,$J$2:$J$172,"&gt;"&amp;J34)+1</f>
        <v>6</v>
      </c>
      <c r="P34" s="4">
        <f>COUNTIFS($B$2:$B$172,'Areas Ranking'!$B34,$G$2:$G$172,'Areas Ranking'!$G34,$K$2:$K$172,"&gt;"&amp;K34)+1</f>
        <v>1</v>
      </c>
      <c r="Q34" s="4">
        <f>COUNTIFS($B$2:$B$172,'Areas Ranking'!$B34,$G$2:$G$172,'Areas Ranking'!$G34,$L$2:$L$172,"&gt;"&amp;L34)+1</f>
        <v>4</v>
      </c>
      <c r="R34" s="4">
        <f t="shared" ref="R34:R65" si="10">MAX(M34:P34)</f>
        <v>6</v>
      </c>
      <c r="S34" s="4">
        <f t="shared" ref="S34:S65" si="11">COUNTIF(M34:P34,R34)</f>
        <v>2</v>
      </c>
      <c r="T34" s="4" t="str" cm="1">
        <f t="array" ref="T34">IF(R34=1,"none",IF(S34=1,_xlfn.IFS(M34=R34,"greeting",N34=R34,"act with empathy",O34=R34,"explain expectations &amp; resolve situations",P34=R34,"communication"),""))</f>
        <v/>
      </c>
      <c r="U34" s="4" t="str">
        <f t="shared" ref="U34:U65" si="12">CONCATENATE(E34," received an overall score of ",ROUND(L34*100,0),"% which ranks them at position ",Q34," of the ",COUNTIFS($B$2:$B$172,B34,$G$2:$G$172,G34)," areas within the ",G34," region called in ",B34,".")</f>
        <v>Campsie received an overall score of 86% which ranks them at position 4 of the 9 areas within the South West Metropolitan region called in Q4.</v>
      </c>
      <c r="V34" s="4" t="str">
        <f t="shared" ref="V34:V65" si="13">CONCATENATE(E34," received a 'greeting' score of ",ROUND(H34*100,0),"% which ranks them at position ",M34," of the ",COUNTIFS($B$2:$B$172,B34,$G$2:$G$172,G34)," areas within the ",G34," region called in ",B34,".")</f>
        <v>Campsie received a 'greeting' score of 57% which ranks them at position 6 of the 9 areas within the South West Metropolitan region called in Q4.</v>
      </c>
      <c r="W34" s="4" t="str">
        <f t="shared" ref="W34:W65" si="14">CONCATENATE(E34," received an 'act with empathy' score of ",ROUND(I34*100,0),"% which ranks them at position ",N34," of the ",COUNTIFS($B$2:$B$172,B34,$G$2:$G$172,G34)," areas within the ",G34," region called in ",B34,".")</f>
        <v>Campsie received an 'act with empathy' score of 96% which ranks them at position 4 of the 9 areas within the South West Metropolitan region called in Q4.</v>
      </c>
      <c r="X34" s="4" t="str">
        <f t="shared" ref="X34:X65" si="15">CONCATENATE(E34," received an 'explain expectations &amp; resolve situations' score of ",ROUND(J34*100,0),"% which ranks them at position ",O34," of the ",COUNTIFS($B$2:$B$172,B34,$G$2:$G$172,G34)," areas within the ",G34," region called in ",B34,".")</f>
        <v>Campsie received an 'explain expectations &amp; resolve situations' score of 85% which ranks them at position 6 of the 9 areas within the South West Metropolitan region called in Q4.</v>
      </c>
      <c r="Y34" s="4" t="str">
        <f t="shared" ref="Y34:Y65" si="16">CONCATENATE(E34," received a 'communication' score of ",ROUND(K34*100,0),"% which ranks them at position ",P34," of the ",COUNTIFS($B$2:$B$172,B34,$G$2:$G$172,G34)," areas within the ",G34," region called in ",B34,".")</f>
        <v>Campsie received a 'communication' score of 83% which ranks them at position 1 of the 9 areas within the South West Metropolitan region called in Q4.</v>
      </c>
      <c r="Z34" s="4" t="str">
        <f t="shared" ref="Z34:Z65" si="17">IF(T34="none",CONCATENATE(E34," ranked first across all key areas in ",B34,". Keep up the good work."),IF(S34=1,CONCATENATE(E34,IF(RIGHT(E34,1)="s","'","'s")," lowest rank was for '",T34,"' in ",B34,", which should be examined for potential areas of improvement."),CONCATENATE(E34," had multiple areas with lower ranks in ",B34,", which should be examined for potential areas of improvement.")))</f>
        <v>Campsie had multiple areas with lower ranks in Q4, which should be examined for potential areas of improvement.</v>
      </c>
    </row>
    <row r="35" spans="1:26" x14ac:dyDescent="0.25">
      <c r="A35" s="4">
        <v>2024</v>
      </c>
      <c r="B35" s="4" t="s">
        <v>41</v>
      </c>
      <c r="C35" s="9" t="s">
        <v>42</v>
      </c>
      <c r="D35" s="4" t="s">
        <v>212</v>
      </c>
      <c r="E35" s="4" t="str">
        <f t="shared" si="9"/>
        <v>Bankstown</v>
      </c>
      <c r="F35" s="4" t="s">
        <v>186</v>
      </c>
      <c r="G35" s="4" t="s">
        <v>186</v>
      </c>
      <c r="H35" s="8">
        <f>AVERAGEIFS('Single Response'!$Y$2:$Y$517,'Single Response'!$J$2:$J$517,'Areas Ranking'!$D35,'Single Response'!$B$2:$B$517,'Areas Ranking'!$B35)</f>
        <v>0.5714285714285714</v>
      </c>
      <c r="I35" s="8">
        <f>AVERAGEIFS('Single Response'!$Z$2:$Z$517,'Single Response'!$J$2:$J$517,'Areas Ranking'!$D35,'Single Response'!$B$2:$B$517,'Areas Ranking'!$B35)</f>
        <v>0.9642857142857143</v>
      </c>
      <c r="J35" s="8">
        <f>AVERAGEIFS('Single Response'!$AA$2:$AA$517,'Single Response'!$J$2:$J$517,'Areas Ranking'!$D35,'Single Response'!$B$2:$B$517,'Areas Ranking'!$B35)</f>
        <v>0.68253968253968245</v>
      </c>
      <c r="K35" s="8">
        <f>AVERAGEIFS('Single Response'!$AB$2:$AB$517,'Single Response'!$J$2:$J$517,'Areas Ranking'!$D35,'Single Response'!$B$2:$B$517,'Areas Ranking'!$B35)</f>
        <v>0.66666666666666663</v>
      </c>
      <c r="L35" s="8">
        <f>AVERAGEIFS('Single Response'!$AC$2:$AC$517,'Single Response'!$J$2:$J$517,'Areas Ranking'!$D35,'Single Response'!$B$2:$B$517,'Areas Ranking'!$B35)</f>
        <v>0.76245210727969359</v>
      </c>
      <c r="M35" s="4">
        <f>COUNTIFS($B$2:$B$172,'Areas Ranking'!$B35,$G$2:$G$172,'Areas Ranking'!$G35,$H$2:$H$172,"&gt;"&amp;H35)+1</f>
        <v>6</v>
      </c>
      <c r="N35" s="4">
        <f>COUNTIFS($B$2:$B$172,'Areas Ranking'!$B35,$G$2:$G$172,'Areas Ranking'!$G35,$I$2:$I$172,"&gt;"&amp;I35)+1</f>
        <v>4</v>
      </c>
      <c r="O35" s="4">
        <f>COUNTIFS($B$2:$B$172,'Areas Ranking'!$B35,$G$2:$G$172,'Areas Ranking'!$G35,$J$2:$J$172,"&gt;"&amp;J35)+1</f>
        <v>9</v>
      </c>
      <c r="P35" s="4">
        <f>COUNTIFS($B$2:$B$172,'Areas Ranking'!$B35,$G$2:$G$172,'Areas Ranking'!$G35,$K$2:$K$172,"&gt;"&amp;K35)+1</f>
        <v>5</v>
      </c>
      <c r="Q35" s="4">
        <f>COUNTIFS($B$2:$B$172,'Areas Ranking'!$B35,$G$2:$G$172,'Areas Ranking'!$G35,$L$2:$L$172,"&gt;"&amp;L35)+1</f>
        <v>9</v>
      </c>
      <c r="R35" s="4">
        <f t="shared" si="10"/>
        <v>9</v>
      </c>
      <c r="S35" s="4">
        <f t="shared" si="11"/>
        <v>1</v>
      </c>
      <c r="T35" s="4" t="str" cm="1">
        <f t="array" ref="T35">IF(R35=1,"none",IF(S35=1,_xlfn.IFS(M35=R35,"greeting",N35=R35,"act with empathy",O35=R35,"explain expectations &amp; resolve situations",P35=R35,"communication"),""))</f>
        <v>explain expectations &amp; resolve situations</v>
      </c>
      <c r="U35" s="4" t="str">
        <f t="shared" si="12"/>
        <v>Bankstown received an overall score of 76% which ranks them at position 9 of the 9 areas within the South West Metropolitan region called in Q4.</v>
      </c>
      <c r="V35" s="4" t="str">
        <f t="shared" si="13"/>
        <v>Bankstown received a 'greeting' score of 57% which ranks them at position 6 of the 9 areas within the South West Metropolitan region called in Q4.</v>
      </c>
      <c r="W35" s="4" t="str">
        <f t="shared" si="14"/>
        <v>Bankstown received an 'act with empathy' score of 96% which ranks them at position 4 of the 9 areas within the South West Metropolitan region called in Q4.</v>
      </c>
      <c r="X35" s="4" t="str">
        <f t="shared" si="15"/>
        <v>Bankstown received an 'explain expectations &amp; resolve situations' score of 68% which ranks them at position 9 of the 9 areas within the South West Metropolitan region called in Q4.</v>
      </c>
      <c r="Y35" s="4" t="str">
        <f t="shared" si="16"/>
        <v>Bankstown received a 'communication' score of 67% which ranks them at position 5 of the 9 areas within the South West Metropolitan region called in Q4.</v>
      </c>
      <c r="Z35" s="4" t="str">
        <f t="shared" si="17"/>
        <v>Bankstown's lowest rank was for 'explain expectations &amp; resolve situations' in Q4, which should be examined for potential areas of improvement.</v>
      </c>
    </row>
    <row r="36" spans="1:26" x14ac:dyDescent="0.25">
      <c r="A36" s="4">
        <v>2024</v>
      </c>
      <c r="B36" s="4" t="s">
        <v>41</v>
      </c>
      <c r="C36" s="9" t="s">
        <v>42</v>
      </c>
      <c r="D36" s="4" t="s">
        <v>217</v>
      </c>
      <c r="E36" s="4" t="str">
        <f t="shared" si="9"/>
        <v>Tuggerah Lakes</v>
      </c>
      <c r="F36" s="4" t="s">
        <v>136</v>
      </c>
      <c r="G36" s="4" t="s">
        <v>136</v>
      </c>
      <c r="H36" s="8">
        <f>AVERAGEIFS('Single Response'!$Y$2:$Y$517,'Single Response'!$J$2:$J$517,'Areas Ranking'!$D36,'Single Response'!$B$2:$B$517,'Areas Ranking'!$B36)</f>
        <v>0.61904761904761896</v>
      </c>
      <c r="I36" s="8">
        <f>AVERAGEIFS('Single Response'!$Z$2:$Z$517,'Single Response'!$J$2:$J$517,'Areas Ranking'!$D36,'Single Response'!$B$2:$B$517,'Areas Ranking'!$B36)</f>
        <v>0.8928571428571429</v>
      </c>
      <c r="J36" s="8">
        <f>AVERAGEIFS('Single Response'!$AA$2:$AA$517,'Single Response'!$J$2:$J$517,'Areas Ranking'!$D36,'Single Response'!$B$2:$B$517,'Areas Ranking'!$B36)</f>
        <v>0.68959435626102294</v>
      </c>
      <c r="K36" s="8">
        <f>AVERAGEIFS('Single Response'!$AB$2:$AB$517,'Single Response'!$J$2:$J$517,'Areas Ranking'!$D36,'Single Response'!$B$2:$B$517,'Areas Ranking'!$B36)</f>
        <v>0.66666666666666663</v>
      </c>
      <c r="L36" s="8">
        <f>AVERAGEIFS('Single Response'!$AC$2:$AC$517,'Single Response'!$J$2:$J$517,'Areas Ranking'!$D36,'Single Response'!$B$2:$B$517,'Areas Ranking'!$B36)</f>
        <v>0.74886799024730066</v>
      </c>
      <c r="M36" s="4">
        <f>COUNTIFS($B$2:$B$172,'Areas Ranking'!$B36,$G$2:$G$172,'Areas Ranking'!$G36,$H$2:$H$172,"&gt;"&amp;H36)+1</f>
        <v>1</v>
      </c>
      <c r="N36" s="4">
        <f>COUNTIFS($B$2:$B$172,'Areas Ranking'!$B36,$G$2:$G$172,'Areas Ranking'!$G36,$I$2:$I$172,"&gt;"&amp;I36)+1</f>
        <v>6</v>
      </c>
      <c r="O36" s="4">
        <f>COUNTIFS($B$2:$B$172,'Areas Ranking'!$B36,$G$2:$G$172,'Areas Ranking'!$G36,$J$2:$J$172,"&gt;"&amp;J36)+1</f>
        <v>9</v>
      </c>
      <c r="P36" s="4">
        <f>COUNTIFS($B$2:$B$172,'Areas Ranking'!$B36,$G$2:$G$172,'Areas Ranking'!$G36,$K$2:$K$172,"&gt;"&amp;K36)+1</f>
        <v>1</v>
      </c>
      <c r="Q36" s="4">
        <f>COUNTIFS($B$2:$B$172,'Areas Ranking'!$B36,$G$2:$G$172,'Areas Ranking'!$G36,$L$2:$L$172,"&gt;"&amp;L36)+1</f>
        <v>6</v>
      </c>
      <c r="R36" s="4">
        <f t="shared" si="10"/>
        <v>9</v>
      </c>
      <c r="S36" s="4">
        <f t="shared" si="11"/>
        <v>1</v>
      </c>
      <c r="T36" s="4" t="str" cm="1">
        <f t="array" ref="T36">IF(R36=1,"none",IF(S36=1,_xlfn.IFS(M36=R36,"greeting",N36=R36,"act with empathy",O36=R36,"explain expectations &amp; resolve situations",P36=R36,"communication"),""))</f>
        <v>explain expectations &amp; resolve situations</v>
      </c>
      <c r="U36" s="4" t="str">
        <f t="shared" si="12"/>
        <v>Tuggerah Lakes received an overall score of 75% which ranks them at position 6 of the 11 areas within the Northern region called in Q4.</v>
      </c>
      <c r="V36" s="4" t="str">
        <f t="shared" si="13"/>
        <v>Tuggerah Lakes received a 'greeting' score of 62% which ranks them at position 1 of the 11 areas within the Northern region called in Q4.</v>
      </c>
      <c r="W36" s="4" t="str">
        <f t="shared" si="14"/>
        <v>Tuggerah Lakes received an 'act with empathy' score of 89% which ranks them at position 6 of the 11 areas within the Northern region called in Q4.</v>
      </c>
      <c r="X36" s="4" t="str">
        <f t="shared" si="15"/>
        <v>Tuggerah Lakes received an 'explain expectations &amp; resolve situations' score of 69% which ranks them at position 9 of the 11 areas within the Northern region called in Q4.</v>
      </c>
      <c r="Y36" s="4" t="str">
        <f t="shared" si="16"/>
        <v>Tuggerah Lakes received a 'communication' score of 67% which ranks them at position 1 of the 11 areas within the Northern region called in Q4.</v>
      </c>
      <c r="Z36" s="4" t="str">
        <f t="shared" si="17"/>
        <v>Tuggerah Lakes' lowest rank was for 'explain expectations &amp; resolve situations' in Q4, which should be examined for potential areas of improvement.</v>
      </c>
    </row>
    <row r="37" spans="1:26" x14ac:dyDescent="0.25">
      <c r="A37" s="4">
        <v>2024</v>
      </c>
      <c r="B37" s="4" t="s">
        <v>41</v>
      </c>
      <c r="C37" s="9" t="s">
        <v>42</v>
      </c>
      <c r="D37" s="4" t="s">
        <v>222</v>
      </c>
      <c r="E37" s="4" t="str">
        <f t="shared" si="9"/>
        <v>Newcastle City</v>
      </c>
      <c r="F37" s="4" t="s">
        <v>136</v>
      </c>
      <c r="G37" s="4" t="s">
        <v>136</v>
      </c>
      <c r="H37" s="8">
        <f>AVERAGEIFS('Single Response'!$Y$2:$Y$517,'Single Response'!$J$2:$J$517,'Areas Ranking'!$D37,'Single Response'!$B$2:$B$517,'Areas Ranking'!$B37)</f>
        <v>0.47619047619047611</v>
      </c>
      <c r="I37" s="8">
        <f>AVERAGEIFS('Single Response'!$Z$2:$Z$517,'Single Response'!$J$2:$J$517,'Areas Ranking'!$D37,'Single Response'!$B$2:$B$517,'Areas Ranking'!$B37)</f>
        <v>0.97619047619047628</v>
      </c>
      <c r="J37" s="8">
        <f>AVERAGEIFS('Single Response'!$AA$2:$AA$517,'Single Response'!$J$2:$J$517,'Areas Ranking'!$D37,'Single Response'!$B$2:$B$517,'Areas Ranking'!$B37)</f>
        <v>0.87301587301587302</v>
      </c>
      <c r="K37" s="8">
        <f>AVERAGEIFS('Single Response'!$AB$2:$AB$517,'Single Response'!$J$2:$J$517,'Areas Ranking'!$D37,'Single Response'!$B$2:$B$517,'Areas Ranking'!$B37)</f>
        <v>0.5</v>
      </c>
      <c r="L37" s="8">
        <f>AVERAGEIFS('Single Response'!$AC$2:$AC$517,'Single Response'!$J$2:$J$517,'Areas Ranking'!$D37,'Single Response'!$B$2:$B$517,'Areas Ranking'!$B37)</f>
        <v>0.83141762452107282</v>
      </c>
      <c r="M37" s="4">
        <f>COUNTIFS($B$2:$B$172,'Areas Ranking'!$B37,$G$2:$G$172,'Areas Ranking'!$G37,$H$2:$H$172,"&gt;"&amp;H37)+1</f>
        <v>10</v>
      </c>
      <c r="N37" s="4">
        <f>COUNTIFS($B$2:$B$172,'Areas Ranking'!$B37,$G$2:$G$172,'Areas Ranking'!$G37,$I$2:$I$172,"&gt;"&amp;I37)+1</f>
        <v>5</v>
      </c>
      <c r="O37" s="4">
        <f>COUNTIFS($B$2:$B$172,'Areas Ranking'!$B37,$G$2:$G$172,'Areas Ranking'!$G37,$J$2:$J$172,"&gt;"&amp;J37)+1</f>
        <v>3</v>
      </c>
      <c r="P37" s="4">
        <f>COUNTIFS($B$2:$B$172,'Areas Ranking'!$B37,$G$2:$G$172,'Areas Ranking'!$G37,$K$2:$K$172,"&gt;"&amp;K37)+1</f>
        <v>6</v>
      </c>
      <c r="Q37" s="4">
        <f>COUNTIFS($B$2:$B$172,'Areas Ranking'!$B37,$G$2:$G$172,'Areas Ranking'!$G37,$L$2:$L$172,"&gt;"&amp;L37)+1</f>
        <v>5</v>
      </c>
      <c r="R37" s="4">
        <f t="shared" si="10"/>
        <v>10</v>
      </c>
      <c r="S37" s="4">
        <f t="shared" si="11"/>
        <v>1</v>
      </c>
      <c r="T37" s="4" t="str" cm="1">
        <f t="array" ref="T37">IF(R37=1,"none",IF(S37=1,_xlfn.IFS(M37=R37,"greeting",N37=R37,"act with empathy",O37=R37,"explain expectations &amp; resolve situations",P37=R37,"communication"),""))</f>
        <v>greeting</v>
      </c>
      <c r="U37" s="4" t="str">
        <f t="shared" si="12"/>
        <v>Newcastle City received an overall score of 83% which ranks them at position 5 of the 11 areas within the Northern region called in Q4.</v>
      </c>
      <c r="V37" s="4" t="str">
        <f t="shared" si="13"/>
        <v>Newcastle City received a 'greeting' score of 48% which ranks them at position 10 of the 11 areas within the Northern region called in Q4.</v>
      </c>
      <c r="W37" s="4" t="str">
        <f t="shared" si="14"/>
        <v>Newcastle City received an 'act with empathy' score of 98% which ranks them at position 5 of the 11 areas within the Northern region called in Q4.</v>
      </c>
      <c r="X37" s="4" t="str">
        <f t="shared" si="15"/>
        <v>Newcastle City received an 'explain expectations &amp; resolve situations' score of 87% which ranks them at position 3 of the 11 areas within the Northern region called in Q4.</v>
      </c>
      <c r="Y37" s="4" t="str">
        <f t="shared" si="16"/>
        <v>Newcastle City received a 'communication' score of 50% which ranks them at position 6 of the 11 areas within the Northern region called in Q4.</v>
      </c>
      <c r="Z37" s="4" t="str">
        <f t="shared" si="17"/>
        <v>Newcastle City's lowest rank was for 'greeting' in Q4, which should be examined for potential areas of improvement.</v>
      </c>
    </row>
    <row r="38" spans="1:26" x14ac:dyDescent="0.25">
      <c r="A38" s="4">
        <v>2024</v>
      </c>
      <c r="B38" s="4" t="s">
        <v>41</v>
      </c>
      <c r="C38" s="9" t="s">
        <v>42</v>
      </c>
      <c r="D38" s="4" t="s">
        <v>227</v>
      </c>
      <c r="E38" s="4" t="str">
        <f t="shared" si="9"/>
        <v>Port Stephens/Hunter</v>
      </c>
      <c r="F38" s="4" t="s">
        <v>136</v>
      </c>
      <c r="G38" s="4" t="s">
        <v>136</v>
      </c>
      <c r="H38" s="8">
        <f>AVERAGEIFS('Single Response'!$Y$2:$Y$517,'Single Response'!$J$2:$J$517,'Areas Ranking'!$D38,'Single Response'!$B$2:$B$517,'Areas Ranking'!$B38)</f>
        <v>0.61904761904761896</v>
      </c>
      <c r="I38" s="8">
        <f>AVERAGEIFS('Single Response'!$Z$2:$Z$517,'Single Response'!$J$2:$J$517,'Areas Ranking'!$D38,'Single Response'!$B$2:$B$517,'Areas Ranking'!$B38)</f>
        <v>0.69047619047619035</v>
      </c>
      <c r="J38" s="8">
        <f>AVERAGEIFS('Single Response'!$AA$2:$AA$517,'Single Response'!$J$2:$J$517,'Areas Ranking'!$D38,'Single Response'!$B$2:$B$517,'Areas Ranking'!$B38)</f>
        <v>0.53968253968253965</v>
      </c>
      <c r="K38" s="8">
        <f>AVERAGEIFS('Single Response'!$AB$2:$AB$517,'Single Response'!$J$2:$J$517,'Areas Ranking'!$D38,'Single Response'!$B$2:$B$517,'Areas Ranking'!$B38)</f>
        <v>0.5</v>
      </c>
      <c r="L38" s="8">
        <f>AVERAGEIFS('Single Response'!$AC$2:$AC$517,'Single Response'!$J$2:$J$517,'Areas Ranking'!$D38,'Single Response'!$B$2:$B$517,'Areas Ranking'!$B38)</f>
        <v>0.59003831417624519</v>
      </c>
      <c r="M38" s="4">
        <f>COUNTIFS($B$2:$B$172,'Areas Ranking'!$B38,$G$2:$G$172,'Areas Ranking'!$G38,$H$2:$H$172,"&gt;"&amp;H38)+1</f>
        <v>1</v>
      </c>
      <c r="N38" s="4">
        <f>COUNTIFS($B$2:$B$172,'Areas Ranking'!$B38,$G$2:$G$172,'Areas Ranking'!$G38,$I$2:$I$172,"&gt;"&amp;I38)+1</f>
        <v>10</v>
      </c>
      <c r="O38" s="4">
        <f>COUNTIFS($B$2:$B$172,'Areas Ranking'!$B38,$G$2:$G$172,'Areas Ranking'!$G38,$J$2:$J$172,"&gt;"&amp;J38)+1</f>
        <v>10</v>
      </c>
      <c r="P38" s="4">
        <f>COUNTIFS($B$2:$B$172,'Areas Ranking'!$B38,$G$2:$G$172,'Areas Ranking'!$G38,$K$2:$K$172,"&gt;"&amp;K38)+1</f>
        <v>6</v>
      </c>
      <c r="Q38" s="4">
        <f>COUNTIFS($B$2:$B$172,'Areas Ranking'!$B38,$G$2:$G$172,'Areas Ranking'!$G38,$L$2:$L$172,"&gt;"&amp;L38)+1</f>
        <v>10</v>
      </c>
      <c r="R38" s="4">
        <f t="shared" si="10"/>
        <v>10</v>
      </c>
      <c r="S38" s="4">
        <f t="shared" si="11"/>
        <v>2</v>
      </c>
      <c r="T38" s="4" t="str" cm="1">
        <f t="array" ref="T38">IF(R38=1,"none",IF(S38=1,_xlfn.IFS(M38=R38,"greeting",N38=R38,"act with empathy",O38=R38,"explain expectations &amp; resolve situations",P38=R38,"communication"),""))</f>
        <v/>
      </c>
      <c r="U38" s="4" t="str">
        <f t="shared" si="12"/>
        <v>Port Stephens/Hunter received an overall score of 59% which ranks them at position 10 of the 11 areas within the Northern region called in Q4.</v>
      </c>
      <c r="V38" s="4" t="str">
        <f t="shared" si="13"/>
        <v>Port Stephens/Hunter received a 'greeting' score of 62% which ranks them at position 1 of the 11 areas within the Northern region called in Q4.</v>
      </c>
      <c r="W38" s="4" t="str">
        <f t="shared" si="14"/>
        <v>Port Stephens/Hunter received an 'act with empathy' score of 69% which ranks them at position 10 of the 11 areas within the Northern region called in Q4.</v>
      </c>
      <c r="X38" s="4" t="str">
        <f t="shared" si="15"/>
        <v>Port Stephens/Hunter received an 'explain expectations &amp; resolve situations' score of 54% which ranks them at position 10 of the 11 areas within the Northern region called in Q4.</v>
      </c>
      <c r="Y38" s="4" t="str">
        <f t="shared" si="16"/>
        <v>Port Stephens/Hunter received a 'communication' score of 50% which ranks them at position 6 of the 11 areas within the Northern region called in Q4.</v>
      </c>
      <c r="Z38" s="4" t="str">
        <f t="shared" si="17"/>
        <v>Port Stephens/Hunter had multiple areas with lower ranks in Q4, which should be examined for potential areas of improvement.</v>
      </c>
    </row>
    <row r="39" spans="1:26" x14ac:dyDescent="0.25">
      <c r="A39" s="4">
        <v>2024</v>
      </c>
      <c r="B39" s="4" t="s">
        <v>41</v>
      </c>
      <c r="C39" s="9" t="s">
        <v>42</v>
      </c>
      <c r="D39" s="4" t="s">
        <v>232</v>
      </c>
      <c r="E39" s="4" t="str">
        <f t="shared" si="9"/>
        <v>Oxley</v>
      </c>
      <c r="F39" s="4" t="s">
        <v>233</v>
      </c>
      <c r="G39" s="4" t="s">
        <v>233</v>
      </c>
      <c r="H39" s="8">
        <f>AVERAGEIFS('Single Response'!$Y$2:$Y$517,'Single Response'!$J$2:$J$517,'Areas Ranking'!$D39,'Single Response'!$B$2:$B$517,'Areas Ranking'!$B39)</f>
        <v>0.52380952380952372</v>
      </c>
      <c r="I39" s="8">
        <f>AVERAGEIFS('Single Response'!$Z$2:$Z$517,'Single Response'!$J$2:$J$517,'Areas Ranking'!$D39,'Single Response'!$B$2:$B$517,'Areas Ranking'!$B39)</f>
        <v>0.79761904761904756</v>
      </c>
      <c r="J39" s="8">
        <f>AVERAGEIFS('Single Response'!$AA$2:$AA$517,'Single Response'!$J$2:$J$517,'Areas Ranking'!$D39,'Single Response'!$B$2:$B$517,'Areas Ranking'!$B39)</f>
        <v>0.75132275132275128</v>
      </c>
      <c r="K39" s="8">
        <f>AVERAGEIFS('Single Response'!$AB$2:$AB$517,'Single Response'!$J$2:$J$517,'Areas Ranking'!$D39,'Single Response'!$B$2:$B$517,'Areas Ranking'!$B39)</f>
        <v>0.66666666666666663</v>
      </c>
      <c r="L39" s="8">
        <f>AVERAGEIFS('Single Response'!$AC$2:$AC$517,'Single Response'!$J$2:$J$517,'Areas Ranking'!$D39,'Single Response'!$B$2:$B$517,'Areas Ranking'!$B39)</f>
        <v>0.73818646232439333</v>
      </c>
      <c r="M39" s="4">
        <f>COUNTIFS($B$2:$B$172,'Areas Ranking'!$B39,$G$2:$G$172,'Areas Ranking'!$G39,$H$2:$H$172,"&gt;"&amp;H39)+1</f>
        <v>4</v>
      </c>
      <c r="N39" s="4">
        <f>COUNTIFS($B$2:$B$172,'Areas Ranking'!$B39,$G$2:$G$172,'Areas Ranking'!$G39,$I$2:$I$172,"&gt;"&amp;I39)+1</f>
        <v>7</v>
      </c>
      <c r="O39" s="4">
        <f>COUNTIFS($B$2:$B$172,'Areas Ranking'!$B39,$G$2:$G$172,'Areas Ranking'!$G39,$J$2:$J$172,"&gt;"&amp;J39)+1</f>
        <v>6</v>
      </c>
      <c r="P39" s="4">
        <f>COUNTIFS($B$2:$B$172,'Areas Ranking'!$B39,$G$2:$G$172,'Areas Ranking'!$G39,$K$2:$K$172,"&gt;"&amp;K39)+1</f>
        <v>3</v>
      </c>
      <c r="Q39" s="4">
        <f>COUNTIFS($B$2:$B$172,'Areas Ranking'!$B39,$G$2:$G$172,'Areas Ranking'!$G39,$L$2:$L$172,"&gt;"&amp;L39)+1</f>
        <v>6</v>
      </c>
      <c r="R39" s="4">
        <f t="shared" si="10"/>
        <v>7</v>
      </c>
      <c r="S39" s="4">
        <f t="shared" si="11"/>
        <v>1</v>
      </c>
      <c r="T39" s="4" t="str" cm="1">
        <f t="array" ref="T39">IF(R39=1,"none",IF(S39=1,_xlfn.IFS(M39=R39,"greeting",N39=R39,"act with empathy",O39=R39,"explain expectations &amp; resolve situations",P39=R39,"communication"),""))</f>
        <v>act with empathy</v>
      </c>
      <c r="U39" s="4" t="str">
        <f t="shared" si="12"/>
        <v>Oxley received an overall score of 74% which ranks them at position 6 of the 7 areas within the Western region called in Q4.</v>
      </c>
      <c r="V39" s="4" t="str">
        <f t="shared" si="13"/>
        <v>Oxley received a 'greeting' score of 52% which ranks them at position 4 of the 7 areas within the Western region called in Q4.</v>
      </c>
      <c r="W39" s="4" t="str">
        <f t="shared" si="14"/>
        <v>Oxley received an 'act with empathy' score of 80% which ranks them at position 7 of the 7 areas within the Western region called in Q4.</v>
      </c>
      <c r="X39" s="4" t="str">
        <f t="shared" si="15"/>
        <v>Oxley received an 'explain expectations &amp; resolve situations' score of 75% which ranks them at position 6 of the 7 areas within the Western region called in Q4.</v>
      </c>
      <c r="Y39" s="4" t="str">
        <f t="shared" si="16"/>
        <v>Oxley received a 'communication' score of 67% which ranks them at position 3 of the 7 areas within the Western region called in Q4.</v>
      </c>
      <c r="Z39" s="4" t="str">
        <f t="shared" si="17"/>
        <v>Oxley's lowest rank was for 'act with empathy' in Q4, which should be examined for potential areas of improvement.</v>
      </c>
    </row>
    <row r="40" spans="1:26" x14ac:dyDescent="0.25">
      <c r="A40" s="4">
        <v>2024</v>
      </c>
      <c r="B40" s="4" t="s">
        <v>41</v>
      </c>
      <c r="C40" s="9" t="s">
        <v>42</v>
      </c>
      <c r="D40" s="4" t="s">
        <v>237</v>
      </c>
      <c r="E40" s="4" t="str">
        <f t="shared" si="9"/>
        <v>New England</v>
      </c>
      <c r="F40" s="4" t="s">
        <v>233</v>
      </c>
      <c r="G40" s="4" t="s">
        <v>233</v>
      </c>
      <c r="H40" s="8">
        <f>AVERAGEIFS('Single Response'!$Y$2:$Y$517,'Single Response'!$J$2:$J$517,'Areas Ranking'!$D40,'Single Response'!$B$2:$B$517,'Areas Ranking'!$B40)</f>
        <v>0.52380952380952372</v>
      </c>
      <c r="I40" s="8">
        <f>AVERAGEIFS('Single Response'!$Z$2:$Z$517,'Single Response'!$J$2:$J$517,'Areas Ranking'!$D40,'Single Response'!$B$2:$B$517,'Areas Ranking'!$B40)</f>
        <v>0.90476190476190477</v>
      </c>
      <c r="J40" s="8">
        <f>AVERAGEIFS('Single Response'!$AA$2:$AA$517,'Single Response'!$J$2:$J$517,'Areas Ranking'!$D40,'Single Response'!$B$2:$B$517,'Areas Ranking'!$B40)</f>
        <v>0.76014109347442682</v>
      </c>
      <c r="K40" s="8">
        <f>AVERAGEIFS('Single Response'!$AB$2:$AB$517,'Single Response'!$J$2:$J$517,'Areas Ranking'!$D40,'Single Response'!$B$2:$B$517,'Areas Ranking'!$B40)</f>
        <v>0.5</v>
      </c>
      <c r="L40" s="8">
        <f>AVERAGEIFS('Single Response'!$AC$2:$AC$517,'Single Response'!$J$2:$J$517,'Areas Ranking'!$D40,'Single Response'!$B$2:$B$517,'Areas Ranking'!$B40)</f>
        <v>0.75885289678393131</v>
      </c>
      <c r="M40" s="4">
        <f>COUNTIFS($B$2:$B$172,'Areas Ranking'!$B40,$G$2:$G$172,'Areas Ranking'!$G40,$H$2:$H$172,"&gt;"&amp;H40)+1</f>
        <v>4</v>
      </c>
      <c r="N40" s="4">
        <f>COUNTIFS($B$2:$B$172,'Areas Ranking'!$B40,$G$2:$G$172,'Areas Ranking'!$G40,$I$2:$I$172,"&gt;"&amp;I40)+1</f>
        <v>3</v>
      </c>
      <c r="O40" s="4">
        <f>COUNTIFS($B$2:$B$172,'Areas Ranking'!$B40,$G$2:$G$172,'Areas Ranking'!$G40,$J$2:$J$172,"&gt;"&amp;J40)+1</f>
        <v>5</v>
      </c>
      <c r="P40" s="4">
        <f>COUNTIFS($B$2:$B$172,'Areas Ranking'!$B40,$G$2:$G$172,'Areas Ranking'!$G40,$K$2:$K$172,"&gt;"&amp;K40)+1</f>
        <v>5</v>
      </c>
      <c r="Q40" s="4">
        <f>COUNTIFS($B$2:$B$172,'Areas Ranking'!$B40,$G$2:$G$172,'Areas Ranking'!$G40,$L$2:$L$172,"&gt;"&amp;L40)+1</f>
        <v>5</v>
      </c>
      <c r="R40" s="4">
        <f t="shared" si="10"/>
        <v>5</v>
      </c>
      <c r="S40" s="4">
        <f t="shared" si="11"/>
        <v>2</v>
      </c>
      <c r="T40" s="4" t="str" cm="1">
        <f t="array" ref="T40">IF(R40=1,"none",IF(S40=1,_xlfn.IFS(M40=R40,"greeting",N40=R40,"act with empathy",O40=R40,"explain expectations &amp; resolve situations",P40=R40,"communication"),""))</f>
        <v/>
      </c>
      <c r="U40" s="4" t="str">
        <f t="shared" si="12"/>
        <v>New England received an overall score of 76% which ranks them at position 5 of the 7 areas within the Western region called in Q4.</v>
      </c>
      <c r="V40" s="4" t="str">
        <f t="shared" si="13"/>
        <v>New England received a 'greeting' score of 52% which ranks them at position 4 of the 7 areas within the Western region called in Q4.</v>
      </c>
      <c r="W40" s="4" t="str">
        <f t="shared" si="14"/>
        <v>New England received an 'act with empathy' score of 90% which ranks them at position 3 of the 7 areas within the Western region called in Q4.</v>
      </c>
      <c r="X40" s="4" t="str">
        <f t="shared" si="15"/>
        <v>New England received an 'explain expectations &amp; resolve situations' score of 76% which ranks them at position 5 of the 7 areas within the Western region called in Q4.</v>
      </c>
      <c r="Y40" s="4" t="str">
        <f t="shared" si="16"/>
        <v>New England received a 'communication' score of 50% which ranks them at position 5 of the 7 areas within the Western region called in Q4.</v>
      </c>
      <c r="Z40" s="4" t="str">
        <f t="shared" si="17"/>
        <v>New England had multiple areas with lower ranks in Q4, which should be examined for potential areas of improvement.</v>
      </c>
    </row>
    <row r="41" spans="1:26" x14ac:dyDescent="0.25">
      <c r="A41" s="4">
        <v>2024</v>
      </c>
      <c r="B41" s="4" t="s">
        <v>41</v>
      </c>
      <c r="C41" s="9" t="s">
        <v>42</v>
      </c>
      <c r="D41" s="4" t="s">
        <v>242</v>
      </c>
      <c r="E41" s="4" t="str">
        <f t="shared" si="9"/>
        <v>Richmond</v>
      </c>
      <c r="F41" s="4" t="s">
        <v>136</v>
      </c>
      <c r="G41" s="4" t="s">
        <v>136</v>
      </c>
      <c r="H41" s="8">
        <f>AVERAGEIFS('Single Response'!$Y$2:$Y$517,'Single Response'!$J$2:$J$517,'Areas Ranking'!$D41,'Single Response'!$B$2:$B$517,'Areas Ranking'!$B41)</f>
        <v>0.52380952380952372</v>
      </c>
      <c r="I41" s="8">
        <f>AVERAGEIFS('Single Response'!$Z$2:$Z$517,'Single Response'!$J$2:$J$517,'Areas Ranking'!$D41,'Single Response'!$B$2:$B$517,'Areas Ranking'!$B41)</f>
        <v>1</v>
      </c>
      <c r="J41" s="8">
        <f>AVERAGEIFS('Single Response'!$AA$2:$AA$517,'Single Response'!$J$2:$J$517,'Areas Ranking'!$D41,'Single Response'!$B$2:$B$517,'Areas Ranking'!$B41)</f>
        <v>0.87301587301587302</v>
      </c>
      <c r="K41" s="8">
        <f>AVERAGEIFS('Single Response'!$AB$2:$AB$517,'Single Response'!$J$2:$J$517,'Areas Ranking'!$D41,'Single Response'!$B$2:$B$517,'Areas Ranking'!$B41)</f>
        <v>0.5</v>
      </c>
      <c r="L41" s="8">
        <f>AVERAGEIFS('Single Response'!$AC$2:$AC$517,'Single Response'!$J$2:$J$517,'Areas Ranking'!$D41,'Single Response'!$B$2:$B$517,'Areas Ranking'!$B41)</f>
        <v>0.84291187739463602</v>
      </c>
      <c r="M41" s="4">
        <f>COUNTIFS($B$2:$B$172,'Areas Ranking'!$B41,$G$2:$G$172,'Areas Ranking'!$G41,$H$2:$H$172,"&gt;"&amp;H41)+1</f>
        <v>8</v>
      </c>
      <c r="N41" s="4">
        <f>COUNTIFS($B$2:$B$172,'Areas Ranking'!$B41,$G$2:$G$172,'Areas Ranking'!$G41,$I$2:$I$172,"&gt;"&amp;I41)+1</f>
        <v>1</v>
      </c>
      <c r="O41" s="4">
        <f>COUNTIFS($B$2:$B$172,'Areas Ranking'!$B41,$G$2:$G$172,'Areas Ranking'!$G41,$J$2:$J$172,"&gt;"&amp;J41)+1</f>
        <v>3</v>
      </c>
      <c r="P41" s="4">
        <f>COUNTIFS($B$2:$B$172,'Areas Ranking'!$B41,$G$2:$G$172,'Areas Ranking'!$G41,$K$2:$K$172,"&gt;"&amp;K41)+1</f>
        <v>6</v>
      </c>
      <c r="Q41" s="4">
        <f>COUNTIFS($B$2:$B$172,'Areas Ranking'!$B41,$G$2:$G$172,'Areas Ranking'!$G41,$L$2:$L$172,"&gt;"&amp;L41)+1</f>
        <v>4</v>
      </c>
      <c r="R41" s="4">
        <f t="shared" si="10"/>
        <v>8</v>
      </c>
      <c r="S41" s="4">
        <f t="shared" si="11"/>
        <v>1</v>
      </c>
      <c r="T41" s="4" t="str" cm="1">
        <f t="array" ref="T41">IF(R41=1,"none",IF(S41=1,_xlfn.IFS(M41=R41,"greeting",N41=R41,"act with empathy",O41=R41,"explain expectations &amp; resolve situations",P41=R41,"communication"),""))</f>
        <v>greeting</v>
      </c>
      <c r="U41" s="4" t="str">
        <f t="shared" si="12"/>
        <v>Richmond received an overall score of 84% which ranks them at position 4 of the 11 areas within the Northern region called in Q4.</v>
      </c>
      <c r="V41" s="4" t="str">
        <f t="shared" si="13"/>
        <v>Richmond received a 'greeting' score of 52% which ranks them at position 8 of the 11 areas within the Northern region called in Q4.</v>
      </c>
      <c r="W41" s="4" t="str">
        <f t="shared" si="14"/>
        <v>Richmond received an 'act with empathy' score of 100% which ranks them at position 1 of the 11 areas within the Northern region called in Q4.</v>
      </c>
      <c r="X41" s="4" t="str">
        <f t="shared" si="15"/>
        <v>Richmond received an 'explain expectations &amp; resolve situations' score of 87% which ranks them at position 3 of the 11 areas within the Northern region called in Q4.</v>
      </c>
      <c r="Y41" s="4" t="str">
        <f t="shared" si="16"/>
        <v>Richmond received a 'communication' score of 50% which ranks them at position 6 of the 11 areas within the Northern region called in Q4.</v>
      </c>
      <c r="Z41" s="4" t="str">
        <f t="shared" si="17"/>
        <v>Richmond's lowest rank was for 'greeting' in Q4, which should be examined for potential areas of improvement.</v>
      </c>
    </row>
    <row r="42" spans="1:26" x14ac:dyDescent="0.25">
      <c r="A42" s="4">
        <v>2024</v>
      </c>
      <c r="B42" s="4" t="s">
        <v>41</v>
      </c>
      <c r="C42" s="9" t="s">
        <v>42</v>
      </c>
      <c r="D42" s="4" t="s">
        <v>247</v>
      </c>
      <c r="E42" s="4" t="str">
        <f t="shared" si="9"/>
        <v>Tweed/Byron</v>
      </c>
      <c r="F42" s="4" t="s">
        <v>136</v>
      </c>
      <c r="G42" s="4" t="s">
        <v>136</v>
      </c>
      <c r="H42" s="8">
        <f>AVERAGEIFS('Single Response'!$Y$2:$Y$517,'Single Response'!$J$2:$J$517,'Areas Ranking'!$D42,'Single Response'!$B$2:$B$517,'Areas Ranking'!$B42)</f>
        <v>0.38095238095238093</v>
      </c>
      <c r="I42" s="8">
        <f>AVERAGEIFS('Single Response'!$Z$2:$Z$517,'Single Response'!$J$2:$J$517,'Areas Ranking'!$D42,'Single Response'!$B$2:$B$517,'Areas Ranking'!$B42)</f>
        <v>0.83333333333333337</v>
      </c>
      <c r="J42" s="8">
        <f>AVERAGEIFS('Single Response'!$AA$2:$AA$517,'Single Response'!$J$2:$J$517,'Areas Ranking'!$D42,'Single Response'!$B$2:$B$517,'Areas Ranking'!$B42)</f>
        <v>0.73015873015873023</v>
      </c>
      <c r="K42" s="8">
        <f>AVERAGEIFS('Single Response'!$AB$2:$AB$517,'Single Response'!$J$2:$J$517,'Areas Ranking'!$D42,'Single Response'!$B$2:$B$517,'Areas Ranking'!$B42)</f>
        <v>0.5</v>
      </c>
      <c r="L42" s="8">
        <f>AVERAGEIFS('Single Response'!$AC$2:$AC$517,'Single Response'!$J$2:$J$517,'Areas Ranking'!$D42,'Single Response'!$B$2:$B$517,'Areas Ranking'!$B42)</f>
        <v>0.70881226053639834</v>
      </c>
      <c r="M42" s="4">
        <f>COUNTIFS($B$2:$B$172,'Areas Ranking'!$B42,$G$2:$G$172,'Areas Ranking'!$G42,$H$2:$H$172,"&gt;"&amp;H42)+1</f>
        <v>11</v>
      </c>
      <c r="N42" s="4">
        <f>COUNTIFS($B$2:$B$172,'Areas Ranking'!$B42,$G$2:$G$172,'Areas Ranking'!$G42,$I$2:$I$172,"&gt;"&amp;I42)+1</f>
        <v>8</v>
      </c>
      <c r="O42" s="4">
        <f>COUNTIFS($B$2:$B$172,'Areas Ranking'!$B42,$G$2:$G$172,'Areas Ranking'!$G42,$J$2:$J$172,"&gt;"&amp;J42)+1</f>
        <v>6</v>
      </c>
      <c r="P42" s="4">
        <f>COUNTIFS($B$2:$B$172,'Areas Ranking'!$B42,$G$2:$G$172,'Areas Ranking'!$G42,$K$2:$K$172,"&gt;"&amp;K42)+1</f>
        <v>6</v>
      </c>
      <c r="Q42" s="4">
        <f>COUNTIFS($B$2:$B$172,'Areas Ranking'!$B42,$G$2:$G$172,'Areas Ranking'!$G42,$L$2:$L$172,"&gt;"&amp;L42)+1</f>
        <v>9</v>
      </c>
      <c r="R42" s="4">
        <f t="shared" si="10"/>
        <v>11</v>
      </c>
      <c r="S42" s="4">
        <f t="shared" si="11"/>
        <v>1</v>
      </c>
      <c r="T42" s="4" t="str" cm="1">
        <f t="array" ref="T42">IF(R42=1,"none",IF(S42=1,_xlfn.IFS(M42=R42,"greeting",N42=R42,"act with empathy",O42=R42,"explain expectations &amp; resolve situations",P42=R42,"communication"),""))</f>
        <v>greeting</v>
      </c>
      <c r="U42" s="4" t="str">
        <f t="shared" si="12"/>
        <v>Tweed/Byron received an overall score of 71% which ranks them at position 9 of the 11 areas within the Northern region called in Q4.</v>
      </c>
      <c r="V42" s="4" t="str">
        <f t="shared" si="13"/>
        <v>Tweed/Byron received a 'greeting' score of 38% which ranks them at position 11 of the 11 areas within the Northern region called in Q4.</v>
      </c>
      <c r="W42" s="4" t="str">
        <f t="shared" si="14"/>
        <v>Tweed/Byron received an 'act with empathy' score of 83% which ranks them at position 8 of the 11 areas within the Northern region called in Q4.</v>
      </c>
      <c r="X42" s="4" t="str">
        <f t="shared" si="15"/>
        <v>Tweed/Byron received an 'explain expectations &amp; resolve situations' score of 73% which ranks them at position 6 of the 11 areas within the Northern region called in Q4.</v>
      </c>
      <c r="Y42" s="4" t="str">
        <f t="shared" si="16"/>
        <v>Tweed/Byron received a 'communication' score of 50% which ranks them at position 6 of the 11 areas within the Northern region called in Q4.</v>
      </c>
      <c r="Z42" s="4" t="str">
        <f t="shared" si="17"/>
        <v>Tweed/Byron's lowest rank was for 'greeting' in Q4, which should be examined for potential areas of improvement.</v>
      </c>
    </row>
    <row r="43" spans="1:26" x14ac:dyDescent="0.25">
      <c r="A43" s="4">
        <v>2024</v>
      </c>
      <c r="B43" s="4" t="s">
        <v>41</v>
      </c>
      <c r="C43" s="9" t="s">
        <v>42</v>
      </c>
      <c r="D43" s="4" t="s">
        <v>252</v>
      </c>
      <c r="E43" s="4" t="str">
        <f t="shared" si="9"/>
        <v>Wollongong</v>
      </c>
      <c r="F43" s="4" t="s">
        <v>253</v>
      </c>
      <c r="G43" s="4" t="s">
        <v>253</v>
      </c>
      <c r="H43" s="8">
        <f>AVERAGEIFS('Single Response'!$Y$2:$Y$517,'Single Response'!$J$2:$J$517,'Areas Ranking'!$D43,'Single Response'!$B$2:$B$517,'Areas Ranking'!$B43)</f>
        <v>0.38095238095238093</v>
      </c>
      <c r="I43" s="8">
        <f>AVERAGEIFS('Single Response'!$Z$2:$Z$517,'Single Response'!$J$2:$J$517,'Areas Ranking'!$D43,'Single Response'!$B$2:$B$517,'Areas Ranking'!$B43)</f>
        <v>0.63095238095238093</v>
      </c>
      <c r="J43" s="8">
        <f>AVERAGEIFS('Single Response'!$AA$2:$AA$517,'Single Response'!$J$2:$J$517,'Areas Ranking'!$D43,'Single Response'!$B$2:$B$517,'Areas Ranking'!$B43)</f>
        <v>0.53968253968253965</v>
      </c>
      <c r="K43" s="8">
        <f>AVERAGEIFS('Single Response'!$AB$2:$AB$517,'Single Response'!$J$2:$J$517,'Areas Ranking'!$D43,'Single Response'!$B$2:$B$517,'Areas Ranking'!$B43)</f>
        <v>0.66666666666666663</v>
      </c>
      <c r="L43" s="8">
        <f>AVERAGEIFS('Single Response'!$AC$2:$AC$517,'Single Response'!$J$2:$J$517,'Areas Ranking'!$D43,'Single Response'!$B$2:$B$517,'Areas Ranking'!$B43)</f>
        <v>0.57320329734122843</v>
      </c>
      <c r="M43" s="4">
        <f>COUNTIFS($B$2:$B$172,'Areas Ranking'!$B43,$G$2:$G$172,'Areas Ranking'!$G43,$H$2:$H$172,"&gt;"&amp;H43)+1</f>
        <v>8</v>
      </c>
      <c r="N43" s="4">
        <f>COUNTIFS($B$2:$B$172,'Areas Ranking'!$B43,$G$2:$G$172,'Areas Ranking'!$G43,$I$2:$I$172,"&gt;"&amp;I43)+1</f>
        <v>7</v>
      </c>
      <c r="O43" s="4">
        <f>COUNTIFS($B$2:$B$172,'Areas Ranking'!$B43,$G$2:$G$172,'Areas Ranking'!$G43,$J$2:$J$172,"&gt;"&amp;J43)+1</f>
        <v>7</v>
      </c>
      <c r="P43" s="4">
        <f>COUNTIFS($B$2:$B$172,'Areas Ranking'!$B43,$G$2:$G$172,'Areas Ranking'!$G43,$K$2:$K$172,"&gt;"&amp;K43)+1</f>
        <v>1</v>
      </c>
      <c r="Q43" s="4">
        <f>COUNTIFS($B$2:$B$172,'Areas Ranking'!$B43,$G$2:$G$172,'Areas Ranking'!$G43,$L$2:$L$172,"&gt;"&amp;L43)+1</f>
        <v>7</v>
      </c>
      <c r="R43" s="4">
        <f t="shared" si="10"/>
        <v>8</v>
      </c>
      <c r="S43" s="4">
        <f t="shared" si="11"/>
        <v>1</v>
      </c>
      <c r="T43" s="4" t="str" cm="1">
        <f t="array" ref="T43">IF(R43=1,"none",IF(S43=1,_xlfn.IFS(M43=R43,"greeting",N43=R43,"act with empathy",O43=R43,"explain expectations &amp; resolve situations",P43=R43,"communication"),""))</f>
        <v>greeting</v>
      </c>
      <c r="U43" s="4" t="str">
        <f t="shared" si="12"/>
        <v>Wollongong received an overall score of 57% which ranks them at position 7 of the 8 areas within the Southern region called in Q4.</v>
      </c>
      <c r="V43" s="4" t="str">
        <f t="shared" si="13"/>
        <v>Wollongong received a 'greeting' score of 38% which ranks them at position 8 of the 8 areas within the Southern region called in Q4.</v>
      </c>
      <c r="W43" s="4" t="str">
        <f t="shared" si="14"/>
        <v>Wollongong received an 'act with empathy' score of 63% which ranks them at position 7 of the 8 areas within the Southern region called in Q4.</v>
      </c>
      <c r="X43" s="4" t="str">
        <f t="shared" si="15"/>
        <v>Wollongong received an 'explain expectations &amp; resolve situations' score of 54% which ranks them at position 7 of the 8 areas within the Southern region called in Q4.</v>
      </c>
      <c r="Y43" s="4" t="str">
        <f t="shared" si="16"/>
        <v>Wollongong received a 'communication' score of 67% which ranks them at position 1 of the 8 areas within the Southern region called in Q4.</v>
      </c>
      <c r="Z43" s="4" t="str">
        <f t="shared" si="17"/>
        <v>Wollongong's lowest rank was for 'greeting' in Q4, which should be examined for potential areas of improvement.</v>
      </c>
    </row>
    <row r="44" spans="1:26" x14ac:dyDescent="0.25">
      <c r="A44" s="4">
        <v>2024</v>
      </c>
      <c r="B44" s="4" t="s">
        <v>41</v>
      </c>
      <c r="C44" s="9" t="s">
        <v>42</v>
      </c>
      <c r="D44" s="4" t="s">
        <v>256</v>
      </c>
      <c r="E44" s="4" t="str">
        <f t="shared" si="9"/>
        <v>Lake Illawarra</v>
      </c>
      <c r="F44" s="4" t="s">
        <v>253</v>
      </c>
      <c r="G44" s="4" t="s">
        <v>253</v>
      </c>
      <c r="H44" s="8">
        <f>AVERAGEIFS('Single Response'!$Y$2:$Y$517,'Single Response'!$J$2:$J$517,'Areas Ranking'!$D44,'Single Response'!$B$2:$B$517,'Areas Ranking'!$B44)</f>
        <v>0.42857142857142855</v>
      </c>
      <c r="I44" s="8">
        <f>AVERAGEIFS('Single Response'!$Z$2:$Z$517,'Single Response'!$J$2:$J$517,'Areas Ranking'!$D44,'Single Response'!$B$2:$B$517,'Areas Ranking'!$B44)</f>
        <v>0.9642857142857143</v>
      </c>
      <c r="J44" s="8">
        <f>AVERAGEIFS('Single Response'!$AA$2:$AA$517,'Single Response'!$J$2:$J$517,'Areas Ranking'!$D44,'Single Response'!$B$2:$B$517,'Areas Ranking'!$B44)</f>
        <v>0.87301587301587302</v>
      </c>
      <c r="K44" s="8">
        <f>AVERAGEIFS('Single Response'!$AB$2:$AB$517,'Single Response'!$J$2:$J$517,'Areas Ranking'!$D44,'Single Response'!$B$2:$B$517,'Areas Ranking'!$B44)</f>
        <v>0.66666666666666663</v>
      </c>
      <c r="L44" s="8">
        <f>AVERAGEIFS('Single Response'!$AC$2:$AC$517,'Single Response'!$J$2:$J$517,'Areas Ranking'!$D44,'Single Response'!$B$2:$B$517,'Areas Ranking'!$B44)</f>
        <v>0.84291187739463602</v>
      </c>
      <c r="M44" s="4">
        <f>COUNTIFS($B$2:$B$172,'Areas Ranking'!$B44,$G$2:$G$172,'Areas Ranking'!$G44,$H$2:$H$172,"&gt;"&amp;H44)+1</f>
        <v>7</v>
      </c>
      <c r="N44" s="4">
        <f>COUNTIFS($B$2:$B$172,'Areas Ranking'!$B44,$G$2:$G$172,'Areas Ranking'!$G44,$I$2:$I$172,"&gt;"&amp;I44)+1</f>
        <v>3</v>
      </c>
      <c r="O44" s="4">
        <f>COUNTIFS($B$2:$B$172,'Areas Ranking'!$B44,$G$2:$G$172,'Areas Ranking'!$G44,$J$2:$J$172,"&gt;"&amp;J44)+1</f>
        <v>4</v>
      </c>
      <c r="P44" s="4">
        <f>COUNTIFS($B$2:$B$172,'Areas Ranking'!$B44,$G$2:$G$172,'Areas Ranking'!$G44,$K$2:$K$172,"&gt;"&amp;K44)+1</f>
        <v>1</v>
      </c>
      <c r="Q44" s="4">
        <f>COUNTIFS($B$2:$B$172,'Areas Ranking'!$B44,$G$2:$G$172,'Areas Ranking'!$G44,$L$2:$L$172,"&gt;"&amp;L44)+1</f>
        <v>5</v>
      </c>
      <c r="R44" s="4">
        <f t="shared" si="10"/>
        <v>7</v>
      </c>
      <c r="S44" s="4">
        <f t="shared" si="11"/>
        <v>1</v>
      </c>
      <c r="T44" s="4" t="str" cm="1">
        <f t="array" ref="T44">IF(R44=1,"none",IF(S44=1,_xlfn.IFS(M44=R44,"greeting",N44=R44,"act with empathy",O44=R44,"explain expectations &amp; resolve situations",P44=R44,"communication"),""))</f>
        <v>greeting</v>
      </c>
      <c r="U44" s="4" t="str">
        <f t="shared" si="12"/>
        <v>Lake Illawarra received an overall score of 84% which ranks them at position 5 of the 8 areas within the Southern region called in Q4.</v>
      </c>
      <c r="V44" s="4" t="str">
        <f t="shared" si="13"/>
        <v>Lake Illawarra received a 'greeting' score of 43% which ranks them at position 7 of the 8 areas within the Southern region called in Q4.</v>
      </c>
      <c r="W44" s="4" t="str">
        <f t="shared" si="14"/>
        <v>Lake Illawarra received an 'act with empathy' score of 96% which ranks them at position 3 of the 8 areas within the Southern region called in Q4.</v>
      </c>
      <c r="X44" s="4" t="str">
        <f t="shared" si="15"/>
        <v>Lake Illawarra received an 'explain expectations &amp; resolve situations' score of 87% which ranks them at position 4 of the 8 areas within the Southern region called in Q4.</v>
      </c>
      <c r="Y44" s="4" t="str">
        <f t="shared" si="16"/>
        <v>Lake Illawarra received a 'communication' score of 67% which ranks them at position 1 of the 8 areas within the Southern region called in Q4.</v>
      </c>
      <c r="Z44" s="4" t="str">
        <f t="shared" si="17"/>
        <v>Lake Illawarra's lowest rank was for 'greeting' in Q4, which should be examined for potential areas of improvement.</v>
      </c>
    </row>
    <row r="45" spans="1:26" x14ac:dyDescent="0.25">
      <c r="A45" s="4">
        <v>2024</v>
      </c>
      <c r="B45" s="4" t="s">
        <v>41</v>
      </c>
      <c r="C45" s="9" t="s">
        <v>42</v>
      </c>
      <c r="D45" s="4" t="s">
        <v>259</v>
      </c>
      <c r="E45" s="4" t="str">
        <f t="shared" si="9"/>
        <v>South Coast</v>
      </c>
      <c r="F45" s="4" t="s">
        <v>253</v>
      </c>
      <c r="G45" s="4" t="s">
        <v>253</v>
      </c>
      <c r="H45" s="8">
        <f>AVERAGEIFS('Single Response'!$Y$2:$Y$517,'Single Response'!$J$2:$J$517,'Areas Ranking'!$D45,'Single Response'!$B$2:$B$517,'Areas Ranking'!$B45)</f>
        <v>0.57142857142857129</v>
      </c>
      <c r="I45" s="8">
        <f>AVERAGEIFS('Single Response'!$Z$2:$Z$517,'Single Response'!$J$2:$J$517,'Areas Ranking'!$D45,'Single Response'!$B$2:$B$517,'Areas Ranking'!$B45)</f>
        <v>1</v>
      </c>
      <c r="J45" s="8">
        <f>AVERAGEIFS('Single Response'!$AA$2:$AA$517,'Single Response'!$J$2:$J$517,'Areas Ranking'!$D45,'Single Response'!$B$2:$B$517,'Areas Ranking'!$B45)</f>
        <v>0.87301587301587302</v>
      </c>
      <c r="K45" s="8">
        <f>AVERAGEIFS('Single Response'!$AB$2:$AB$517,'Single Response'!$J$2:$J$517,'Areas Ranking'!$D45,'Single Response'!$B$2:$B$517,'Areas Ranking'!$B45)</f>
        <v>0.66666666666666663</v>
      </c>
      <c r="L45" s="8">
        <f>AVERAGEIFS('Single Response'!$AC$2:$AC$517,'Single Response'!$J$2:$J$517,'Areas Ranking'!$D45,'Single Response'!$B$2:$B$517,'Areas Ranking'!$B45)</f>
        <v>0.86590038314176232</v>
      </c>
      <c r="M45" s="4">
        <f>COUNTIFS($B$2:$B$172,'Areas Ranking'!$B45,$G$2:$G$172,'Areas Ranking'!$G45,$H$2:$H$172,"&gt;"&amp;H45)+1</f>
        <v>2</v>
      </c>
      <c r="N45" s="4">
        <f>COUNTIFS($B$2:$B$172,'Areas Ranking'!$B45,$G$2:$G$172,'Areas Ranking'!$G45,$I$2:$I$172,"&gt;"&amp;I45)+1</f>
        <v>1</v>
      </c>
      <c r="O45" s="4">
        <f>COUNTIFS($B$2:$B$172,'Areas Ranking'!$B45,$G$2:$G$172,'Areas Ranking'!$G45,$J$2:$J$172,"&gt;"&amp;J45)+1</f>
        <v>4</v>
      </c>
      <c r="P45" s="4">
        <f>COUNTIFS($B$2:$B$172,'Areas Ranking'!$B45,$G$2:$G$172,'Areas Ranking'!$G45,$K$2:$K$172,"&gt;"&amp;K45)+1</f>
        <v>1</v>
      </c>
      <c r="Q45" s="4">
        <f>COUNTIFS($B$2:$B$172,'Areas Ranking'!$B45,$G$2:$G$172,'Areas Ranking'!$G45,$L$2:$L$172,"&gt;"&amp;L45)+1</f>
        <v>4</v>
      </c>
      <c r="R45" s="4">
        <f t="shared" si="10"/>
        <v>4</v>
      </c>
      <c r="S45" s="4">
        <f t="shared" si="11"/>
        <v>1</v>
      </c>
      <c r="T45" s="4" t="str" cm="1">
        <f t="array" ref="T45">IF(R45=1,"none",IF(S45=1,_xlfn.IFS(M45=R45,"greeting",N45=R45,"act with empathy",O45=R45,"explain expectations &amp; resolve situations",P45=R45,"communication"),""))</f>
        <v>explain expectations &amp; resolve situations</v>
      </c>
      <c r="U45" s="4" t="str">
        <f t="shared" si="12"/>
        <v>South Coast received an overall score of 87% which ranks them at position 4 of the 8 areas within the Southern region called in Q4.</v>
      </c>
      <c r="V45" s="4" t="str">
        <f t="shared" si="13"/>
        <v>South Coast received a 'greeting' score of 57% which ranks them at position 2 of the 8 areas within the Southern region called in Q4.</v>
      </c>
      <c r="W45" s="4" t="str">
        <f t="shared" si="14"/>
        <v>South Coast received an 'act with empathy' score of 100% which ranks them at position 1 of the 8 areas within the Southern region called in Q4.</v>
      </c>
      <c r="X45" s="4" t="str">
        <f t="shared" si="15"/>
        <v>South Coast received an 'explain expectations &amp; resolve situations' score of 87% which ranks them at position 4 of the 8 areas within the Southern region called in Q4.</v>
      </c>
      <c r="Y45" s="4" t="str">
        <f t="shared" si="16"/>
        <v>South Coast received a 'communication' score of 67% which ranks them at position 1 of the 8 areas within the Southern region called in Q4.</v>
      </c>
      <c r="Z45" s="4" t="str">
        <f t="shared" si="17"/>
        <v>South Coast's lowest rank was for 'explain expectations &amp; resolve situations' in Q4, which should be examined for potential areas of improvement.</v>
      </c>
    </row>
    <row r="46" spans="1:26" x14ac:dyDescent="0.25">
      <c r="A46" s="4">
        <v>2024</v>
      </c>
      <c r="B46" s="4" t="s">
        <v>41</v>
      </c>
      <c r="C46" s="9" t="s">
        <v>42</v>
      </c>
      <c r="D46" s="4" t="s">
        <v>264</v>
      </c>
      <c r="E46" s="4" t="str">
        <f t="shared" si="9"/>
        <v>Campbelltown City</v>
      </c>
      <c r="F46" s="4" t="s">
        <v>186</v>
      </c>
      <c r="G46" s="4" t="s">
        <v>186</v>
      </c>
      <c r="H46" s="8">
        <f>AVERAGEIFS('Single Response'!$Y$2:$Y$517,'Single Response'!$J$2:$J$517,'Areas Ranking'!$D46,'Single Response'!$B$2:$B$517,'Areas Ranking'!$B46)</f>
        <v>0.61904761904761907</v>
      </c>
      <c r="I46" s="8">
        <f>AVERAGEIFS('Single Response'!$Z$2:$Z$517,'Single Response'!$J$2:$J$517,'Areas Ranking'!$D46,'Single Response'!$B$2:$B$517,'Areas Ranking'!$B46)</f>
        <v>1</v>
      </c>
      <c r="J46" s="8">
        <f>AVERAGEIFS('Single Response'!$AA$2:$AA$517,'Single Response'!$J$2:$J$517,'Areas Ranking'!$D46,'Single Response'!$B$2:$B$517,'Areas Ranking'!$B46)</f>
        <v>0.79365079365079361</v>
      </c>
      <c r="K46" s="8">
        <f>AVERAGEIFS('Single Response'!$AB$2:$AB$517,'Single Response'!$J$2:$J$517,'Areas Ranking'!$D46,'Single Response'!$B$2:$B$517,'Areas Ranking'!$B46)</f>
        <v>0.5</v>
      </c>
      <c r="L46" s="8">
        <f>AVERAGEIFS('Single Response'!$AC$2:$AC$517,'Single Response'!$J$2:$J$517,'Areas Ranking'!$D46,'Single Response'!$B$2:$B$517,'Areas Ranking'!$B46)</f>
        <v>0.81226053639846751</v>
      </c>
      <c r="M46" s="4">
        <f>COUNTIFS($B$2:$B$172,'Areas Ranking'!$B46,$G$2:$G$172,'Areas Ranking'!$G46,$H$2:$H$172,"&gt;"&amp;H46)+1</f>
        <v>2</v>
      </c>
      <c r="N46" s="4">
        <f>COUNTIFS($B$2:$B$172,'Areas Ranking'!$B46,$G$2:$G$172,'Areas Ranking'!$G46,$I$2:$I$172,"&gt;"&amp;I46)+1</f>
        <v>1</v>
      </c>
      <c r="O46" s="4">
        <f>COUNTIFS($B$2:$B$172,'Areas Ranking'!$B46,$G$2:$G$172,'Areas Ranking'!$G46,$J$2:$J$172,"&gt;"&amp;J46)+1</f>
        <v>7</v>
      </c>
      <c r="P46" s="4">
        <f>COUNTIFS($B$2:$B$172,'Areas Ranking'!$B46,$G$2:$G$172,'Areas Ranking'!$G46,$K$2:$K$172,"&gt;"&amp;K46)+1</f>
        <v>7</v>
      </c>
      <c r="Q46" s="4">
        <f>COUNTIFS($B$2:$B$172,'Areas Ranking'!$B46,$G$2:$G$172,'Areas Ranking'!$G46,$L$2:$L$172,"&gt;"&amp;L46)+1</f>
        <v>5</v>
      </c>
      <c r="R46" s="4">
        <f t="shared" si="10"/>
        <v>7</v>
      </c>
      <c r="S46" s="4">
        <f t="shared" si="11"/>
        <v>2</v>
      </c>
      <c r="T46" s="4" t="str" cm="1">
        <f t="array" ref="T46">IF(R46=1,"none",IF(S46=1,_xlfn.IFS(M46=R46,"greeting",N46=R46,"act with empathy",O46=R46,"explain expectations &amp; resolve situations",P46=R46,"communication"),""))</f>
        <v/>
      </c>
      <c r="U46" s="4" t="str">
        <f t="shared" si="12"/>
        <v>Campbelltown City received an overall score of 81% which ranks them at position 5 of the 9 areas within the South West Metropolitan region called in Q4.</v>
      </c>
      <c r="V46" s="4" t="str">
        <f t="shared" si="13"/>
        <v>Campbelltown City received a 'greeting' score of 62% which ranks them at position 2 of the 9 areas within the South West Metropolitan region called in Q4.</v>
      </c>
      <c r="W46" s="4" t="str">
        <f t="shared" si="14"/>
        <v>Campbelltown City received an 'act with empathy' score of 100% which ranks them at position 1 of the 9 areas within the South West Metropolitan region called in Q4.</v>
      </c>
      <c r="X46" s="4" t="str">
        <f t="shared" si="15"/>
        <v>Campbelltown City received an 'explain expectations &amp; resolve situations' score of 79% which ranks them at position 7 of the 9 areas within the South West Metropolitan region called in Q4.</v>
      </c>
      <c r="Y46" s="4" t="str">
        <f t="shared" si="16"/>
        <v>Campbelltown City received a 'communication' score of 50% which ranks them at position 7 of the 9 areas within the South West Metropolitan region called in Q4.</v>
      </c>
      <c r="Z46" s="4" t="str">
        <f t="shared" si="17"/>
        <v>Campbelltown City had multiple areas with lower ranks in Q4, which should be examined for potential areas of improvement.</v>
      </c>
    </row>
    <row r="47" spans="1:26" x14ac:dyDescent="0.25">
      <c r="A47" s="4">
        <v>2024</v>
      </c>
      <c r="B47" s="4" t="s">
        <v>41</v>
      </c>
      <c r="C47" s="9" t="s">
        <v>42</v>
      </c>
      <c r="D47" s="4" t="s">
        <v>269</v>
      </c>
      <c r="E47" s="4" t="str">
        <f t="shared" si="9"/>
        <v>Camden</v>
      </c>
      <c r="F47" s="4" t="s">
        <v>186</v>
      </c>
      <c r="G47" s="4" t="s">
        <v>186</v>
      </c>
      <c r="H47" s="8">
        <f>AVERAGEIFS('Single Response'!$Y$2:$Y$517,'Single Response'!$J$2:$J$517,'Areas Ranking'!$D47,'Single Response'!$B$2:$B$517,'Areas Ranking'!$B47)</f>
        <v>0.52380952380952372</v>
      </c>
      <c r="I47" s="8">
        <f>AVERAGEIFS('Single Response'!$Z$2:$Z$517,'Single Response'!$J$2:$J$517,'Areas Ranking'!$D47,'Single Response'!$B$2:$B$517,'Areas Ranking'!$B47)</f>
        <v>0.8928571428571429</v>
      </c>
      <c r="J47" s="8">
        <f>AVERAGEIFS('Single Response'!$AA$2:$AA$517,'Single Response'!$J$2:$J$517,'Areas Ranking'!$D47,'Single Response'!$B$2:$B$517,'Areas Ranking'!$B47)</f>
        <v>0.85537918871252205</v>
      </c>
      <c r="K47" s="8">
        <f>AVERAGEIFS('Single Response'!$AB$2:$AB$517,'Single Response'!$J$2:$J$517,'Areas Ranking'!$D47,'Single Response'!$B$2:$B$517,'Areas Ranking'!$B47)</f>
        <v>0.5</v>
      </c>
      <c r="L47" s="8">
        <f>AVERAGEIFS('Single Response'!$AC$2:$AC$517,'Single Response'!$J$2:$J$517,'Areas Ranking'!$D47,'Single Response'!$B$2:$B$517,'Areas Ranking'!$B47)</f>
        <v>0.8075002902589109</v>
      </c>
      <c r="M47" s="4">
        <f>COUNTIFS($B$2:$B$172,'Areas Ranking'!$B47,$G$2:$G$172,'Areas Ranking'!$G47,$H$2:$H$172,"&gt;"&amp;H47)+1</f>
        <v>8</v>
      </c>
      <c r="N47" s="4">
        <f>COUNTIFS($B$2:$B$172,'Areas Ranking'!$B47,$G$2:$G$172,'Areas Ranking'!$G47,$I$2:$I$172,"&gt;"&amp;I47)+1</f>
        <v>7</v>
      </c>
      <c r="O47" s="4">
        <f>COUNTIFS($B$2:$B$172,'Areas Ranking'!$B47,$G$2:$G$172,'Areas Ranking'!$G47,$J$2:$J$172,"&gt;"&amp;J47)+1</f>
        <v>5</v>
      </c>
      <c r="P47" s="4">
        <f>COUNTIFS($B$2:$B$172,'Areas Ranking'!$B47,$G$2:$G$172,'Areas Ranking'!$G47,$K$2:$K$172,"&gt;"&amp;K47)+1</f>
        <v>7</v>
      </c>
      <c r="Q47" s="4">
        <f>COUNTIFS($B$2:$B$172,'Areas Ranking'!$B47,$G$2:$G$172,'Areas Ranking'!$G47,$L$2:$L$172,"&gt;"&amp;L47)+1</f>
        <v>7</v>
      </c>
      <c r="R47" s="4">
        <f t="shared" si="10"/>
        <v>8</v>
      </c>
      <c r="S47" s="4">
        <f t="shared" si="11"/>
        <v>1</v>
      </c>
      <c r="T47" s="4" t="str" cm="1">
        <f t="array" ref="T47">IF(R47=1,"none",IF(S47=1,_xlfn.IFS(M47=R47,"greeting",N47=R47,"act with empathy",O47=R47,"explain expectations &amp; resolve situations",P47=R47,"communication"),""))</f>
        <v>greeting</v>
      </c>
      <c r="U47" s="4" t="str">
        <f t="shared" si="12"/>
        <v>Camden received an overall score of 81% which ranks them at position 7 of the 9 areas within the South West Metropolitan region called in Q4.</v>
      </c>
      <c r="V47" s="4" t="str">
        <f t="shared" si="13"/>
        <v>Camden received a 'greeting' score of 52% which ranks them at position 8 of the 9 areas within the South West Metropolitan region called in Q4.</v>
      </c>
      <c r="W47" s="4" t="str">
        <f t="shared" si="14"/>
        <v>Camden received an 'act with empathy' score of 89% which ranks them at position 7 of the 9 areas within the South West Metropolitan region called in Q4.</v>
      </c>
      <c r="X47" s="4" t="str">
        <f t="shared" si="15"/>
        <v>Camden received an 'explain expectations &amp; resolve situations' score of 86% which ranks them at position 5 of the 9 areas within the South West Metropolitan region called in Q4.</v>
      </c>
      <c r="Y47" s="4" t="str">
        <f t="shared" si="16"/>
        <v>Camden received a 'communication' score of 50% which ranks them at position 7 of the 9 areas within the South West Metropolitan region called in Q4.</v>
      </c>
      <c r="Z47" s="4" t="str">
        <f t="shared" si="17"/>
        <v>Camden's lowest rank was for 'greeting' in Q4, which should be examined for potential areas of improvement.</v>
      </c>
    </row>
    <row r="48" spans="1:26" x14ac:dyDescent="0.25">
      <c r="A48" s="4">
        <v>2024</v>
      </c>
      <c r="B48" s="4" t="s">
        <v>41</v>
      </c>
      <c r="C48" s="9" t="s">
        <v>42</v>
      </c>
      <c r="D48" s="4" t="s">
        <v>272</v>
      </c>
      <c r="E48" s="4" t="str">
        <f t="shared" si="9"/>
        <v>The Hume</v>
      </c>
      <c r="F48" s="4" t="s">
        <v>253</v>
      </c>
      <c r="G48" s="4" t="s">
        <v>253</v>
      </c>
      <c r="H48" s="8">
        <f>AVERAGEIFS('Single Response'!$Y$2:$Y$517,'Single Response'!$J$2:$J$517,'Areas Ranking'!$D48,'Single Response'!$B$2:$B$517,'Areas Ranking'!$B48)</f>
        <v>0.61904761904761896</v>
      </c>
      <c r="I48" s="8">
        <f>AVERAGEIFS('Single Response'!$Z$2:$Z$517,'Single Response'!$J$2:$J$517,'Areas Ranking'!$D48,'Single Response'!$B$2:$B$517,'Areas Ranking'!$B48)</f>
        <v>1</v>
      </c>
      <c r="J48" s="8">
        <f>AVERAGEIFS('Single Response'!$AA$2:$AA$517,'Single Response'!$J$2:$J$517,'Areas Ranking'!$D48,'Single Response'!$B$2:$B$517,'Areas Ranking'!$B48)</f>
        <v>0.9506172839506174</v>
      </c>
      <c r="K48" s="8">
        <f>AVERAGEIFS('Single Response'!$AB$2:$AB$517,'Single Response'!$J$2:$J$517,'Areas Ranking'!$D48,'Single Response'!$B$2:$B$517,'Areas Ranking'!$B48)</f>
        <v>0.5</v>
      </c>
      <c r="L48" s="8">
        <f>AVERAGEIFS('Single Response'!$AC$2:$AC$517,'Single Response'!$J$2:$J$517,'Areas Ranking'!$D48,'Single Response'!$B$2:$B$517,'Areas Ranking'!$B48)</f>
        <v>0.88819226750261215</v>
      </c>
      <c r="M48" s="4">
        <f>COUNTIFS($B$2:$B$172,'Areas Ranking'!$B48,$G$2:$G$172,'Areas Ranking'!$G48,$H$2:$H$172,"&gt;"&amp;H48)+1</f>
        <v>1</v>
      </c>
      <c r="N48" s="4">
        <f>COUNTIFS($B$2:$B$172,'Areas Ranking'!$B48,$G$2:$G$172,'Areas Ranking'!$G48,$I$2:$I$172,"&gt;"&amp;I48)+1</f>
        <v>1</v>
      </c>
      <c r="O48" s="4">
        <f>COUNTIFS($B$2:$B$172,'Areas Ranking'!$B48,$G$2:$G$172,'Areas Ranking'!$G48,$J$2:$J$172,"&gt;"&amp;J48)+1</f>
        <v>2</v>
      </c>
      <c r="P48" s="4">
        <f>COUNTIFS($B$2:$B$172,'Areas Ranking'!$B48,$G$2:$G$172,'Areas Ranking'!$G48,$K$2:$K$172,"&gt;"&amp;K48)+1</f>
        <v>7</v>
      </c>
      <c r="Q48" s="4">
        <f>COUNTIFS($B$2:$B$172,'Areas Ranking'!$B48,$G$2:$G$172,'Areas Ranking'!$G48,$L$2:$L$172,"&gt;"&amp;L48)+1</f>
        <v>2</v>
      </c>
      <c r="R48" s="4">
        <f t="shared" si="10"/>
        <v>7</v>
      </c>
      <c r="S48" s="4">
        <f t="shared" si="11"/>
        <v>1</v>
      </c>
      <c r="T48" s="4" t="str" cm="1">
        <f t="array" ref="T48">IF(R48=1,"none",IF(S48=1,_xlfn.IFS(M48=R48,"greeting",N48=R48,"act with empathy",O48=R48,"explain expectations &amp; resolve situations",P48=R48,"communication"),""))</f>
        <v>communication</v>
      </c>
      <c r="U48" s="4" t="str">
        <f t="shared" si="12"/>
        <v>The Hume received an overall score of 89% which ranks them at position 2 of the 8 areas within the Southern region called in Q4.</v>
      </c>
      <c r="V48" s="4" t="str">
        <f t="shared" si="13"/>
        <v>The Hume received a 'greeting' score of 62% which ranks them at position 1 of the 8 areas within the Southern region called in Q4.</v>
      </c>
      <c r="W48" s="4" t="str">
        <f t="shared" si="14"/>
        <v>The Hume received an 'act with empathy' score of 100% which ranks them at position 1 of the 8 areas within the Southern region called in Q4.</v>
      </c>
      <c r="X48" s="4" t="str">
        <f t="shared" si="15"/>
        <v>The Hume received an 'explain expectations &amp; resolve situations' score of 95% which ranks them at position 2 of the 8 areas within the Southern region called in Q4.</v>
      </c>
      <c r="Y48" s="4" t="str">
        <f t="shared" si="16"/>
        <v>The Hume received a 'communication' score of 50% which ranks them at position 7 of the 8 areas within the Southern region called in Q4.</v>
      </c>
      <c r="Z48" s="4" t="str">
        <f t="shared" si="17"/>
        <v>The Hume's lowest rank was for 'communication' in Q4, which should be examined for potential areas of improvement.</v>
      </c>
    </row>
    <row r="49" spans="1:26" x14ac:dyDescent="0.25">
      <c r="A49" s="4">
        <v>2024</v>
      </c>
      <c r="B49" s="4" t="s">
        <v>41</v>
      </c>
      <c r="C49" s="9" t="s">
        <v>42</v>
      </c>
      <c r="D49" s="4" t="s">
        <v>275</v>
      </c>
      <c r="E49" s="4" t="str">
        <f t="shared" si="9"/>
        <v>Monaro</v>
      </c>
      <c r="F49" s="4" t="s">
        <v>253</v>
      </c>
      <c r="G49" s="4" t="s">
        <v>253</v>
      </c>
      <c r="H49" s="8">
        <f>AVERAGEIFS('Single Response'!$Y$2:$Y$517,'Single Response'!$J$2:$J$517,'Areas Ranking'!$D49,'Single Response'!$B$2:$B$517,'Areas Ranking'!$B49)</f>
        <v>0.57142857142857129</v>
      </c>
      <c r="I49" s="8">
        <f>AVERAGEIFS('Single Response'!$Z$2:$Z$517,'Single Response'!$J$2:$J$517,'Areas Ranking'!$D49,'Single Response'!$B$2:$B$517,'Areas Ranking'!$B49)</f>
        <v>0.9642857142857143</v>
      </c>
      <c r="J49" s="8">
        <f>AVERAGEIFS('Single Response'!$AA$2:$AA$517,'Single Response'!$J$2:$J$517,'Areas Ranking'!$D49,'Single Response'!$B$2:$B$517,'Areas Ranking'!$B49)</f>
        <v>0.80952380952380965</v>
      </c>
      <c r="K49" s="8">
        <f>AVERAGEIFS('Single Response'!$AB$2:$AB$517,'Single Response'!$J$2:$J$517,'Areas Ranking'!$D49,'Single Response'!$B$2:$B$517,'Areas Ranking'!$B49)</f>
        <v>0.66666666666666663</v>
      </c>
      <c r="L49" s="8">
        <f>AVERAGEIFS('Single Response'!$AC$2:$AC$517,'Single Response'!$J$2:$J$517,'Areas Ranking'!$D49,'Single Response'!$B$2:$B$517,'Areas Ranking'!$B49)</f>
        <v>0.82375478927203061</v>
      </c>
      <c r="M49" s="4">
        <f>COUNTIFS($B$2:$B$172,'Areas Ranking'!$B49,$G$2:$G$172,'Areas Ranking'!$G49,$H$2:$H$172,"&gt;"&amp;H49)+1</f>
        <v>2</v>
      </c>
      <c r="N49" s="4">
        <f>COUNTIFS($B$2:$B$172,'Areas Ranking'!$B49,$G$2:$G$172,'Areas Ranking'!$G49,$I$2:$I$172,"&gt;"&amp;I49)+1</f>
        <v>3</v>
      </c>
      <c r="O49" s="4">
        <f>COUNTIFS($B$2:$B$172,'Areas Ranking'!$B49,$G$2:$G$172,'Areas Ranking'!$G49,$J$2:$J$172,"&gt;"&amp;J49)+1</f>
        <v>6</v>
      </c>
      <c r="P49" s="4">
        <f>COUNTIFS($B$2:$B$172,'Areas Ranking'!$B49,$G$2:$G$172,'Areas Ranking'!$G49,$K$2:$K$172,"&gt;"&amp;K49)+1</f>
        <v>1</v>
      </c>
      <c r="Q49" s="4">
        <f>COUNTIFS($B$2:$B$172,'Areas Ranking'!$B49,$G$2:$G$172,'Areas Ranking'!$G49,$L$2:$L$172,"&gt;"&amp;L49)+1</f>
        <v>6</v>
      </c>
      <c r="R49" s="4">
        <f t="shared" si="10"/>
        <v>6</v>
      </c>
      <c r="S49" s="4">
        <f t="shared" si="11"/>
        <v>1</v>
      </c>
      <c r="T49" s="4" t="str" cm="1">
        <f t="array" ref="T49">IF(R49=1,"none",IF(S49=1,_xlfn.IFS(M49=R49,"greeting",N49=R49,"act with empathy",O49=R49,"explain expectations &amp; resolve situations",P49=R49,"communication"),""))</f>
        <v>explain expectations &amp; resolve situations</v>
      </c>
      <c r="U49" s="4" t="str">
        <f t="shared" si="12"/>
        <v>Monaro received an overall score of 82% which ranks them at position 6 of the 8 areas within the Southern region called in Q4.</v>
      </c>
      <c r="V49" s="4" t="str">
        <f t="shared" si="13"/>
        <v>Monaro received a 'greeting' score of 57% which ranks them at position 2 of the 8 areas within the Southern region called in Q4.</v>
      </c>
      <c r="W49" s="4" t="str">
        <f t="shared" si="14"/>
        <v>Monaro received an 'act with empathy' score of 96% which ranks them at position 3 of the 8 areas within the Southern region called in Q4.</v>
      </c>
      <c r="X49" s="4" t="str">
        <f t="shared" si="15"/>
        <v>Monaro received an 'explain expectations &amp; resolve situations' score of 81% which ranks them at position 6 of the 8 areas within the Southern region called in Q4.</v>
      </c>
      <c r="Y49" s="4" t="str">
        <f t="shared" si="16"/>
        <v>Monaro received a 'communication' score of 67% which ranks them at position 1 of the 8 areas within the Southern region called in Q4.</v>
      </c>
      <c r="Z49" s="4" t="str">
        <f t="shared" si="17"/>
        <v>Monaro's lowest rank was for 'explain expectations &amp; resolve situations' in Q4, which should be examined for potential areas of improvement.</v>
      </c>
    </row>
    <row r="50" spans="1:26" x14ac:dyDescent="0.25">
      <c r="A50" s="4">
        <v>2024</v>
      </c>
      <c r="B50" s="4" t="s">
        <v>41</v>
      </c>
      <c r="C50" s="9" t="s">
        <v>42</v>
      </c>
      <c r="D50" s="4" t="s">
        <v>278</v>
      </c>
      <c r="E50" s="4" t="str">
        <f t="shared" si="9"/>
        <v>Riverina</v>
      </c>
      <c r="F50" s="4" t="s">
        <v>253</v>
      </c>
      <c r="G50" s="4" t="s">
        <v>253</v>
      </c>
      <c r="H50" s="8">
        <f>AVERAGEIFS('Single Response'!$Y$2:$Y$517,'Single Response'!$J$2:$J$517,'Areas Ranking'!$D50,'Single Response'!$B$2:$B$517,'Areas Ranking'!$B50)</f>
        <v>0.47619047619047611</v>
      </c>
      <c r="I50" s="8">
        <f>AVERAGEIFS('Single Response'!$Z$2:$Z$517,'Single Response'!$J$2:$J$517,'Areas Ranking'!$D50,'Single Response'!$B$2:$B$517,'Areas Ranking'!$B50)</f>
        <v>0.9642857142857143</v>
      </c>
      <c r="J50" s="8">
        <f>AVERAGEIFS('Single Response'!$AA$2:$AA$517,'Single Response'!$J$2:$J$517,'Areas Ranking'!$D50,'Single Response'!$B$2:$B$517,'Areas Ranking'!$B50)</f>
        <v>0.91181657848324515</v>
      </c>
      <c r="K50" s="8">
        <f>AVERAGEIFS('Single Response'!$AB$2:$AB$517,'Single Response'!$J$2:$J$517,'Areas Ranking'!$D50,'Single Response'!$B$2:$B$517,'Areas Ranking'!$B50)</f>
        <v>0.66666666666666663</v>
      </c>
      <c r="L50" s="8">
        <f>AVERAGEIFS('Single Response'!$AC$2:$AC$517,'Single Response'!$J$2:$J$517,'Areas Ranking'!$D50,'Single Response'!$B$2:$B$517,'Areas Ranking'!$B50)</f>
        <v>0.86857076512248932</v>
      </c>
      <c r="M50" s="4">
        <f>COUNTIFS($B$2:$B$172,'Areas Ranking'!$B50,$G$2:$G$172,'Areas Ranking'!$G50,$H$2:$H$172,"&gt;"&amp;H50)+1</f>
        <v>5</v>
      </c>
      <c r="N50" s="4">
        <f>COUNTIFS($B$2:$B$172,'Areas Ranking'!$B50,$G$2:$G$172,'Areas Ranking'!$G50,$I$2:$I$172,"&gt;"&amp;I50)+1</f>
        <v>3</v>
      </c>
      <c r="O50" s="4">
        <f>COUNTIFS($B$2:$B$172,'Areas Ranking'!$B50,$G$2:$G$172,'Areas Ranking'!$G50,$J$2:$J$172,"&gt;"&amp;J50)+1</f>
        <v>3</v>
      </c>
      <c r="P50" s="4">
        <f>COUNTIFS($B$2:$B$172,'Areas Ranking'!$B50,$G$2:$G$172,'Areas Ranking'!$G50,$K$2:$K$172,"&gt;"&amp;K50)+1</f>
        <v>1</v>
      </c>
      <c r="Q50" s="4">
        <f>COUNTIFS($B$2:$B$172,'Areas Ranking'!$B50,$G$2:$G$172,'Areas Ranking'!$G50,$L$2:$L$172,"&gt;"&amp;L50)+1</f>
        <v>3</v>
      </c>
      <c r="R50" s="4">
        <f t="shared" si="10"/>
        <v>5</v>
      </c>
      <c r="S50" s="4">
        <f t="shared" si="11"/>
        <v>1</v>
      </c>
      <c r="T50" s="4" t="str" cm="1">
        <f t="array" ref="T50">IF(R50=1,"none",IF(S50=1,_xlfn.IFS(M50=R50,"greeting",N50=R50,"act with empathy",O50=R50,"explain expectations &amp; resolve situations",P50=R50,"communication"),""))</f>
        <v>greeting</v>
      </c>
      <c r="U50" s="4" t="str">
        <f t="shared" si="12"/>
        <v>Riverina received an overall score of 87% which ranks them at position 3 of the 8 areas within the Southern region called in Q4.</v>
      </c>
      <c r="V50" s="4" t="str">
        <f t="shared" si="13"/>
        <v>Riverina received a 'greeting' score of 48% which ranks them at position 5 of the 8 areas within the Southern region called in Q4.</v>
      </c>
      <c r="W50" s="4" t="str">
        <f t="shared" si="14"/>
        <v>Riverina received an 'act with empathy' score of 96% which ranks them at position 3 of the 8 areas within the Southern region called in Q4.</v>
      </c>
      <c r="X50" s="4" t="str">
        <f t="shared" si="15"/>
        <v>Riverina received an 'explain expectations &amp; resolve situations' score of 91% which ranks them at position 3 of the 8 areas within the Southern region called in Q4.</v>
      </c>
      <c r="Y50" s="4" t="str">
        <f t="shared" si="16"/>
        <v>Riverina received a 'communication' score of 67% which ranks them at position 1 of the 8 areas within the Southern region called in Q4.</v>
      </c>
      <c r="Z50" s="4" t="str">
        <f t="shared" si="17"/>
        <v>Riverina's lowest rank was for 'greeting' in Q4, which should be examined for potential areas of improvement.</v>
      </c>
    </row>
    <row r="51" spans="1:26" x14ac:dyDescent="0.25">
      <c r="A51" s="4">
        <v>2024</v>
      </c>
      <c r="B51" s="4" t="s">
        <v>41</v>
      </c>
      <c r="C51" s="9" t="s">
        <v>42</v>
      </c>
      <c r="D51" s="4" t="s">
        <v>281</v>
      </c>
      <c r="E51" s="4" t="str">
        <f t="shared" si="9"/>
        <v>Murrumbidgee</v>
      </c>
      <c r="F51" s="4" t="s">
        <v>253</v>
      </c>
      <c r="G51" s="4" t="s">
        <v>253</v>
      </c>
      <c r="H51" s="8">
        <f>AVERAGEIFS('Single Response'!$Y$2:$Y$517,'Single Response'!$J$2:$J$517,'Areas Ranking'!$D51,'Single Response'!$B$2:$B$517,'Areas Ranking'!$B51)</f>
        <v>0.47619047619047611</v>
      </c>
      <c r="I51" s="8">
        <f>AVERAGEIFS('Single Response'!$Z$2:$Z$517,'Single Response'!$J$2:$J$517,'Areas Ranking'!$D51,'Single Response'!$B$2:$B$517,'Areas Ranking'!$B51)</f>
        <v>0.9642857142857143</v>
      </c>
      <c r="J51" s="8">
        <f>AVERAGEIFS('Single Response'!$AA$2:$AA$517,'Single Response'!$J$2:$J$517,'Areas Ranking'!$D51,'Single Response'!$B$2:$B$517,'Areas Ranking'!$B51)</f>
        <v>0.96825396825396826</v>
      </c>
      <c r="K51" s="8">
        <f>AVERAGEIFS('Single Response'!$AB$2:$AB$517,'Single Response'!$J$2:$J$517,'Areas Ranking'!$D51,'Single Response'!$B$2:$B$517,'Areas Ranking'!$B51)</f>
        <v>0.66666666666666663</v>
      </c>
      <c r="L51" s="8">
        <f>AVERAGEIFS('Single Response'!$AC$2:$AC$517,'Single Response'!$J$2:$J$517,'Areas Ranking'!$D51,'Single Response'!$B$2:$B$517,'Areas Ranking'!$B51)</f>
        <v>0.89272030651340994</v>
      </c>
      <c r="M51" s="4">
        <f>COUNTIFS($B$2:$B$172,'Areas Ranking'!$B51,$G$2:$G$172,'Areas Ranking'!$G51,$H$2:$H$172,"&gt;"&amp;H51)+1</f>
        <v>5</v>
      </c>
      <c r="N51" s="4">
        <f>COUNTIFS($B$2:$B$172,'Areas Ranking'!$B51,$G$2:$G$172,'Areas Ranking'!$G51,$I$2:$I$172,"&gt;"&amp;I51)+1</f>
        <v>3</v>
      </c>
      <c r="O51" s="4">
        <f>COUNTIFS($B$2:$B$172,'Areas Ranking'!$B51,$G$2:$G$172,'Areas Ranking'!$G51,$J$2:$J$172,"&gt;"&amp;J51)+1</f>
        <v>1</v>
      </c>
      <c r="P51" s="4">
        <f>COUNTIFS($B$2:$B$172,'Areas Ranking'!$B51,$G$2:$G$172,'Areas Ranking'!$G51,$K$2:$K$172,"&gt;"&amp;K51)+1</f>
        <v>1</v>
      </c>
      <c r="Q51" s="4">
        <f>COUNTIFS($B$2:$B$172,'Areas Ranking'!$B51,$G$2:$G$172,'Areas Ranking'!$G51,$L$2:$L$172,"&gt;"&amp;L51)+1</f>
        <v>1</v>
      </c>
      <c r="R51" s="4">
        <f t="shared" si="10"/>
        <v>5</v>
      </c>
      <c r="S51" s="4">
        <f t="shared" si="11"/>
        <v>1</v>
      </c>
      <c r="T51" s="4" t="str" cm="1">
        <f t="array" ref="T51">IF(R51=1,"none",IF(S51=1,_xlfn.IFS(M51=R51,"greeting",N51=R51,"act with empathy",O51=R51,"explain expectations &amp; resolve situations",P51=R51,"communication"),""))</f>
        <v>greeting</v>
      </c>
      <c r="U51" s="4" t="str">
        <f t="shared" si="12"/>
        <v>Murrumbidgee received an overall score of 89% which ranks them at position 1 of the 8 areas within the Southern region called in Q4.</v>
      </c>
      <c r="V51" s="4" t="str">
        <f t="shared" si="13"/>
        <v>Murrumbidgee received a 'greeting' score of 48% which ranks them at position 5 of the 8 areas within the Southern region called in Q4.</v>
      </c>
      <c r="W51" s="4" t="str">
        <f t="shared" si="14"/>
        <v>Murrumbidgee received an 'act with empathy' score of 96% which ranks them at position 3 of the 8 areas within the Southern region called in Q4.</v>
      </c>
      <c r="X51" s="4" t="str">
        <f t="shared" si="15"/>
        <v>Murrumbidgee received an 'explain expectations &amp; resolve situations' score of 97% which ranks them at position 1 of the 8 areas within the Southern region called in Q4.</v>
      </c>
      <c r="Y51" s="4" t="str">
        <f t="shared" si="16"/>
        <v>Murrumbidgee received a 'communication' score of 67% which ranks them at position 1 of the 8 areas within the Southern region called in Q4.</v>
      </c>
      <c r="Z51" s="4" t="str">
        <f t="shared" si="17"/>
        <v>Murrumbidgee's lowest rank was for 'greeting' in Q4, which should be examined for potential areas of improvement.</v>
      </c>
    </row>
    <row r="52" spans="1:26" x14ac:dyDescent="0.25">
      <c r="A52" s="4">
        <v>2024</v>
      </c>
      <c r="B52" s="4" t="s">
        <v>41</v>
      </c>
      <c r="C52" s="9" t="s">
        <v>42</v>
      </c>
      <c r="D52" s="4" t="s">
        <v>284</v>
      </c>
      <c r="E52" s="4" t="str">
        <f t="shared" si="9"/>
        <v>Chifley</v>
      </c>
      <c r="F52" s="4" t="s">
        <v>233</v>
      </c>
      <c r="G52" s="4" t="s">
        <v>233</v>
      </c>
      <c r="H52" s="8">
        <f>AVERAGEIFS('Single Response'!$Y$2:$Y$517,'Single Response'!$J$2:$J$517,'Areas Ranking'!$D52,'Single Response'!$B$2:$B$517,'Areas Ranking'!$B52)</f>
        <v>0.47619047619047611</v>
      </c>
      <c r="I52" s="8">
        <f>AVERAGEIFS('Single Response'!$Z$2:$Z$517,'Single Response'!$J$2:$J$517,'Areas Ranking'!$D52,'Single Response'!$B$2:$B$517,'Areas Ranking'!$B52)</f>
        <v>0.90476190476190477</v>
      </c>
      <c r="J52" s="8">
        <f>AVERAGEIFS('Single Response'!$AA$2:$AA$517,'Single Response'!$J$2:$J$517,'Areas Ranking'!$D52,'Single Response'!$B$2:$B$517,'Areas Ranking'!$B52)</f>
        <v>0.9365079365079364</v>
      </c>
      <c r="K52" s="8">
        <f>AVERAGEIFS('Single Response'!$AB$2:$AB$517,'Single Response'!$J$2:$J$517,'Areas Ranking'!$D52,'Single Response'!$B$2:$B$517,'Areas Ranking'!$B52)</f>
        <v>0.66666666666666663</v>
      </c>
      <c r="L52" s="8">
        <f>AVERAGEIFS('Single Response'!$AC$2:$AC$517,'Single Response'!$J$2:$J$517,'Areas Ranking'!$D52,'Single Response'!$B$2:$B$517,'Areas Ranking'!$B52)</f>
        <v>0.85823754789272033</v>
      </c>
      <c r="M52" s="4">
        <f>COUNTIFS($B$2:$B$172,'Areas Ranking'!$B52,$G$2:$G$172,'Areas Ranking'!$G52,$H$2:$H$172,"&gt;"&amp;H52)+1</f>
        <v>6</v>
      </c>
      <c r="N52" s="4">
        <f>COUNTIFS($B$2:$B$172,'Areas Ranking'!$B52,$G$2:$G$172,'Areas Ranking'!$G52,$I$2:$I$172,"&gt;"&amp;I52)+1</f>
        <v>3</v>
      </c>
      <c r="O52" s="4">
        <f>COUNTIFS($B$2:$B$172,'Areas Ranking'!$B52,$G$2:$G$172,'Areas Ranking'!$G52,$J$2:$J$172,"&gt;"&amp;J52)+1</f>
        <v>2</v>
      </c>
      <c r="P52" s="4">
        <f>COUNTIFS($B$2:$B$172,'Areas Ranking'!$B52,$G$2:$G$172,'Areas Ranking'!$G52,$K$2:$K$172,"&gt;"&amp;K52)+1</f>
        <v>3</v>
      </c>
      <c r="Q52" s="4">
        <f>COUNTIFS($B$2:$B$172,'Areas Ranking'!$B52,$G$2:$G$172,'Areas Ranking'!$G52,$L$2:$L$172,"&gt;"&amp;L52)+1</f>
        <v>2</v>
      </c>
      <c r="R52" s="4">
        <f t="shared" si="10"/>
        <v>6</v>
      </c>
      <c r="S52" s="4">
        <f t="shared" si="11"/>
        <v>1</v>
      </c>
      <c r="T52" s="4" t="str" cm="1">
        <f t="array" ref="T52">IF(R52=1,"none",IF(S52=1,_xlfn.IFS(M52=R52,"greeting",N52=R52,"act with empathy",O52=R52,"explain expectations &amp; resolve situations",P52=R52,"communication"),""))</f>
        <v>greeting</v>
      </c>
      <c r="U52" s="4" t="str">
        <f t="shared" si="12"/>
        <v>Chifley received an overall score of 86% which ranks them at position 2 of the 7 areas within the Western region called in Q4.</v>
      </c>
      <c r="V52" s="4" t="str">
        <f t="shared" si="13"/>
        <v>Chifley received a 'greeting' score of 48% which ranks them at position 6 of the 7 areas within the Western region called in Q4.</v>
      </c>
      <c r="W52" s="4" t="str">
        <f t="shared" si="14"/>
        <v>Chifley received an 'act with empathy' score of 90% which ranks them at position 3 of the 7 areas within the Western region called in Q4.</v>
      </c>
      <c r="X52" s="4" t="str">
        <f t="shared" si="15"/>
        <v>Chifley received an 'explain expectations &amp; resolve situations' score of 94% which ranks them at position 2 of the 7 areas within the Western region called in Q4.</v>
      </c>
      <c r="Y52" s="4" t="str">
        <f t="shared" si="16"/>
        <v>Chifley received a 'communication' score of 67% which ranks them at position 3 of the 7 areas within the Western region called in Q4.</v>
      </c>
      <c r="Z52" s="4" t="str">
        <f t="shared" si="17"/>
        <v>Chifley's lowest rank was for 'greeting' in Q4, which should be examined for potential areas of improvement.</v>
      </c>
    </row>
    <row r="53" spans="1:26" x14ac:dyDescent="0.25">
      <c r="A53" s="4">
        <v>2024</v>
      </c>
      <c r="B53" s="4" t="s">
        <v>41</v>
      </c>
      <c r="C53" s="9" t="s">
        <v>42</v>
      </c>
      <c r="D53" s="4" t="s">
        <v>289</v>
      </c>
      <c r="E53" s="4" t="str">
        <f t="shared" si="9"/>
        <v>Central West</v>
      </c>
      <c r="F53" s="4" t="s">
        <v>233</v>
      </c>
      <c r="G53" s="4" t="s">
        <v>233</v>
      </c>
      <c r="H53" s="8">
        <f>AVERAGEIFS('Single Response'!$Y$2:$Y$517,'Single Response'!$J$2:$J$517,'Areas Ranking'!$D53,'Single Response'!$B$2:$B$517,'Areas Ranking'!$B53)</f>
        <v>0.76190476190476186</v>
      </c>
      <c r="I53" s="8">
        <f>AVERAGEIFS('Single Response'!$Z$2:$Z$517,'Single Response'!$J$2:$J$517,'Areas Ranking'!$D53,'Single Response'!$B$2:$B$517,'Areas Ranking'!$B53)</f>
        <v>0.92857142857142849</v>
      </c>
      <c r="J53" s="8">
        <f>AVERAGEIFS('Single Response'!$AA$2:$AA$517,'Single Response'!$J$2:$J$517,'Areas Ranking'!$D53,'Single Response'!$B$2:$B$517,'Areas Ranking'!$B53)</f>
        <v>0.87301587301587302</v>
      </c>
      <c r="K53" s="8">
        <f>AVERAGEIFS('Single Response'!$AB$2:$AB$517,'Single Response'!$J$2:$J$517,'Areas Ranking'!$D53,'Single Response'!$B$2:$B$517,'Areas Ranking'!$B53)</f>
        <v>0.5</v>
      </c>
      <c r="L53" s="8">
        <f>AVERAGEIFS('Single Response'!$AC$2:$AC$517,'Single Response'!$J$2:$J$517,'Areas Ranking'!$D53,'Single Response'!$B$2:$B$517,'Areas Ranking'!$B53)</f>
        <v>0.83908045977011492</v>
      </c>
      <c r="M53" s="4">
        <f>COUNTIFS($B$2:$B$172,'Areas Ranking'!$B53,$G$2:$G$172,'Areas Ranking'!$G53,$H$2:$H$172,"&gt;"&amp;H53)+1</f>
        <v>1</v>
      </c>
      <c r="N53" s="4">
        <f>COUNTIFS($B$2:$B$172,'Areas Ranking'!$B53,$G$2:$G$172,'Areas Ranking'!$G53,$I$2:$I$172,"&gt;"&amp;I53)+1</f>
        <v>1</v>
      </c>
      <c r="O53" s="4">
        <f>COUNTIFS($B$2:$B$172,'Areas Ranking'!$B53,$G$2:$G$172,'Areas Ranking'!$G53,$J$2:$J$172,"&gt;"&amp;J53)+1</f>
        <v>3</v>
      </c>
      <c r="P53" s="4">
        <f>COUNTIFS($B$2:$B$172,'Areas Ranking'!$B53,$G$2:$G$172,'Areas Ranking'!$G53,$K$2:$K$172,"&gt;"&amp;K53)+1</f>
        <v>5</v>
      </c>
      <c r="Q53" s="4">
        <f>COUNTIFS($B$2:$B$172,'Areas Ranking'!$B53,$G$2:$G$172,'Areas Ranking'!$G53,$L$2:$L$172,"&gt;"&amp;L53)+1</f>
        <v>3</v>
      </c>
      <c r="R53" s="4">
        <f t="shared" si="10"/>
        <v>5</v>
      </c>
      <c r="S53" s="4">
        <f t="shared" si="11"/>
        <v>1</v>
      </c>
      <c r="T53" s="4" t="str" cm="1">
        <f t="array" ref="T53">IF(R53=1,"none",IF(S53=1,_xlfn.IFS(M53=R53,"greeting",N53=R53,"act with empathy",O53=R53,"explain expectations &amp; resolve situations",P53=R53,"communication"),""))</f>
        <v>communication</v>
      </c>
      <c r="U53" s="4" t="str">
        <f t="shared" si="12"/>
        <v>Central West received an overall score of 84% which ranks them at position 3 of the 7 areas within the Western region called in Q4.</v>
      </c>
      <c r="V53" s="4" t="str">
        <f t="shared" si="13"/>
        <v>Central West received a 'greeting' score of 76% which ranks them at position 1 of the 7 areas within the Western region called in Q4.</v>
      </c>
      <c r="W53" s="4" t="str">
        <f t="shared" si="14"/>
        <v>Central West received an 'act with empathy' score of 93% which ranks them at position 1 of the 7 areas within the Western region called in Q4.</v>
      </c>
      <c r="X53" s="4" t="str">
        <f t="shared" si="15"/>
        <v>Central West received an 'explain expectations &amp; resolve situations' score of 87% which ranks them at position 3 of the 7 areas within the Western region called in Q4.</v>
      </c>
      <c r="Y53" s="4" t="str">
        <f t="shared" si="16"/>
        <v>Central West received a 'communication' score of 50% which ranks them at position 5 of the 7 areas within the Western region called in Q4.</v>
      </c>
      <c r="Z53" s="4" t="str">
        <f t="shared" si="17"/>
        <v>Central West's lowest rank was for 'communication' in Q4, which should be examined for potential areas of improvement.</v>
      </c>
    </row>
    <row r="54" spans="1:26" x14ac:dyDescent="0.25">
      <c r="A54" s="4">
        <v>2024</v>
      </c>
      <c r="B54" s="4" t="s">
        <v>41</v>
      </c>
      <c r="C54" s="9" t="s">
        <v>42</v>
      </c>
      <c r="D54" s="4" t="s">
        <v>292</v>
      </c>
      <c r="E54" s="4" t="str">
        <f t="shared" si="9"/>
        <v>Orana Mid-Western</v>
      </c>
      <c r="F54" s="4" t="s">
        <v>233</v>
      </c>
      <c r="G54" s="4" t="s">
        <v>233</v>
      </c>
      <c r="H54" s="8">
        <f>AVERAGEIFS('Single Response'!$Y$2:$Y$517,'Single Response'!$J$2:$J$517,'Areas Ranking'!$D54,'Single Response'!$B$2:$B$517,'Areas Ranking'!$B54)</f>
        <v>0.33333333333333331</v>
      </c>
      <c r="I54" s="8">
        <f>AVERAGEIFS('Single Response'!$Z$2:$Z$517,'Single Response'!$J$2:$J$517,'Areas Ranking'!$D54,'Single Response'!$B$2:$B$517,'Areas Ranking'!$B54)</f>
        <v>0.83333333333333337</v>
      </c>
      <c r="J54" s="8">
        <f>AVERAGEIFS('Single Response'!$AA$2:$AA$517,'Single Response'!$J$2:$J$517,'Areas Ranking'!$D54,'Single Response'!$B$2:$B$517,'Areas Ranking'!$B54)</f>
        <v>0.68253968253968267</v>
      </c>
      <c r="K54" s="8">
        <f>AVERAGEIFS('Single Response'!$AB$2:$AB$517,'Single Response'!$J$2:$J$517,'Areas Ranking'!$D54,'Single Response'!$B$2:$B$517,'Areas Ranking'!$B54)</f>
        <v>0.33333333333333331</v>
      </c>
      <c r="L54" s="8">
        <f>AVERAGEIFS('Single Response'!$AC$2:$AC$517,'Single Response'!$J$2:$J$517,'Areas Ranking'!$D54,'Single Response'!$B$2:$B$517,'Areas Ranking'!$B54)</f>
        <v>0.66283524904214552</v>
      </c>
      <c r="M54" s="4">
        <f>COUNTIFS($B$2:$B$172,'Areas Ranking'!$B54,$G$2:$G$172,'Areas Ranking'!$G54,$H$2:$H$172,"&gt;"&amp;H54)+1</f>
        <v>7</v>
      </c>
      <c r="N54" s="4">
        <f>COUNTIFS($B$2:$B$172,'Areas Ranking'!$B54,$G$2:$G$172,'Areas Ranking'!$G54,$I$2:$I$172,"&gt;"&amp;I54)+1</f>
        <v>5</v>
      </c>
      <c r="O54" s="4">
        <f>COUNTIFS($B$2:$B$172,'Areas Ranking'!$B54,$G$2:$G$172,'Areas Ranking'!$G54,$J$2:$J$172,"&gt;"&amp;J54)+1</f>
        <v>7</v>
      </c>
      <c r="P54" s="4">
        <f>COUNTIFS($B$2:$B$172,'Areas Ranking'!$B54,$G$2:$G$172,'Areas Ranking'!$G54,$K$2:$K$172,"&gt;"&amp;K54)+1</f>
        <v>7</v>
      </c>
      <c r="Q54" s="4">
        <f>COUNTIFS($B$2:$B$172,'Areas Ranking'!$B54,$G$2:$G$172,'Areas Ranking'!$G54,$L$2:$L$172,"&gt;"&amp;L54)+1</f>
        <v>7</v>
      </c>
      <c r="R54" s="4">
        <f t="shared" si="10"/>
        <v>7</v>
      </c>
      <c r="S54" s="4">
        <f t="shared" si="11"/>
        <v>3</v>
      </c>
      <c r="T54" s="4" t="str" cm="1">
        <f t="array" ref="T54">IF(R54=1,"none",IF(S54=1,_xlfn.IFS(M54=R54,"greeting",N54=R54,"act with empathy",O54=R54,"explain expectations &amp; resolve situations",P54=R54,"communication"),""))</f>
        <v/>
      </c>
      <c r="U54" s="4" t="str">
        <f t="shared" si="12"/>
        <v>Orana Mid-Western received an overall score of 66% which ranks them at position 7 of the 7 areas within the Western region called in Q4.</v>
      </c>
      <c r="V54" s="4" t="str">
        <f t="shared" si="13"/>
        <v>Orana Mid-Western received a 'greeting' score of 33% which ranks them at position 7 of the 7 areas within the Western region called in Q4.</v>
      </c>
      <c r="W54" s="4" t="str">
        <f t="shared" si="14"/>
        <v>Orana Mid-Western received an 'act with empathy' score of 83% which ranks them at position 5 of the 7 areas within the Western region called in Q4.</v>
      </c>
      <c r="X54" s="4" t="str">
        <f t="shared" si="15"/>
        <v>Orana Mid-Western received an 'explain expectations &amp; resolve situations' score of 68% which ranks them at position 7 of the 7 areas within the Western region called in Q4.</v>
      </c>
      <c r="Y54" s="4" t="str">
        <f t="shared" si="16"/>
        <v>Orana Mid-Western received a 'communication' score of 33% which ranks them at position 7 of the 7 areas within the Western region called in Q4.</v>
      </c>
      <c r="Z54" s="4" t="str">
        <f t="shared" si="17"/>
        <v>Orana Mid-Western had multiple areas with lower ranks in Q4, which should be examined for potential areas of improvement.</v>
      </c>
    </row>
    <row r="55" spans="1:26" x14ac:dyDescent="0.25">
      <c r="A55" s="4">
        <v>2024</v>
      </c>
      <c r="B55" s="4" t="s">
        <v>41</v>
      </c>
      <c r="C55" s="9" t="s">
        <v>42</v>
      </c>
      <c r="D55" s="4" t="s">
        <v>295</v>
      </c>
      <c r="E55" s="4" t="str">
        <f t="shared" si="9"/>
        <v>Central North</v>
      </c>
      <c r="F55" s="4" t="s">
        <v>233</v>
      </c>
      <c r="G55" s="4" t="s">
        <v>233</v>
      </c>
      <c r="H55" s="8">
        <f>AVERAGEIFS('Single Response'!$Y$2:$Y$517,'Single Response'!$J$2:$J$517,'Areas Ranking'!$D55,'Single Response'!$B$2:$B$517,'Areas Ranking'!$B55)</f>
        <v>0.65714285714285714</v>
      </c>
      <c r="I55" s="8">
        <f>AVERAGEIFS('Single Response'!$Z$2:$Z$517,'Single Response'!$J$2:$J$517,'Areas Ranking'!$D55,'Single Response'!$B$2:$B$517,'Areas Ranking'!$B55)</f>
        <v>0.92142857142857149</v>
      </c>
      <c r="J55" s="8">
        <f>AVERAGEIFS('Single Response'!$AA$2:$AA$517,'Single Response'!$J$2:$J$517,'Areas Ranking'!$D55,'Single Response'!$B$2:$B$517,'Areas Ranking'!$B55)</f>
        <v>0.95132275132275124</v>
      </c>
      <c r="K55" s="8">
        <f>AVERAGEIFS('Single Response'!$AB$2:$AB$517,'Single Response'!$J$2:$J$517,'Areas Ranking'!$D55,'Single Response'!$B$2:$B$517,'Areas Ranking'!$B55)</f>
        <v>0.8</v>
      </c>
      <c r="L55" s="8">
        <f>AVERAGEIFS('Single Response'!$AC$2:$AC$517,'Single Response'!$J$2:$J$517,'Areas Ranking'!$D55,'Single Response'!$B$2:$B$517,'Areas Ranking'!$B55)</f>
        <v>0.90435388366422842</v>
      </c>
      <c r="M55" s="4">
        <f>COUNTIFS($B$2:$B$172,'Areas Ranking'!$B55,$G$2:$G$172,'Areas Ranking'!$G55,$H$2:$H$172,"&gt;"&amp;H55)+1</f>
        <v>2</v>
      </c>
      <c r="N55" s="4">
        <f>COUNTIFS($B$2:$B$172,'Areas Ranking'!$B55,$G$2:$G$172,'Areas Ranking'!$G55,$I$2:$I$172,"&gt;"&amp;I55)+1</f>
        <v>2</v>
      </c>
      <c r="O55" s="4">
        <f>COUNTIFS($B$2:$B$172,'Areas Ranking'!$B55,$G$2:$G$172,'Areas Ranking'!$G55,$J$2:$J$172,"&gt;"&amp;J55)+1</f>
        <v>1</v>
      </c>
      <c r="P55" s="4">
        <f>COUNTIFS($B$2:$B$172,'Areas Ranking'!$B55,$G$2:$G$172,'Areas Ranking'!$G55,$K$2:$K$172,"&gt;"&amp;K55)+1</f>
        <v>2</v>
      </c>
      <c r="Q55" s="4">
        <f>COUNTIFS($B$2:$B$172,'Areas Ranking'!$B55,$G$2:$G$172,'Areas Ranking'!$G55,$L$2:$L$172,"&gt;"&amp;L55)+1</f>
        <v>1</v>
      </c>
      <c r="R55" s="4">
        <f t="shared" si="10"/>
        <v>2</v>
      </c>
      <c r="S55" s="4">
        <f t="shared" si="11"/>
        <v>3</v>
      </c>
      <c r="T55" s="4" t="str" cm="1">
        <f t="array" ref="T55">IF(R55=1,"none",IF(S55=1,_xlfn.IFS(M55=R55,"greeting",N55=R55,"act with empathy",O55=R55,"explain expectations &amp; resolve situations",P55=R55,"communication"),""))</f>
        <v/>
      </c>
      <c r="U55" s="4" t="str">
        <f t="shared" si="12"/>
        <v>Central North received an overall score of 90% which ranks them at position 1 of the 7 areas within the Western region called in Q4.</v>
      </c>
      <c r="V55" s="4" t="str">
        <f t="shared" si="13"/>
        <v>Central North received a 'greeting' score of 66% which ranks them at position 2 of the 7 areas within the Western region called in Q4.</v>
      </c>
      <c r="W55" s="4" t="str">
        <f t="shared" si="14"/>
        <v>Central North received an 'act with empathy' score of 92% which ranks them at position 2 of the 7 areas within the Western region called in Q4.</v>
      </c>
      <c r="X55" s="4" t="str">
        <f t="shared" si="15"/>
        <v>Central North received an 'explain expectations &amp; resolve situations' score of 95% which ranks them at position 1 of the 7 areas within the Western region called in Q4.</v>
      </c>
      <c r="Y55" s="4" t="str">
        <f t="shared" si="16"/>
        <v>Central North received a 'communication' score of 80% which ranks them at position 2 of the 7 areas within the Western region called in Q4.</v>
      </c>
      <c r="Z55" s="4" t="str">
        <f t="shared" si="17"/>
        <v>Central North had multiple areas with lower ranks in Q4, which should be examined for potential areas of improvement.</v>
      </c>
    </row>
    <row r="56" spans="1:26" x14ac:dyDescent="0.25">
      <c r="A56" s="4">
        <v>2024</v>
      </c>
      <c r="B56" s="4" t="s">
        <v>41</v>
      </c>
      <c r="C56" s="9" t="s">
        <v>42</v>
      </c>
      <c r="D56" s="4" t="s">
        <v>300</v>
      </c>
      <c r="E56" s="4" t="str">
        <f t="shared" si="9"/>
        <v>Barrier</v>
      </c>
      <c r="F56" s="4" t="s">
        <v>233</v>
      </c>
      <c r="G56" s="4" t="s">
        <v>233</v>
      </c>
      <c r="H56" s="8">
        <f>AVERAGEIFS('Single Response'!$Y$2:$Y$517,'Single Response'!$J$2:$J$517,'Areas Ranking'!$D56,'Single Response'!$B$2:$B$517,'Areas Ranking'!$B56)</f>
        <v>0.5714285714285714</v>
      </c>
      <c r="I56" s="8">
        <f>AVERAGEIFS('Single Response'!$Z$2:$Z$517,'Single Response'!$J$2:$J$517,'Areas Ranking'!$D56,'Single Response'!$B$2:$B$517,'Areas Ranking'!$B56)</f>
        <v>0.80952380952380942</v>
      </c>
      <c r="J56" s="8">
        <f>AVERAGEIFS('Single Response'!$AA$2:$AA$517,'Single Response'!$J$2:$J$517,'Areas Ranking'!$D56,'Single Response'!$B$2:$B$517,'Areas Ranking'!$B56)</f>
        <v>0.80952380952380965</v>
      </c>
      <c r="K56" s="8">
        <f>AVERAGEIFS('Single Response'!$AB$2:$AB$517,'Single Response'!$J$2:$J$517,'Areas Ranking'!$D56,'Single Response'!$B$2:$B$517,'Areas Ranking'!$B56)</f>
        <v>0.83333333333333337</v>
      </c>
      <c r="L56" s="8">
        <f>AVERAGEIFS('Single Response'!$AC$2:$AC$517,'Single Response'!$J$2:$J$517,'Areas Ranking'!$D56,'Single Response'!$B$2:$B$517,'Areas Ranking'!$B56)</f>
        <v>0.7931034482758621</v>
      </c>
      <c r="M56" s="4">
        <f>COUNTIFS($B$2:$B$172,'Areas Ranking'!$B56,$G$2:$G$172,'Areas Ranking'!$G56,$H$2:$H$172,"&gt;"&amp;H56)+1</f>
        <v>3</v>
      </c>
      <c r="N56" s="4">
        <f>COUNTIFS($B$2:$B$172,'Areas Ranking'!$B56,$G$2:$G$172,'Areas Ranking'!$G56,$I$2:$I$172,"&gt;"&amp;I56)+1</f>
        <v>6</v>
      </c>
      <c r="O56" s="4">
        <f>COUNTIFS($B$2:$B$172,'Areas Ranking'!$B56,$G$2:$G$172,'Areas Ranking'!$G56,$J$2:$J$172,"&gt;"&amp;J56)+1</f>
        <v>4</v>
      </c>
      <c r="P56" s="4">
        <f>COUNTIFS($B$2:$B$172,'Areas Ranking'!$B56,$G$2:$G$172,'Areas Ranking'!$G56,$K$2:$K$172,"&gt;"&amp;K56)+1</f>
        <v>1</v>
      </c>
      <c r="Q56" s="4">
        <f>COUNTIFS($B$2:$B$172,'Areas Ranking'!$B56,$G$2:$G$172,'Areas Ranking'!$G56,$L$2:$L$172,"&gt;"&amp;L56)+1</f>
        <v>4</v>
      </c>
      <c r="R56" s="4">
        <f t="shared" si="10"/>
        <v>6</v>
      </c>
      <c r="S56" s="4">
        <f t="shared" si="11"/>
        <v>1</v>
      </c>
      <c r="T56" s="4" t="str" cm="1">
        <f t="array" ref="T56">IF(R56=1,"none",IF(S56=1,_xlfn.IFS(M56=R56,"greeting",N56=R56,"act with empathy",O56=R56,"explain expectations &amp; resolve situations",P56=R56,"communication"),""))</f>
        <v>act with empathy</v>
      </c>
      <c r="U56" s="4" t="str">
        <f t="shared" si="12"/>
        <v>Barrier received an overall score of 79% which ranks them at position 4 of the 7 areas within the Western region called in Q4.</v>
      </c>
      <c r="V56" s="4" t="str">
        <f t="shared" si="13"/>
        <v>Barrier received a 'greeting' score of 57% which ranks them at position 3 of the 7 areas within the Western region called in Q4.</v>
      </c>
      <c r="W56" s="4" t="str">
        <f t="shared" si="14"/>
        <v>Barrier received an 'act with empathy' score of 81% which ranks them at position 6 of the 7 areas within the Western region called in Q4.</v>
      </c>
      <c r="X56" s="4" t="str">
        <f t="shared" si="15"/>
        <v>Barrier received an 'explain expectations &amp; resolve situations' score of 81% which ranks them at position 4 of the 7 areas within the Western region called in Q4.</v>
      </c>
      <c r="Y56" s="4" t="str">
        <f t="shared" si="16"/>
        <v>Barrier received a 'communication' score of 83% which ranks them at position 1 of the 7 areas within the Western region called in Q4.</v>
      </c>
      <c r="Z56" s="4" t="str">
        <f t="shared" si="17"/>
        <v>Barrier's lowest rank was for 'act with empathy' in Q4, which should be examined for potential areas of improvement.</v>
      </c>
    </row>
    <row r="57" spans="1:26" x14ac:dyDescent="0.25">
      <c r="A57" s="4">
        <v>2024</v>
      </c>
      <c r="B57" s="4" t="s">
        <v>41</v>
      </c>
      <c r="C57" s="9" t="s">
        <v>42</v>
      </c>
      <c r="D57" s="4" t="s">
        <v>305</v>
      </c>
      <c r="E57" s="4" t="str">
        <f t="shared" si="9"/>
        <v>Murray River</v>
      </c>
      <c r="F57" s="4" t="s">
        <v>253</v>
      </c>
      <c r="G57" s="4" t="s">
        <v>253</v>
      </c>
      <c r="H57" s="8">
        <f>AVERAGEIFS('Single Response'!$Y$2:$Y$517,'Single Response'!$J$2:$J$517,'Areas Ranking'!$D57,'Single Response'!$B$2:$B$517,'Areas Ranking'!$B57)</f>
        <v>0.5714285714285714</v>
      </c>
      <c r="I57" s="8">
        <f>AVERAGEIFS('Single Response'!$Z$2:$Z$517,'Single Response'!$J$2:$J$517,'Areas Ranking'!$D57,'Single Response'!$B$2:$B$517,'Areas Ranking'!$B57)</f>
        <v>0.5267857142857143</v>
      </c>
      <c r="J57" s="8">
        <f>AVERAGEIFS('Single Response'!$AA$2:$AA$517,'Single Response'!$J$2:$J$517,'Areas Ranking'!$D57,'Single Response'!$B$2:$B$517,'Areas Ranking'!$B57)</f>
        <v>0.47619047619047616</v>
      </c>
      <c r="K57" s="8">
        <f>AVERAGEIFS('Single Response'!$AB$2:$AB$517,'Single Response'!$J$2:$J$517,'Areas Ranking'!$D57,'Single Response'!$B$2:$B$517,'Areas Ranking'!$B57)</f>
        <v>0.375</v>
      </c>
      <c r="L57" s="8">
        <f>AVERAGEIFS('Single Response'!$AC$2:$AC$517,'Single Response'!$J$2:$J$517,'Areas Ranking'!$D57,'Single Response'!$B$2:$B$517,'Areas Ranking'!$B57)</f>
        <v>0.48537095088819227</v>
      </c>
      <c r="M57" s="4">
        <f>COUNTIFS($B$2:$B$172,'Areas Ranking'!$B57,$G$2:$G$172,'Areas Ranking'!$G57,$H$2:$H$172,"&gt;"&amp;H57)+1</f>
        <v>2</v>
      </c>
      <c r="N57" s="4">
        <f>COUNTIFS($B$2:$B$172,'Areas Ranking'!$B57,$G$2:$G$172,'Areas Ranking'!$G57,$I$2:$I$172,"&gt;"&amp;I57)+1</f>
        <v>8</v>
      </c>
      <c r="O57" s="4">
        <f>COUNTIFS($B$2:$B$172,'Areas Ranking'!$B57,$G$2:$G$172,'Areas Ranking'!$G57,$J$2:$J$172,"&gt;"&amp;J57)+1</f>
        <v>8</v>
      </c>
      <c r="P57" s="4">
        <f>COUNTIFS($B$2:$B$172,'Areas Ranking'!$B57,$G$2:$G$172,'Areas Ranking'!$G57,$K$2:$K$172,"&gt;"&amp;K57)+1</f>
        <v>8</v>
      </c>
      <c r="Q57" s="4">
        <f>COUNTIFS($B$2:$B$172,'Areas Ranking'!$B57,$G$2:$G$172,'Areas Ranking'!$G57,$L$2:$L$172,"&gt;"&amp;L57)+1</f>
        <v>8</v>
      </c>
      <c r="R57" s="4">
        <f t="shared" si="10"/>
        <v>8</v>
      </c>
      <c r="S57" s="4">
        <f t="shared" si="11"/>
        <v>3</v>
      </c>
      <c r="T57" s="4" t="str" cm="1">
        <f t="array" ref="T57">IF(R57=1,"none",IF(S57=1,_xlfn.IFS(M57=R57,"greeting",N57=R57,"act with empathy",O57=R57,"explain expectations &amp; resolve situations",P57=R57,"communication"),""))</f>
        <v/>
      </c>
      <c r="U57" s="4" t="str">
        <f t="shared" si="12"/>
        <v>Murray River received an overall score of 49% which ranks them at position 8 of the 8 areas within the Southern region called in Q4.</v>
      </c>
      <c r="V57" s="4" t="str">
        <f t="shared" si="13"/>
        <v>Murray River received a 'greeting' score of 57% which ranks them at position 2 of the 8 areas within the Southern region called in Q4.</v>
      </c>
      <c r="W57" s="4" t="str">
        <f t="shared" si="14"/>
        <v>Murray River received an 'act with empathy' score of 53% which ranks them at position 8 of the 8 areas within the Southern region called in Q4.</v>
      </c>
      <c r="X57" s="4" t="str">
        <f t="shared" si="15"/>
        <v>Murray River received an 'explain expectations &amp; resolve situations' score of 48% which ranks them at position 8 of the 8 areas within the Southern region called in Q4.</v>
      </c>
      <c r="Y57" s="4" t="str">
        <f t="shared" si="16"/>
        <v>Murray River received a 'communication' score of 38% which ranks them at position 8 of the 8 areas within the Southern region called in Q4.</v>
      </c>
      <c r="Z57" s="4" t="str">
        <f t="shared" si="17"/>
        <v>Murray River had multiple areas with lower ranks in Q4, which should be examined for potential areas of improvement.</v>
      </c>
    </row>
    <row r="58" spans="1:26" x14ac:dyDescent="0.25">
      <c r="A58" s="4">
        <v>2024</v>
      </c>
      <c r="B58" s="4" t="s">
        <v>41</v>
      </c>
      <c r="C58" s="9" t="s">
        <v>42</v>
      </c>
      <c r="D58" s="4" t="s">
        <v>308</v>
      </c>
      <c r="E58" s="4" t="str">
        <f t="shared" si="9"/>
        <v>Eastern Beaches</v>
      </c>
      <c r="F58" s="4" t="s">
        <v>48</v>
      </c>
      <c r="G58" s="4" t="s">
        <v>48</v>
      </c>
      <c r="H58" s="8">
        <f>AVERAGEIFS('Single Response'!$Y$2:$Y$517,'Single Response'!$J$2:$J$517,'Areas Ranking'!$D58,'Single Response'!$B$2:$B$517,'Areas Ranking'!$B58)</f>
        <v>0.47619047619047611</v>
      </c>
      <c r="I58" s="8">
        <f>AVERAGEIFS('Single Response'!$Z$2:$Z$517,'Single Response'!$J$2:$J$517,'Areas Ranking'!$D58,'Single Response'!$B$2:$B$517,'Areas Ranking'!$B58)</f>
        <v>0.76190476190476186</v>
      </c>
      <c r="J58" s="8">
        <f>AVERAGEIFS('Single Response'!$AA$2:$AA$517,'Single Response'!$J$2:$J$517,'Areas Ranking'!$D58,'Single Response'!$B$2:$B$517,'Areas Ranking'!$B58)</f>
        <v>0.80952380952380965</v>
      </c>
      <c r="K58" s="8">
        <f>AVERAGEIFS('Single Response'!$AB$2:$AB$517,'Single Response'!$J$2:$J$517,'Areas Ranking'!$D58,'Single Response'!$B$2:$B$517,'Areas Ranking'!$B58)</f>
        <v>0.66666666666666663</v>
      </c>
      <c r="L58" s="8">
        <f>AVERAGEIFS('Single Response'!$AC$2:$AC$517,'Single Response'!$J$2:$J$517,'Areas Ranking'!$D58,'Single Response'!$B$2:$B$517,'Areas Ranking'!$B58)</f>
        <v>0.75095785440613028</v>
      </c>
      <c r="M58" s="4">
        <f>COUNTIFS($B$2:$B$172,'Areas Ranking'!$B58,$G$2:$G$172,'Areas Ranking'!$G58,$H$2:$H$172,"&gt;"&amp;H58)+1</f>
        <v>9</v>
      </c>
      <c r="N58" s="4">
        <f>COUNTIFS($B$2:$B$172,'Areas Ranking'!$B58,$G$2:$G$172,'Areas Ranking'!$G58,$I$2:$I$172,"&gt;"&amp;I58)+1</f>
        <v>10</v>
      </c>
      <c r="O58" s="4">
        <f>COUNTIFS($B$2:$B$172,'Areas Ranking'!$B58,$G$2:$G$172,'Areas Ranking'!$G58,$J$2:$J$172,"&gt;"&amp;J58)+1</f>
        <v>6</v>
      </c>
      <c r="P58" s="4">
        <f>COUNTIFS($B$2:$B$172,'Areas Ranking'!$B58,$G$2:$G$172,'Areas Ranking'!$G58,$K$2:$K$172,"&gt;"&amp;K58)+1</f>
        <v>2</v>
      </c>
      <c r="Q58" s="4">
        <f>COUNTIFS($B$2:$B$172,'Areas Ranking'!$B58,$G$2:$G$172,'Areas Ranking'!$G58,$L$2:$L$172,"&gt;"&amp;L58)+1</f>
        <v>9</v>
      </c>
      <c r="R58" s="4">
        <f t="shared" si="10"/>
        <v>10</v>
      </c>
      <c r="S58" s="4">
        <f t="shared" si="11"/>
        <v>1</v>
      </c>
      <c r="T58" s="4" t="str" cm="1">
        <f t="array" ref="T58">IF(R58=1,"none",IF(S58=1,_xlfn.IFS(M58=R58,"greeting",N58=R58,"act with empathy",O58=R58,"explain expectations &amp; resolve situations",P58=R58,"communication"),""))</f>
        <v>act with empathy</v>
      </c>
      <c r="U58" s="4" t="str">
        <f t="shared" si="12"/>
        <v>Eastern Beaches received an overall score of 75% which ranks them at position 9 of the 10 areas within the Central Metropolitan region called in Q4.</v>
      </c>
      <c r="V58" s="4" t="str">
        <f t="shared" si="13"/>
        <v>Eastern Beaches received a 'greeting' score of 48% which ranks them at position 9 of the 10 areas within the Central Metropolitan region called in Q4.</v>
      </c>
      <c r="W58" s="4" t="str">
        <f t="shared" si="14"/>
        <v>Eastern Beaches received an 'act with empathy' score of 76% which ranks them at position 10 of the 10 areas within the Central Metropolitan region called in Q4.</v>
      </c>
      <c r="X58" s="4" t="str">
        <f t="shared" si="15"/>
        <v>Eastern Beaches received an 'explain expectations &amp; resolve situations' score of 81% which ranks them at position 6 of the 10 areas within the Central Metropolitan region called in Q4.</v>
      </c>
      <c r="Y58" s="4" t="str">
        <f t="shared" si="16"/>
        <v>Eastern Beaches received a 'communication' score of 67% which ranks them at position 2 of the 10 areas within the Central Metropolitan region called in Q4.</v>
      </c>
      <c r="Z58" s="4" t="str">
        <f t="shared" si="17"/>
        <v>Eastern Beaches' lowest rank was for 'act with empathy' in Q4, which should be examined for potential areas of improvement.</v>
      </c>
    </row>
    <row r="59" spans="1:26" x14ac:dyDescent="0.25">
      <c r="A59" s="4">
        <v>2025</v>
      </c>
      <c r="B59" s="4" t="s">
        <v>339</v>
      </c>
      <c r="C59" s="9" t="s">
        <v>340</v>
      </c>
      <c r="D59" s="4" t="s">
        <v>185</v>
      </c>
      <c r="E59" s="4" t="str">
        <f t="shared" si="9"/>
        <v>Burwood</v>
      </c>
      <c r="F59" s="4" t="s">
        <v>186</v>
      </c>
      <c r="G59" s="4" t="s">
        <v>186</v>
      </c>
      <c r="H59" s="8">
        <f>AVERAGEIFS('Single Response'!$Y$2:$Y$517,'Single Response'!$J$2:$J$517,'Areas Ranking'!$D59,'Single Response'!$B$2:$B$517,'Areas Ranking'!$B59)</f>
        <v>0.52380952380952372</v>
      </c>
      <c r="I59" s="8">
        <f>AVERAGEIFS('Single Response'!$Z$2:$Z$517,'Single Response'!$J$2:$J$517,'Areas Ranking'!$D59,'Single Response'!$B$2:$B$517,'Areas Ranking'!$B59)</f>
        <v>0.90476190476190477</v>
      </c>
      <c r="J59" s="8">
        <f>AVERAGEIFS('Single Response'!$AA$2:$AA$517,'Single Response'!$J$2:$J$517,'Areas Ranking'!$D59,'Single Response'!$B$2:$B$517,'Areas Ranking'!$B59)</f>
        <v>0.9435626102292769</v>
      </c>
      <c r="K59" s="8">
        <f>AVERAGEIFS('Single Response'!$AB$2:$AB$517,'Single Response'!$J$2:$J$517,'Areas Ranking'!$D59,'Single Response'!$B$2:$B$517,'Areas Ranking'!$B59)</f>
        <v>0.66666666666666663</v>
      </c>
      <c r="L59" s="8">
        <f>AVERAGEIFS('Single Response'!$AC$2:$AC$517,'Single Response'!$J$2:$J$517,'Areas Ranking'!$D59,'Single Response'!$B$2:$B$517,'Areas Ranking'!$B59)</f>
        <v>0.8694995936375246</v>
      </c>
      <c r="M59" s="4">
        <f>COUNTIFS($B$2:$B$172,'Areas Ranking'!$B59,$G$2:$G$172,'Areas Ranking'!$G59,$H$2:$H$172,"&gt;"&amp;H59)+1</f>
        <v>6</v>
      </c>
      <c r="N59" s="4">
        <f>COUNTIFS($B$2:$B$172,'Areas Ranking'!$B59,$G$2:$G$172,'Areas Ranking'!$G59,$I$2:$I$172,"&gt;"&amp;I59)+1</f>
        <v>8</v>
      </c>
      <c r="O59" s="4">
        <f>COUNTIFS($B$2:$B$172,'Areas Ranking'!$B59,$G$2:$G$172,'Areas Ranking'!$G59,$J$2:$J$172,"&gt;"&amp;J59)+1</f>
        <v>1</v>
      </c>
      <c r="P59" s="4">
        <f>COUNTIFS($B$2:$B$172,'Areas Ranking'!$B59,$G$2:$G$172,'Areas Ranking'!$G59,$K$2:$K$172,"&gt;"&amp;K59)+1</f>
        <v>4</v>
      </c>
      <c r="Q59" s="4">
        <f>COUNTIFS($B$2:$B$172,'Areas Ranking'!$B59,$G$2:$G$172,'Areas Ranking'!$G59,$L$2:$L$172,"&gt;"&amp;L59)+1</f>
        <v>4</v>
      </c>
      <c r="R59" s="4">
        <f t="shared" si="10"/>
        <v>8</v>
      </c>
      <c r="S59" s="4">
        <f t="shared" si="11"/>
        <v>1</v>
      </c>
      <c r="T59" s="4" t="str" cm="1">
        <f t="array" ref="T59">IF(R59=1,"none",IF(S59=1,_xlfn.IFS(M59=R59,"greeting",N59=R59,"act with empathy",O59=R59,"explain expectations &amp; resolve situations",P59=R59,"communication"),""))</f>
        <v>act with empathy</v>
      </c>
      <c r="U59" s="4" t="str">
        <f t="shared" si="12"/>
        <v>Burwood received an overall score of 87% which ranks them at position 4 of the 9 areas within the South West Metropolitan region called in Q1.</v>
      </c>
      <c r="V59" s="4" t="str">
        <f t="shared" si="13"/>
        <v>Burwood received a 'greeting' score of 52% which ranks them at position 6 of the 9 areas within the South West Metropolitan region called in Q1.</v>
      </c>
      <c r="W59" s="4" t="str">
        <f t="shared" si="14"/>
        <v>Burwood received an 'act with empathy' score of 90% which ranks them at position 8 of the 9 areas within the South West Metropolitan region called in Q1.</v>
      </c>
      <c r="X59" s="4" t="str">
        <f t="shared" si="15"/>
        <v>Burwood received an 'explain expectations &amp; resolve situations' score of 94% which ranks them at position 1 of the 9 areas within the South West Metropolitan region called in Q1.</v>
      </c>
      <c r="Y59" s="4" t="str">
        <f t="shared" si="16"/>
        <v>Burwood received a 'communication' score of 67% which ranks them at position 4 of the 9 areas within the South West Metropolitan region called in Q1.</v>
      </c>
      <c r="Z59" s="4" t="str">
        <f t="shared" si="17"/>
        <v>Burwood's lowest rank was for 'act with empathy' in Q1, which should be examined for potential areas of improvement.</v>
      </c>
    </row>
    <row r="60" spans="1:26" x14ac:dyDescent="0.25">
      <c r="A60" s="4">
        <v>2025</v>
      </c>
      <c r="B60" s="4" t="s">
        <v>339</v>
      </c>
      <c r="C60" s="9" t="s">
        <v>340</v>
      </c>
      <c r="D60" s="4" t="s">
        <v>194</v>
      </c>
      <c r="E60" s="4" t="str">
        <f t="shared" si="9"/>
        <v>Auburn</v>
      </c>
      <c r="F60" s="4" t="s">
        <v>186</v>
      </c>
      <c r="G60" s="4" t="s">
        <v>186</v>
      </c>
      <c r="H60" s="8">
        <f>AVERAGEIFS('Single Response'!$Y$2:$Y$517,'Single Response'!$J$2:$J$517,'Areas Ranking'!$D60,'Single Response'!$B$2:$B$517,'Areas Ranking'!$B60)</f>
        <v>0.52380952380952372</v>
      </c>
      <c r="I60" s="8">
        <f>AVERAGEIFS('Single Response'!$Z$2:$Z$517,'Single Response'!$J$2:$J$517,'Areas Ranking'!$D60,'Single Response'!$B$2:$B$517,'Areas Ranking'!$B60)</f>
        <v>0.65476190476190477</v>
      </c>
      <c r="J60" s="8">
        <f>AVERAGEIFS('Single Response'!$AA$2:$AA$517,'Single Response'!$J$2:$J$517,'Areas Ranking'!$D60,'Single Response'!$B$2:$B$517,'Areas Ranking'!$B60)</f>
        <v>0.51851851851851849</v>
      </c>
      <c r="K60" s="8">
        <f>AVERAGEIFS('Single Response'!$AB$2:$AB$517,'Single Response'!$J$2:$J$517,'Areas Ranking'!$D60,'Single Response'!$B$2:$B$517,'Areas Ranking'!$B60)</f>
        <v>0.33333333333333331</v>
      </c>
      <c r="L60" s="8">
        <f>AVERAGEIFS('Single Response'!$AC$2:$AC$517,'Single Response'!$J$2:$J$517,'Areas Ranking'!$D60,'Single Response'!$B$2:$B$517,'Areas Ranking'!$B60)</f>
        <v>0.5405781957506095</v>
      </c>
      <c r="M60" s="4">
        <f>COUNTIFS($B$2:$B$172,'Areas Ranking'!$B60,$G$2:$G$172,'Areas Ranking'!$G60,$H$2:$H$172,"&gt;"&amp;H60)+1</f>
        <v>6</v>
      </c>
      <c r="N60" s="4">
        <f>COUNTIFS($B$2:$B$172,'Areas Ranking'!$B60,$G$2:$G$172,'Areas Ranking'!$G60,$I$2:$I$172,"&gt;"&amp;I60)+1</f>
        <v>9</v>
      </c>
      <c r="O60" s="4">
        <f>COUNTIFS($B$2:$B$172,'Areas Ranking'!$B60,$G$2:$G$172,'Areas Ranking'!$G60,$J$2:$J$172,"&gt;"&amp;J60)+1</f>
        <v>9</v>
      </c>
      <c r="P60" s="4">
        <f>COUNTIFS($B$2:$B$172,'Areas Ranking'!$B60,$G$2:$G$172,'Areas Ranking'!$G60,$K$2:$K$172,"&gt;"&amp;K60)+1</f>
        <v>9</v>
      </c>
      <c r="Q60" s="4">
        <f>COUNTIFS($B$2:$B$172,'Areas Ranking'!$B60,$G$2:$G$172,'Areas Ranking'!$G60,$L$2:$L$172,"&gt;"&amp;L60)+1</f>
        <v>9</v>
      </c>
      <c r="R60" s="4">
        <f t="shared" si="10"/>
        <v>9</v>
      </c>
      <c r="S60" s="4">
        <f t="shared" si="11"/>
        <v>3</v>
      </c>
      <c r="T60" s="4" t="str" cm="1">
        <f t="array" ref="T60">IF(R60=1,"none",IF(S60=1,_xlfn.IFS(M60=R60,"greeting",N60=R60,"act with empathy",O60=R60,"explain expectations &amp; resolve situations",P60=R60,"communication"),""))</f>
        <v/>
      </c>
      <c r="U60" s="4" t="str">
        <f t="shared" si="12"/>
        <v>Auburn received an overall score of 54% which ranks them at position 9 of the 9 areas within the South West Metropolitan region called in Q1.</v>
      </c>
      <c r="V60" s="4" t="str">
        <f t="shared" si="13"/>
        <v>Auburn received a 'greeting' score of 52% which ranks them at position 6 of the 9 areas within the South West Metropolitan region called in Q1.</v>
      </c>
      <c r="W60" s="4" t="str">
        <f t="shared" si="14"/>
        <v>Auburn received an 'act with empathy' score of 65% which ranks them at position 9 of the 9 areas within the South West Metropolitan region called in Q1.</v>
      </c>
      <c r="X60" s="4" t="str">
        <f t="shared" si="15"/>
        <v>Auburn received an 'explain expectations &amp; resolve situations' score of 52% which ranks them at position 9 of the 9 areas within the South West Metropolitan region called in Q1.</v>
      </c>
      <c r="Y60" s="4" t="str">
        <f t="shared" si="16"/>
        <v>Auburn received a 'communication' score of 33% which ranks them at position 9 of the 9 areas within the South West Metropolitan region called in Q1.</v>
      </c>
      <c r="Z60" s="4" t="str">
        <f t="shared" si="17"/>
        <v>Auburn had multiple areas with lower ranks in Q1, which should be examined for potential areas of improvement.</v>
      </c>
    </row>
    <row r="61" spans="1:26" x14ac:dyDescent="0.25">
      <c r="A61" s="4">
        <v>2025</v>
      </c>
      <c r="B61" s="4" t="s">
        <v>339</v>
      </c>
      <c r="C61" s="9" t="s">
        <v>340</v>
      </c>
      <c r="D61" s="4" t="s">
        <v>212</v>
      </c>
      <c r="E61" s="4" t="str">
        <f t="shared" si="9"/>
        <v>Bankstown</v>
      </c>
      <c r="F61" s="4" t="s">
        <v>186</v>
      </c>
      <c r="G61" s="4" t="s">
        <v>186</v>
      </c>
      <c r="H61" s="8">
        <f>AVERAGEIFS('Single Response'!$Y$2:$Y$517,'Single Response'!$J$2:$J$517,'Areas Ranking'!$D61,'Single Response'!$B$2:$B$517,'Areas Ranking'!$B61)</f>
        <v>0.52380952380952372</v>
      </c>
      <c r="I61" s="8">
        <f>AVERAGEIFS('Single Response'!$Z$2:$Z$517,'Single Response'!$J$2:$J$517,'Areas Ranking'!$D61,'Single Response'!$B$2:$B$517,'Areas Ranking'!$B61)</f>
        <v>0.92857142857142849</v>
      </c>
      <c r="J61" s="8">
        <f>AVERAGEIFS('Single Response'!$AA$2:$AA$517,'Single Response'!$J$2:$J$517,'Areas Ranking'!$D61,'Single Response'!$B$2:$B$517,'Areas Ranking'!$B61)</f>
        <v>0.74603174603174605</v>
      </c>
      <c r="K61" s="8">
        <f>AVERAGEIFS('Single Response'!$AB$2:$AB$517,'Single Response'!$J$2:$J$517,'Areas Ranking'!$D61,'Single Response'!$B$2:$B$517,'Areas Ranking'!$B61)</f>
        <v>0.5</v>
      </c>
      <c r="L61" s="8">
        <f>AVERAGEIFS('Single Response'!$AC$2:$AC$517,'Single Response'!$J$2:$J$517,'Areas Ranking'!$D61,'Single Response'!$B$2:$B$517,'Areas Ranking'!$B61)</f>
        <v>0.75862068965517249</v>
      </c>
      <c r="M61" s="4">
        <f>COUNTIFS($B$2:$B$172,'Areas Ranking'!$B61,$G$2:$G$172,'Areas Ranking'!$G61,$H$2:$H$172,"&gt;"&amp;H61)+1</f>
        <v>6</v>
      </c>
      <c r="N61" s="4">
        <f>COUNTIFS($B$2:$B$172,'Areas Ranking'!$B61,$G$2:$G$172,'Areas Ranking'!$G61,$I$2:$I$172,"&gt;"&amp;I61)+1</f>
        <v>7</v>
      </c>
      <c r="O61" s="4">
        <f>COUNTIFS($B$2:$B$172,'Areas Ranking'!$B61,$G$2:$G$172,'Areas Ranking'!$G61,$J$2:$J$172,"&gt;"&amp;J61)+1</f>
        <v>7</v>
      </c>
      <c r="P61" s="4">
        <f>COUNTIFS($B$2:$B$172,'Areas Ranking'!$B61,$G$2:$G$172,'Areas Ranking'!$G61,$K$2:$K$172,"&gt;"&amp;K61)+1</f>
        <v>8</v>
      </c>
      <c r="Q61" s="4">
        <f>COUNTIFS($B$2:$B$172,'Areas Ranking'!$B61,$G$2:$G$172,'Areas Ranking'!$G61,$L$2:$L$172,"&gt;"&amp;L61)+1</f>
        <v>7</v>
      </c>
      <c r="R61" s="4">
        <f t="shared" si="10"/>
        <v>8</v>
      </c>
      <c r="S61" s="4">
        <f t="shared" si="11"/>
        <v>1</v>
      </c>
      <c r="T61" s="4" t="str" cm="1">
        <f t="array" ref="T61">IF(R61=1,"none",IF(S61=1,_xlfn.IFS(M61=R61,"greeting",N61=R61,"act with empathy",O61=R61,"explain expectations &amp; resolve situations",P61=R61,"communication"),""))</f>
        <v>communication</v>
      </c>
      <c r="U61" s="4" t="str">
        <f t="shared" si="12"/>
        <v>Bankstown received an overall score of 76% which ranks them at position 7 of the 9 areas within the South West Metropolitan region called in Q1.</v>
      </c>
      <c r="V61" s="4" t="str">
        <f t="shared" si="13"/>
        <v>Bankstown received a 'greeting' score of 52% which ranks them at position 6 of the 9 areas within the South West Metropolitan region called in Q1.</v>
      </c>
      <c r="W61" s="4" t="str">
        <f t="shared" si="14"/>
        <v>Bankstown received an 'act with empathy' score of 93% which ranks them at position 7 of the 9 areas within the South West Metropolitan region called in Q1.</v>
      </c>
      <c r="X61" s="4" t="str">
        <f t="shared" si="15"/>
        <v>Bankstown received an 'explain expectations &amp; resolve situations' score of 75% which ranks them at position 7 of the 9 areas within the South West Metropolitan region called in Q1.</v>
      </c>
      <c r="Y61" s="4" t="str">
        <f t="shared" si="16"/>
        <v>Bankstown received a 'communication' score of 50% which ranks them at position 8 of the 9 areas within the South West Metropolitan region called in Q1.</v>
      </c>
      <c r="Z61" s="4" t="str">
        <f t="shared" si="17"/>
        <v>Bankstown's lowest rank was for 'communication' in Q1, which should be examined for potential areas of improvement.</v>
      </c>
    </row>
    <row r="62" spans="1:26" x14ac:dyDescent="0.25">
      <c r="A62" s="4">
        <v>2025</v>
      </c>
      <c r="B62" s="4" t="s">
        <v>339</v>
      </c>
      <c r="C62" s="9" t="s">
        <v>340</v>
      </c>
      <c r="D62" s="4" t="s">
        <v>199</v>
      </c>
      <c r="E62" s="4" t="str">
        <f t="shared" si="9"/>
        <v>Fairfield City</v>
      </c>
      <c r="F62" s="4" t="s">
        <v>186</v>
      </c>
      <c r="G62" s="4" t="s">
        <v>186</v>
      </c>
      <c r="H62" s="8">
        <f>AVERAGEIFS('Single Response'!$Y$2:$Y$517,'Single Response'!$J$2:$J$517,'Areas Ranking'!$D62,'Single Response'!$B$2:$B$517,'Areas Ranking'!$B62)</f>
        <v>0.66666666666666663</v>
      </c>
      <c r="I62" s="8">
        <f>AVERAGEIFS('Single Response'!$Z$2:$Z$517,'Single Response'!$J$2:$J$517,'Areas Ranking'!$D62,'Single Response'!$B$2:$B$517,'Areas Ranking'!$B62)</f>
        <v>0.9642857142857143</v>
      </c>
      <c r="J62" s="8">
        <f>AVERAGEIFS('Single Response'!$AA$2:$AA$517,'Single Response'!$J$2:$J$517,'Areas Ranking'!$D62,'Single Response'!$B$2:$B$517,'Areas Ranking'!$B62)</f>
        <v>0.63492063492063489</v>
      </c>
      <c r="K62" s="8">
        <f>AVERAGEIFS('Single Response'!$AB$2:$AB$517,'Single Response'!$J$2:$J$517,'Areas Ranking'!$D62,'Single Response'!$B$2:$B$517,'Areas Ranking'!$B62)</f>
        <v>0.66666666666666663</v>
      </c>
      <c r="L62" s="8">
        <f>AVERAGEIFS('Single Response'!$AC$2:$AC$517,'Single Response'!$J$2:$J$517,'Areas Ranking'!$D62,'Single Response'!$B$2:$B$517,'Areas Ranking'!$B62)</f>
        <v>0.74712643678160917</v>
      </c>
      <c r="M62" s="4">
        <f>COUNTIFS($B$2:$B$172,'Areas Ranking'!$B62,$G$2:$G$172,'Areas Ranking'!$G62,$H$2:$H$172,"&gt;"&amp;H62)+1</f>
        <v>1</v>
      </c>
      <c r="N62" s="4">
        <f>COUNTIFS($B$2:$B$172,'Areas Ranking'!$B62,$G$2:$G$172,'Areas Ranking'!$G62,$I$2:$I$172,"&gt;"&amp;I62)+1</f>
        <v>3</v>
      </c>
      <c r="O62" s="4">
        <f>COUNTIFS($B$2:$B$172,'Areas Ranking'!$B62,$G$2:$G$172,'Areas Ranking'!$G62,$J$2:$J$172,"&gt;"&amp;J62)+1</f>
        <v>8</v>
      </c>
      <c r="P62" s="4">
        <f>COUNTIFS($B$2:$B$172,'Areas Ranking'!$B62,$G$2:$G$172,'Areas Ranking'!$G62,$K$2:$K$172,"&gt;"&amp;K62)+1</f>
        <v>4</v>
      </c>
      <c r="Q62" s="4">
        <f>COUNTIFS($B$2:$B$172,'Areas Ranking'!$B62,$G$2:$G$172,'Areas Ranking'!$G62,$L$2:$L$172,"&gt;"&amp;L62)+1</f>
        <v>8</v>
      </c>
      <c r="R62" s="4">
        <f t="shared" si="10"/>
        <v>8</v>
      </c>
      <c r="S62" s="4">
        <f t="shared" si="11"/>
        <v>1</v>
      </c>
      <c r="T62" s="4" t="str" cm="1">
        <f t="array" ref="T62">IF(R62=1,"none",IF(S62=1,_xlfn.IFS(M62=R62,"greeting",N62=R62,"act with empathy",O62=R62,"explain expectations &amp; resolve situations",P62=R62,"communication"),""))</f>
        <v>explain expectations &amp; resolve situations</v>
      </c>
      <c r="U62" s="4" t="str">
        <f t="shared" si="12"/>
        <v>Fairfield City received an overall score of 75% which ranks them at position 8 of the 9 areas within the South West Metropolitan region called in Q1.</v>
      </c>
      <c r="V62" s="4" t="str">
        <f t="shared" si="13"/>
        <v>Fairfield City received a 'greeting' score of 67% which ranks them at position 1 of the 9 areas within the South West Metropolitan region called in Q1.</v>
      </c>
      <c r="W62" s="4" t="str">
        <f t="shared" si="14"/>
        <v>Fairfield City received an 'act with empathy' score of 96% which ranks them at position 3 of the 9 areas within the South West Metropolitan region called in Q1.</v>
      </c>
      <c r="X62" s="4" t="str">
        <f t="shared" si="15"/>
        <v>Fairfield City received an 'explain expectations &amp; resolve situations' score of 63% which ranks them at position 8 of the 9 areas within the South West Metropolitan region called in Q1.</v>
      </c>
      <c r="Y62" s="4" t="str">
        <f t="shared" si="16"/>
        <v>Fairfield City received a 'communication' score of 67% which ranks them at position 4 of the 9 areas within the South West Metropolitan region called in Q1.</v>
      </c>
      <c r="Z62" s="4" t="str">
        <f t="shared" si="17"/>
        <v>Fairfield City's lowest rank was for 'explain expectations &amp; resolve situations' in Q1, which should be examined for potential areas of improvement.</v>
      </c>
    </row>
    <row r="63" spans="1:26" x14ac:dyDescent="0.25">
      <c r="A63" s="4">
        <v>2025</v>
      </c>
      <c r="B63" s="4" t="s">
        <v>339</v>
      </c>
      <c r="C63" s="9" t="s">
        <v>340</v>
      </c>
      <c r="D63" s="4" t="s">
        <v>264</v>
      </c>
      <c r="E63" s="4" t="str">
        <f t="shared" si="9"/>
        <v>Campbelltown City</v>
      </c>
      <c r="F63" s="4" t="s">
        <v>186</v>
      </c>
      <c r="G63" s="4" t="s">
        <v>186</v>
      </c>
      <c r="H63" s="8">
        <f>AVERAGEIFS('Single Response'!$Y$2:$Y$517,'Single Response'!$J$2:$J$517,'Areas Ranking'!$D63,'Single Response'!$B$2:$B$517,'Areas Ranking'!$B63)</f>
        <v>0.66666666666666663</v>
      </c>
      <c r="I63" s="8">
        <f>AVERAGEIFS('Single Response'!$Z$2:$Z$517,'Single Response'!$J$2:$J$517,'Areas Ranking'!$D63,'Single Response'!$B$2:$B$517,'Areas Ranking'!$B63)</f>
        <v>0.9642857142857143</v>
      </c>
      <c r="J63" s="8">
        <f>AVERAGEIFS('Single Response'!$AA$2:$AA$517,'Single Response'!$J$2:$J$517,'Areas Ranking'!$D63,'Single Response'!$B$2:$B$517,'Areas Ranking'!$B63)</f>
        <v>0.78483245149911818</v>
      </c>
      <c r="K63" s="8">
        <f>AVERAGEIFS('Single Response'!$AB$2:$AB$517,'Single Response'!$J$2:$J$517,'Areas Ranking'!$D63,'Single Response'!$B$2:$B$517,'Areas Ranking'!$B63)</f>
        <v>0.66666666666666663</v>
      </c>
      <c r="L63" s="8">
        <f>AVERAGEIFS('Single Response'!$AC$2:$AC$517,'Single Response'!$J$2:$J$517,'Areas Ranking'!$D63,'Single Response'!$B$2:$B$517,'Areas Ranking'!$B63)</f>
        <v>0.8188784395680947</v>
      </c>
      <c r="M63" s="4">
        <f>COUNTIFS($B$2:$B$172,'Areas Ranking'!$B63,$G$2:$G$172,'Areas Ranking'!$G63,$H$2:$H$172,"&gt;"&amp;H63)+1</f>
        <v>1</v>
      </c>
      <c r="N63" s="4">
        <f>COUNTIFS($B$2:$B$172,'Areas Ranking'!$B63,$G$2:$G$172,'Areas Ranking'!$G63,$I$2:$I$172,"&gt;"&amp;I63)+1</f>
        <v>3</v>
      </c>
      <c r="O63" s="4">
        <f>COUNTIFS($B$2:$B$172,'Areas Ranking'!$B63,$G$2:$G$172,'Areas Ranking'!$G63,$J$2:$J$172,"&gt;"&amp;J63)+1</f>
        <v>6</v>
      </c>
      <c r="P63" s="4">
        <f>COUNTIFS($B$2:$B$172,'Areas Ranking'!$B63,$G$2:$G$172,'Areas Ranking'!$G63,$K$2:$K$172,"&gt;"&amp;K63)+1</f>
        <v>4</v>
      </c>
      <c r="Q63" s="4">
        <f>COUNTIFS($B$2:$B$172,'Areas Ranking'!$B63,$G$2:$G$172,'Areas Ranking'!$G63,$L$2:$L$172,"&gt;"&amp;L63)+1</f>
        <v>6</v>
      </c>
      <c r="R63" s="4">
        <f t="shared" si="10"/>
        <v>6</v>
      </c>
      <c r="S63" s="4">
        <f t="shared" si="11"/>
        <v>1</v>
      </c>
      <c r="T63" s="4" t="str" cm="1">
        <f t="array" ref="T63">IF(R63=1,"none",IF(S63=1,_xlfn.IFS(M63=R63,"greeting",N63=R63,"act with empathy",O63=R63,"explain expectations &amp; resolve situations",P63=R63,"communication"),""))</f>
        <v>explain expectations &amp; resolve situations</v>
      </c>
      <c r="U63" s="4" t="str">
        <f t="shared" si="12"/>
        <v>Campbelltown City received an overall score of 82% which ranks them at position 6 of the 9 areas within the South West Metropolitan region called in Q1.</v>
      </c>
      <c r="V63" s="4" t="str">
        <f t="shared" si="13"/>
        <v>Campbelltown City received a 'greeting' score of 67% which ranks them at position 1 of the 9 areas within the South West Metropolitan region called in Q1.</v>
      </c>
      <c r="W63" s="4" t="str">
        <f t="shared" si="14"/>
        <v>Campbelltown City received an 'act with empathy' score of 96% which ranks them at position 3 of the 9 areas within the South West Metropolitan region called in Q1.</v>
      </c>
      <c r="X63" s="4" t="str">
        <f t="shared" si="15"/>
        <v>Campbelltown City received an 'explain expectations &amp; resolve situations' score of 78% which ranks them at position 6 of the 9 areas within the South West Metropolitan region called in Q1.</v>
      </c>
      <c r="Y63" s="4" t="str">
        <f t="shared" si="16"/>
        <v>Campbelltown City received a 'communication' score of 67% which ranks them at position 4 of the 9 areas within the South West Metropolitan region called in Q1.</v>
      </c>
      <c r="Z63" s="4" t="str">
        <f t="shared" si="17"/>
        <v>Campbelltown City's lowest rank was for 'explain expectations &amp; resolve situations' in Q1, which should be examined for potential areas of improvement.</v>
      </c>
    </row>
    <row r="64" spans="1:26" x14ac:dyDescent="0.25">
      <c r="A64" s="4">
        <v>2025</v>
      </c>
      <c r="B64" s="4" t="s">
        <v>339</v>
      </c>
      <c r="C64" s="9" t="s">
        <v>340</v>
      </c>
      <c r="D64" s="4" t="s">
        <v>209</v>
      </c>
      <c r="E64" s="4" t="str">
        <f t="shared" si="9"/>
        <v>Campsie</v>
      </c>
      <c r="F64" s="4" t="s">
        <v>186</v>
      </c>
      <c r="G64" s="4" t="s">
        <v>186</v>
      </c>
      <c r="H64" s="8">
        <f>AVERAGEIFS('Single Response'!$Y$2:$Y$517,'Single Response'!$J$2:$J$517,'Areas Ranking'!$D64,'Single Response'!$B$2:$B$517,'Areas Ranking'!$B64)</f>
        <v>0.5714285714285714</v>
      </c>
      <c r="I64" s="8">
        <f>AVERAGEIFS('Single Response'!$Z$2:$Z$517,'Single Response'!$J$2:$J$517,'Areas Ranking'!$D64,'Single Response'!$B$2:$B$517,'Areas Ranking'!$B64)</f>
        <v>0.9642857142857143</v>
      </c>
      <c r="J64" s="8">
        <f>AVERAGEIFS('Single Response'!$AA$2:$AA$517,'Single Response'!$J$2:$J$517,'Areas Ranking'!$D64,'Single Response'!$B$2:$B$517,'Areas Ranking'!$B64)</f>
        <v>0.9365079365079364</v>
      </c>
      <c r="K64" s="8">
        <f>AVERAGEIFS('Single Response'!$AB$2:$AB$517,'Single Response'!$J$2:$J$517,'Areas Ranking'!$D64,'Single Response'!$B$2:$B$517,'Areas Ranking'!$B64)</f>
        <v>0.66666666666666663</v>
      </c>
      <c r="L64" s="8">
        <f>AVERAGEIFS('Single Response'!$AC$2:$AC$517,'Single Response'!$J$2:$J$517,'Areas Ranking'!$D64,'Single Response'!$B$2:$B$517,'Areas Ranking'!$B64)</f>
        <v>0.88505747126436773</v>
      </c>
      <c r="M64" s="4">
        <f>COUNTIFS($B$2:$B$172,'Areas Ranking'!$B64,$G$2:$G$172,'Areas Ranking'!$G64,$H$2:$H$172,"&gt;"&amp;H64)+1</f>
        <v>5</v>
      </c>
      <c r="N64" s="4">
        <f>COUNTIFS($B$2:$B$172,'Areas Ranking'!$B64,$G$2:$G$172,'Areas Ranking'!$G64,$I$2:$I$172,"&gt;"&amp;I64)+1</f>
        <v>3</v>
      </c>
      <c r="O64" s="4">
        <f>COUNTIFS($B$2:$B$172,'Areas Ranking'!$B64,$G$2:$G$172,'Areas Ranking'!$G64,$J$2:$J$172,"&gt;"&amp;J64)+1</f>
        <v>2</v>
      </c>
      <c r="P64" s="4">
        <f>COUNTIFS($B$2:$B$172,'Areas Ranking'!$B64,$G$2:$G$172,'Areas Ranking'!$G64,$K$2:$K$172,"&gt;"&amp;K64)+1</f>
        <v>4</v>
      </c>
      <c r="Q64" s="4">
        <f>COUNTIFS($B$2:$B$172,'Areas Ranking'!$B64,$G$2:$G$172,'Areas Ranking'!$G64,$L$2:$L$172,"&gt;"&amp;L64)+1</f>
        <v>1</v>
      </c>
      <c r="R64" s="4">
        <f t="shared" si="10"/>
        <v>5</v>
      </c>
      <c r="S64" s="4">
        <f t="shared" si="11"/>
        <v>1</v>
      </c>
      <c r="T64" s="4" t="str" cm="1">
        <f t="array" ref="T64">IF(R64=1,"none",IF(S64=1,_xlfn.IFS(M64=R64,"greeting",N64=R64,"act with empathy",O64=R64,"explain expectations &amp; resolve situations",P64=R64,"communication"),""))</f>
        <v>greeting</v>
      </c>
      <c r="U64" s="4" t="str">
        <f t="shared" si="12"/>
        <v>Campsie received an overall score of 89% which ranks them at position 1 of the 9 areas within the South West Metropolitan region called in Q1.</v>
      </c>
      <c r="V64" s="4" t="str">
        <f t="shared" si="13"/>
        <v>Campsie received a 'greeting' score of 57% which ranks them at position 5 of the 9 areas within the South West Metropolitan region called in Q1.</v>
      </c>
      <c r="W64" s="4" t="str">
        <f t="shared" si="14"/>
        <v>Campsie received an 'act with empathy' score of 96% which ranks them at position 3 of the 9 areas within the South West Metropolitan region called in Q1.</v>
      </c>
      <c r="X64" s="4" t="str">
        <f t="shared" si="15"/>
        <v>Campsie received an 'explain expectations &amp; resolve situations' score of 94% which ranks them at position 2 of the 9 areas within the South West Metropolitan region called in Q1.</v>
      </c>
      <c r="Y64" s="4" t="str">
        <f t="shared" si="16"/>
        <v>Campsie received a 'communication' score of 67% which ranks them at position 4 of the 9 areas within the South West Metropolitan region called in Q1.</v>
      </c>
      <c r="Z64" s="4" t="str">
        <f t="shared" si="17"/>
        <v>Campsie's lowest rank was for 'greeting' in Q1, which should be examined for potential areas of improvement.</v>
      </c>
    </row>
    <row r="65" spans="1:26" x14ac:dyDescent="0.25">
      <c r="A65" s="4">
        <v>2025</v>
      </c>
      <c r="B65" s="4" t="s">
        <v>339</v>
      </c>
      <c r="C65" s="9" t="s">
        <v>340</v>
      </c>
      <c r="D65" s="4" t="s">
        <v>109</v>
      </c>
      <c r="E65" s="4" t="str">
        <f t="shared" si="9"/>
        <v>Kuring-gai</v>
      </c>
      <c r="F65" s="4" t="s">
        <v>104</v>
      </c>
      <c r="G65" s="4" t="s">
        <v>104</v>
      </c>
      <c r="H65" s="8">
        <f>AVERAGEIFS('Single Response'!$Y$2:$Y$517,'Single Response'!$J$2:$J$517,'Areas Ranking'!$D65,'Single Response'!$B$2:$B$517,'Areas Ranking'!$B65)</f>
        <v>0.61904761904761907</v>
      </c>
      <c r="I65" s="8">
        <f>AVERAGEIFS('Single Response'!$Z$2:$Z$517,'Single Response'!$J$2:$J$517,'Areas Ranking'!$D65,'Single Response'!$B$2:$B$517,'Areas Ranking'!$B65)</f>
        <v>1</v>
      </c>
      <c r="J65" s="8">
        <f>AVERAGEIFS('Single Response'!$AA$2:$AA$517,'Single Response'!$J$2:$J$517,'Areas Ranking'!$D65,'Single Response'!$B$2:$B$517,'Areas Ranking'!$B65)</f>
        <v>0.96825396825396826</v>
      </c>
      <c r="K65" s="8">
        <f>AVERAGEIFS('Single Response'!$AB$2:$AB$517,'Single Response'!$J$2:$J$517,'Areas Ranking'!$D65,'Single Response'!$B$2:$B$517,'Areas Ranking'!$B65)</f>
        <v>0.66666666666666663</v>
      </c>
      <c r="L65" s="8">
        <f>AVERAGEIFS('Single Response'!$AC$2:$AC$517,'Single Response'!$J$2:$J$517,'Areas Ranking'!$D65,'Single Response'!$B$2:$B$517,'Areas Ranking'!$B65)</f>
        <v>0.91570881226053624</v>
      </c>
      <c r="M65" s="4">
        <f>COUNTIFS($B$2:$B$172,'Areas Ranking'!$B65,$G$2:$G$172,'Areas Ranking'!$G65,$H$2:$H$172,"&gt;"&amp;H65)+1</f>
        <v>3</v>
      </c>
      <c r="N65" s="4">
        <f>COUNTIFS($B$2:$B$172,'Areas Ranking'!$B65,$G$2:$G$172,'Areas Ranking'!$G65,$I$2:$I$172,"&gt;"&amp;I65)+1</f>
        <v>1</v>
      </c>
      <c r="O65" s="4">
        <f>COUNTIFS($B$2:$B$172,'Areas Ranking'!$B65,$G$2:$G$172,'Areas Ranking'!$G65,$J$2:$J$172,"&gt;"&amp;J65)+1</f>
        <v>1</v>
      </c>
      <c r="P65" s="4">
        <f>COUNTIFS($B$2:$B$172,'Areas Ranking'!$B65,$G$2:$G$172,'Areas Ranking'!$G65,$K$2:$K$172,"&gt;"&amp;K65)+1</f>
        <v>4</v>
      </c>
      <c r="Q65" s="4">
        <f>COUNTIFS($B$2:$B$172,'Areas Ranking'!$B65,$G$2:$G$172,'Areas Ranking'!$G65,$L$2:$L$172,"&gt;"&amp;L65)+1</f>
        <v>1</v>
      </c>
      <c r="R65" s="4">
        <f t="shared" si="10"/>
        <v>4</v>
      </c>
      <c r="S65" s="4">
        <f t="shared" si="11"/>
        <v>1</v>
      </c>
      <c r="T65" s="4" t="str" cm="1">
        <f t="array" ref="T65">IF(R65=1,"none",IF(S65=1,_xlfn.IFS(M65=R65,"greeting",N65=R65,"act with empathy",O65=R65,"explain expectations &amp; resolve situations",P65=R65,"communication"),""))</f>
        <v>communication</v>
      </c>
      <c r="U65" s="4" t="str">
        <f t="shared" si="12"/>
        <v>Kuring-gai received an overall score of 92% which ranks them at position 1 of the 12 areas within the North West Metropolitan region called in Q1.</v>
      </c>
      <c r="V65" s="4" t="str">
        <f t="shared" si="13"/>
        <v>Kuring-gai received a 'greeting' score of 62% which ranks them at position 3 of the 12 areas within the North West Metropolitan region called in Q1.</v>
      </c>
      <c r="W65" s="4" t="str">
        <f t="shared" si="14"/>
        <v>Kuring-gai received an 'act with empathy' score of 100% which ranks them at position 1 of the 12 areas within the North West Metropolitan region called in Q1.</v>
      </c>
      <c r="X65" s="4" t="str">
        <f t="shared" si="15"/>
        <v>Kuring-gai received an 'explain expectations &amp; resolve situations' score of 97% which ranks them at position 1 of the 12 areas within the North West Metropolitan region called in Q1.</v>
      </c>
      <c r="Y65" s="4" t="str">
        <f t="shared" si="16"/>
        <v>Kuring-gai received a 'communication' score of 67% which ranks them at position 4 of the 12 areas within the North West Metropolitan region called in Q1.</v>
      </c>
      <c r="Z65" s="4" t="str">
        <f t="shared" si="17"/>
        <v>Kuring-gai's lowest rank was for 'communication' in Q1, which should be examined for potential areas of improvement.</v>
      </c>
    </row>
    <row r="66" spans="1:26" x14ac:dyDescent="0.25">
      <c r="A66" s="4">
        <v>2025</v>
      </c>
      <c r="B66" s="4" t="s">
        <v>339</v>
      </c>
      <c r="C66" s="9" t="s">
        <v>340</v>
      </c>
      <c r="D66" s="4" t="s">
        <v>191</v>
      </c>
      <c r="E66" s="4" t="str">
        <f t="shared" ref="E66:E97" si="18">TRIM(SUBSTITUTE(SUBSTITUTE(D66,"PAC - ",""),"PD - ",""))</f>
        <v>Cumberland</v>
      </c>
      <c r="F66" s="4" t="s">
        <v>186</v>
      </c>
      <c r="G66" s="4" t="s">
        <v>186</v>
      </c>
      <c r="H66" s="8">
        <f>AVERAGEIFS('Single Response'!$Y$2:$Y$517,'Single Response'!$J$2:$J$517,'Areas Ranking'!$D66,'Single Response'!$B$2:$B$517,'Areas Ranking'!$B66)</f>
        <v>0.66666666666666663</v>
      </c>
      <c r="I66" s="8">
        <f>AVERAGEIFS('Single Response'!$Z$2:$Z$517,'Single Response'!$J$2:$J$517,'Areas Ranking'!$D66,'Single Response'!$B$2:$B$517,'Areas Ranking'!$B66)</f>
        <v>1</v>
      </c>
      <c r="J66" s="8">
        <f>AVERAGEIFS('Single Response'!$AA$2:$AA$517,'Single Response'!$J$2:$J$517,'Areas Ranking'!$D66,'Single Response'!$B$2:$B$517,'Areas Ranking'!$B66)</f>
        <v>0.80952380952380965</v>
      </c>
      <c r="K66" s="8">
        <f>AVERAGEIFS('Single Response'!$AB$2:$AB$517,'Single Response'!$J$2:$J$517,'Areas Ranking'!$D66,'Single Response'!$B$2:$B$517,'Areas Ranking'!$B66)</f>
        <v>0.83333333333333337</v>
      </c>
      <c r="L66" s="8">
        <f>AVERAGEIFS('Single Response'!$AC$2:$AC$517,'Single Response'!$J$2:$J$517,'Areas Ranking'!$D66,'Single Response'!$B$2:$B$517,'Areas Ranking'!$B66)</f>
        <v>0.86206896551724144</v>
      </c>
      <c r="M66" s="4">
        <f>COUNTIFS($B$2:$B$172,'Areas Ranking'!$B66,$G$2:$G$172,'Areas Ranking'!$G66,$H$2:$H$172,"&gt;"&amp;H66)+1</f>
        <v>1</v>
      </c>
      <c r="N66" s="4">
        <f>COUNTIFS($B$2:$B$172,'Areas Ranking'!$B66,$G$2:$G$172,'Areas Ranking'!$G66,$I$2:$I$172,"&gt;"&amp;I66)+1</f>
        <v>1</v>
      </c>
      <c r="O66" s="4">
        <f>COUNTIFS($B$2:$B$172,'Areas Ranking'!$B66,$G$2:$G$172,'Areas Ranking'!$G66,$J$2:$J$172,"&gt;"&amp;J66)+1</f>
        <v>5</v>
      </c>
      <c r="P66" s="4">
        <f>COUNTIFS($B$2:$B$172,'Areas Ranking'!$B66,$G$2:$G$172,'Areas Ranking'!$G66,$K$2:$K$172,"&gt;"&amp;K66)+1</f>
        <v>1</v>
      </c>
      <c r="Q66" s="4">
        <f>COUNTIFS($B$2:$B$172,'Areas Ranking'!$B66,$G$2:$G$172,'Areas Ranking'!$G66,$L$2:$L$172,"&gt;"&amp;L66)+1</f>
        <v>5</v>
      </c>
      <c r="R66" s="4">
        <f t="shared" ref="R66:R97" si="19">MAX(M66:P66)</f>
        <v>5</v>
      </c>
      <c r="S66" s="4">
        <f t="shared" ref="S66:S97" si="20">COUNTIF(M66:P66,R66)</f>
        <v>1</v>
      </c>
      <c r="T66" s="4" t="str" cm="1">
        <f t="array" ref="T66">IF(R66=1,"none",IF(S66=1,_xlfn.IFS(M66=R66,"greeting",N66=R66,"act with empathy",O66=R66,"explain expectations &amp; resolve situations",P66=R66,"communication"),""))</f>
        <v>explain expectations &amp; resolve situations</v>
      </c>
      <c r="U66" s="4" t="str">
        <f t="shared" ref="U66:U97" si="21">CONCATENATE(E66," received an overall score of ",ROUND(L66*100,0),"% which ranks them at position ",Q66," of the ",COUNTIFS($B$2:$B$172,B66,$G$2:$G$172,G66)," areas within the ",G66," region called in ",B66,".")</f>
        <v>Cumberland received an overall score of 86% which ranks them at position 5 of the 9 areas within the South West Metropolitan region called in Q1.</v>
      </c>
      <c r="V66" s="4" t="str">
        <f t="shared" ref="V66:V97" si="22">CONCATENATE(E66," received a 'greeting' score of ",ROUND(H66*100,0),"% which ranks them at position ",M66," of the ",COUNTIFS($B$2:$B$172,B66,$G$2:$G$172,G66)," areas within the ",G66," region called in ",B66,".")</f>
        <v>Cumberland received a 'greeting' score of 67% which ranks them at position 1 of the 9 areas within the South West Metropolitan region called in Q1.</v>
      </c>
      <c r="W66" s="4" t="str">
        <f t="shared" ref="W66:W97" si="23">CONCATENATE(E66," received an 'act with empathy' score of ",ROUND(I66*100,0),"% which ranks them at position ",N66," of the ",COUNTIFS($B$2:$B$172,B66,$G$2:$G$172,G66)," areas within the ",G66," region called in ",B66,".")</f>
        <v>Cumberland received an 'act with empathy' score of 100% which ranks them at position 1 of the 9 areas within the South West Metropolitan region called in Q1.</v>
      </c>
      <c r="X66" s="4" t="str">
        <f t="shared" ref="X66:X97" si="24">CONCATENATE(E66," received an 'explain expectations &amp; resolve situations' score of ",ROUND(J66*100,0),"% which ranks them at position ",O66," of the ",COUNTIFS($B$2:$B$172,B66,$G$2:$G$172,G66)," areas within the ",G66," region called in ",B66,".")</f>
        <v>Cumberland received an 'explain expectations &amp; resolve situations' score of 81% which ranks them at position 5 of the 9 areas within the South West Metropolitan region called in Q1.</v>
      </c>
      <c r="Y66" s="4" t="str">
        <f t="shared" ref="Y66:Y97" si="25">CONCATENATE(E66," received a 'communication' score of ",ROUND(K66*100,0),"% which ranks them at position ",P66," of the ",COUNTIFS($B$2:$B$172,B66,$G$2:$G$172,G66)," areas within the ",G66," region called in ",B66,".")</f>
        <v>Cumberland received a 'communication' score of 83% which ranks them at position 1 of the 9 areas within the South West Metropolitan region called in Q1.</v>
      </c>
      <c r="Z66" s="4" t="str">
        <f t="shared" ref="Z66:Z97" si="26">IF(T66="none",CONCATENATE(E66," ranked first across all key areas in ",B66,". Keep up the good work."),IF(S66=1,CONCATENATE(E66,IF(RIGHT(E66,1)="s","'","'s")," lowest rank was for '",T66,"' in ",B66,", which should be examined for potential areas of improvement."),CONCATENATE(E66," had multiple areas with lower ranks in ",B66,", which should be examined for potential areas of improvement.")))</f>
        <v>Cumberland's lowest rank was for 'explain expectations &amp; resolve situations' in Q1, which should be examined for potential areas of improvement.</v>
      </c>
    </row>
    <row r="67" spans="1:26" x14ac:dyDescent="0.25">
      <c r="A67" s="4">
        <v>2025</v>
      </c>
      <c r="B67" s="4" t="s">
        <v>339</v>
      </c>
      <c r="C67" s="9" t="s">
        <v>340</v>
      </c>
      <c r="D67" s="4" t="s">
        <v>180</v>
      </c>
      <c r="E67" s="4" t="str">
        <f t="shared" si="18"/>
        <v>Blue Mountains</v>
      </c>
      <c r="F67" s="4" t="s">
        <v>104</v>
      </c>
      <c r="G67" s="4" t="s">
        <v>104</v>
      </c>
      <c r="H67" s="8">
        <f>AVERAGEIFS('Single Response'!$Y$2:$Y$517,'Single Response'!$J$2:$J$517,'Areas Ranking'!$D67,'Single Response'!$B$2:$B$517,'Areas Ranking'!$B67)</f>
        <v>0.7142857142857143</v>
      </c>
      <c r="I67" s="8">
        <f>AVERAGEIFS('Single Response'!$Z$2:$Z$517,'Single Response'!$J$2:$J$517,'Areas Ranking'!$D67,'Single Response'!$B$2:$B$517,'Areas Ranking'!$B67)</f>
        <v>0.94047619047619058</v>
      </c>
      <c r="J67" s="8">
        <f>AVERAGEIFS('Single Response'!$AA$2:$AA$517,'Single Response'!$J$2:$J$517,'Areas Ranking'!$D67,'Single Response'!$B$2:$B$517,'Areas Ranking'!$B67)</f>
        <v>0.84832451499118167</v>
      </c>
      <c r="K67" s="8">
        <f>AVERAGEIFS('Single Response'!$AB$2:$AB$517,'Single Response'!$J$2:$J$517,'Areas Ranking'!$D67,'Single Response'!$B$2:$B$517,'Areas Ranking'!$B67)</f>
        <v>0.5</v>
      </c>
      <c r="L67" s="8">
        <f>AVERAGEIFS('Single Response'!$AC$2:$AC$517,'Single Response'!$J$2:$J$517,'Areas Ranking'!$D67,'Single Response'!$B$2:$B$517,'Areas Ranking'!$B67)</f>
        <v>0.83025658887727849</v>
      </c>
      <c r="M67" s="4">
        <f>COUNTIFS($B$2:$B$172,'Areas Ranking'!$B67,$G$2:$G$172,'Areas Ranking'!$G67,$H$2:$H$172,"&gt;"&amp;H67)+1</f>
        <v>1</v>
      </c>
      <c r="N67" s="4">
        <f>COUNTIFS($B$2:$B$172,'Areas Ranking'!$B67,$G$2:$G$172,'Areas Ranking'!$G67,$I$2:$I$172,"&gt;"&amp;I67)+1</f>
        <v>6</v>
      </c>
      <c r="O67" s="4">
        <f>COUNTIFS($B$2:$B$172,'Areas Ranking'!$B67,$G$2:$G$172,'Areas Ranking'!$G67,$J$2:$J$172,"&gt;"&amp;J67)+1</f>
        <v>7</v>
      </c>
      <c r="P67" s="4">
        <f>COUNTIFS($B$2:$B$172,'Areas Ranking'!$B67,$G$2:$G$172,'Areas Ranking'!$G67,$K$2:$K$172,"&gt;"&amp;K67)+1</f>
        <v>9</v>
      </c>
      <c r="Q67" s="4">
        <f>COUNTIFS($B$2:$B$172,'Areas Ranking'!$B67,$G$2:$G$172,'Areas Ranking'!$G67,$L$2:$L$172,"&gt;"&amp;L67)+1</f>
        <v>6</v>
      </c>
      <c r="R67" s="4">
        <f t="shared" si="19"/>
        <v>9</v>
      </c>
      <c r="S67" s="4">
        <f t="shared" si="20"/>
        <v>1</v>
      </c>
      <c r="T67" s="4" t="str" cm="1">
        <f t="array" ref="T67">IF(R67=1,"none",IF(S67=1,_xlfn.IFS(M67=R67,"greeting",N67=R67,"act with empathy",O67=R67,"explain expectations &amp; resolve situations",P67=R67,"communication"),""))</f>
        <v>communication</v>
      </c>
      <c r="U67" s="4" t="str">
        <f t="shared" si="21"/>
        <v>Blue Mountains received an overall score of 83% which ranks them at position 6 of the 12 areas within the North West Metropolitan region called in Q1.</v>
      </c>
      <c r="V67" s="4" t="str">
        <f t="shared" si="22"/>
        <v>Blue Mountains received a 'greeting' score of 71% which ranks them at position 1 of the 12 areas within the North West Metropolitan region called in Q1.</v>
      </c>
      <c r="W67" s="4" t="str">
        <f t="shared" si="23"/>
        <v>Blue Mountains received an 'act with empathy' score of 94% which ranks them at position 6 of the 12 areas within the North West Metropolitan region called in Q1.</v>
      </c>
      <c r="X67" s="4" t="str">
        <f t="shared" si="24"/>
        <v>Blue Mountains received an 'explain expectations &amp; resolve situations' score of 85% which ranks them at position 7 of the 12 areas within the North West Metropolitan region called in Q1.</v>
      </c>
      <c r="Y67" s="4" t="str">
        <f t="shared" si="25"/>
        <v>Blue Mountains received a 'communication' score of 50% which ranks them at position 9 of the 12 areas within the North West Metropolitan region called in Q1.</v>
      </c>
      <c r="Z67" s="4" t="str">
        <f t="shared" si="26"/>
        <v>Blue Mountains' lowest rank was for 'communication' in Q1, which should be examined for potential areas of improvement.</v>
      </c>
    </row>
    <row r="68" spans="1:26" x14ac:dyDescent="0.25">
      <c r="A68" s="4">
        <v>2025</v>
      </c>
      <c r="B68" s="4" t="s">
        <v>339</v>
      </c>
      <c r="C68" s="9" t="s">
        <v>340</v>
      </c>
      <c r="D68" s="4" t="s">
        <v>66</v>
      </c>
      <c r="E68" s="4" t="str">
        <f t="shared" si="18"/>
        <v>Kings Cross</v>
      </c>
      <c r="F68" s="4" t="s">
        <v>48</v>
      </c>
      <c r="G68" s="4" t="s">
        <v>48</v>
      </c>
      <c r="H68" s="8">
        <f>AVERAGEIFS('Single Response'!$Y$2:$Y$517,'Single Response'!$J$2:$J$517,'Areas Ranking'!$D68,'Single Response'!$B$2:$B$517,'Areas Ranking'!$B68)</f>
        <v>0.61904761904761907</v>
      </c>
      <c r="I68" s="8">
        <f>AVERAGEIFS('Single Response'!$Z$2:$Z$517,'Single Response'!$J$2:$J$517,'Areas Ranking'!$D68,'Single Response'!$B$2:$B$517,'Areas Ranking'!$B68)</f>
        <v>1</v>
      </c>
      <c r="J68" s="8">
        <f>AVERAGEIFS('Single Response'!$AA$2:$AA$517,'Single Response'!$J$2:$J$517,'Areas Ranking'!$D68,'Single Response'!$B$2:$B$517,'Areas Ranking'!$B68)</f>
        <v>0.77777777777777779</v>
      </c>
      <c r="K68" s="8">
        <f>AVERAGEIFS('Single Response'!$AB$2:$AB$517,'Single Response'!$J$2:$J$517,'Areas Ranking'!$D68,'Single Response'!$B$2:$B$517,'Areas Ranking'!$B68)</f>
        <v>0.5</v>
      </c>
      <c r="L68" s="8">
        <f>AVERAGEIFS('Single Response'!$AC$2:$AC$517,'Single Response'!$J$2:$J$517,'Areas Ranking'!$D68,'Single Response'!$B$2:$B$517,'Areas Ranking'!$B68)</f>
        <v>0.8045977011494253</v>
      </c>
      <c r="M68" s="4">
        <f>COUNTIFS($B$2:$B$172,'Areas Ranking'!$B68,$G$2:$G$172,'Areas Ranking'!$G68,$H$2:$H$172,"&gt;"&amp;H68)+1</f>
        <v>4</v>
      </c>
      <c r="N68" s="4">
        <f>COUNTIFS($B$2:$B$172,'Areas Ranking'!$B68,$G$2:$G$172,'Areas Ranking'!$G68,$I$2:$I$172,"&gt;"&amp;I68)+1</f>
        <v>1</v>
      </c>
      <c r="O68" s="4">
        <f>COUNTIFS($B$2:$B$172,'Areas Ranking'!$B68,$G$2:$G$172,'Areas Ranking'!$G68,$J$2:$J$172,"&gt;"&amp;J68)+1</f>
        <v>8</v>
      </c>
      <c r="P68" s="4">
        <f>COUNTIFS($B$2:$B$172,'Areas Ranking'!$B68,$G$2:$G$172,'Areas Ranking'!$G68,$K$2:$K$172,"&gt;"&amp;K68)+1</f>
        <v>4</v>
      </c>
      <c r="Q68" s="4">
        <f>COUNTIFS($B$2:$B$172,'Areas Ranking'!$B68,$G$2:$G$172,'Areas Ranking'!$G68,$L$2:$L$172,"&gt;"&amp;L68)+1</f>
        <v>8</v>
      </c>
      <c r="R68" s="4">
        <f t="shared" si="19"/>
        <v>8</v>
      </c>
      <c r="S68" s="4">
        <f t="shared" si="20"/>
        <v>1</v>
      </c>
      <c r="T68" s="4" t="str" cm="1">
        <f t="array" ref="T68">IF(R68=1,"none",IF(S68=1,_xlfn.IFS(M68=R68,"greeting",N68=R68,"act with empathy",O68=R68,"explain expectations &amp; resolve situations",P68=R68,"communication"),""))</f>
        <v>explain expectations &amp; resolve situations</v>
      </c>
      <c r="U68" s="4" t="str">
        <f t="shared" si="21"/>
        <v>Kings Cross received an overall score of 80% which ranks them at position 8 of the 10 areas within the Central Metropolitan region called in Q1.</v>
      </c>
      <c r="V68" s="4" t="str">
        <f t="shared" si="22"/>
        <v>Kings Cross received a 'greeting' score of 62% which ranks them at position 4 of the 10 areas within the Central Metropolitan region called in Q1.</v>
      </c>
      <c r="W68" s="4" t="str">
        <f t="shared" si="23"/>
        <v>Kings Cross received an 'act with empathy' score of 100% which ranks them at position 1 of the 10 areas within the Central Metropolitan region called in Q1.</v>
      </c>
      <c r="X68" s="4" t="str">
        <f t="shared" si="24"/>
        <v>Kings Cross received an 'explain expectations &amp; resolve situations' score of 78% which ranks them at position 8 of the 10 areas within the Central Metropolitan region called in Q1.</v>
      </c>
      <c r="Y68" s="4" t="str">
        <f t="shared" si="25"/>
        <v>Kings Cross received a 'communication' score of 50% which ranks them at position 4 of the 10 areas within the Central Metropolitan region called in Q1.</v>
      </c>
      <c r="Z68" s="4" t="str">
        <f t="shared" si="26"/>
        <v>Kings Cross' lowest rank was for 'explain expectations &amp; resolve situations' in Q1, which should be examined for potential areas of improvement.</v>
      </c>
    </row>
    <row r="69" spans="1:26" x14ac:dyDescent="0.25">
      <c r="A69" s="4">
        <v>2025</v>
      </c>
      <c r="B69" s="4" t="s">
        <v>339</v>
      </c>
      <c r="C69" s="9" t="s">
        <v>340</v>
      </c>
      <c r="D69" s="4" t="s">
        <v>87</v>
      </c>
      <c r="E69" s="4" t="str">
        <f t="shared" si="18"/>
        <v>Inner West</v>
      </c>
      <c r="F69" s="4" t="s">
        <v>48</v>
      </c>
      <c r="G69" s="4" t="s">
        <v>48</v>
      </c>
      <c r="H69" s="8">
        <f>AVERAGEIFS('Single Response'!$Y$2:$Y$517,'Single Response'!$J$2:$J$517,'Areas Ranking'!$D69,'Single Response'!$B$2:$B$517,'Areas Ranking'!$B69)</f>
        <v>0.52380952380952372</v>
      </c>
      <c r="I69" s="8">
        <f>AVERAGEIFS('Single Response'!$Z$2:$Z$517,'Single Response'!$J$2:$J$517,'Areas Ranking'!$D69,'Single Response'!$B$2:$B$517,'Areas Ranking'!$B69)</f>
        <v>0.9642857142857143</v>
      </c>
      <c r="J69" s="8">
        <f>AVERAGEIFS('Single Response'!$AA$2:$AA$517,'Single Response'!$J$2:$J$517,'Areas Ranking'!$D69,'Single Response'!$B$2:$B$517,'Areas Ranking'!$B69)</f>
        <v>0.9365079365079364</v>
      </c>
      <c r="K69" s="8">
        <f>AVERAGEIFS('Single Response'!$AB$2:$AB$517,'Single Response'!$J$2:$J$517,'Areas Ranking'!$D69,'Single Response'!$B$2:$B$517,'Areas Ranking'!$B69)</f>
        <v>0.33333333333333331</v>
      </c>
      <c r="L69" s="8">
        <f>AVERAGEIFS('Single Response'!$AC$2:$AC$517,'Single Response'!$J$2:$J$517,'Areas Ranking'!$D69,'Single Response'!$B$2:$B$517,'Areas Ranking'!$B69)</f>
        <v>0.84291187739463602</v>
      </c>
      <c r="M69" s="4">
        <f>COUNTIFS($B$2:$B$172,'Areas Ranking'!$B69,$G$2:$G$172,'Areas Ranking'!$G69,$H$2:$H$172,"&gt;"&amp;H69)+1</f>
        <v>9</v>
      </c>
      <c r="N69" s="4">
        <f>COUNTIFS($B$2:$B$172,'Areas Ranking'!$B69,$G$2:$G$172,'Areas Ranking'!$G69,$I$2:$I$172,"&gt;"&amp;I69)+1</f>
        <v>6</v>
      </c>
      <c r="O69" s="4">
        <f>COUNTIFS($B$2:$B$172,'Areas Ranking'!$B69,$G$2:$G$172,'Areas Ranking'!$G69,$J$2:$J$172,"&gt;"&amp;J69)+1</f>
        <v>2</v>
      </c>
      <c r="P69" s="4">
        <f>COUNTIFS($B$2:$B$172,'Areas Ranking'!$B69,$G$2:$G$172,'Areas Ranking'!$G69,$K$2:$K$172,"&gt;"&amp;K69)+1</f>
        <v>10</v>
      </c>
      <c r="Q69" s="4">
        <f>COUNTIFS($B$2:$B$172,'Areas Ranking'!$B69,$G$2:$G$172,'Areas Ranking'!$G69,$L$2:$L$172,"&gt;"&amp;L69)+1</f>
        <v>6</v>
      </c>
      <c r="R69" s="4">
        <f t="shared" si="19"/>
        <v>10</v>
      </c>
      <c r="S69" s="4">
        <f t="shared" si="20"/>
        <v>1</v>
      </c>
      <c r="T69" s="4" t="str" cm="1">
        <f t="array" ref="T69">IF(R69=1,"none",IF(S69=1,_xlfn.IFS(M69=R69,"greeting",N69=R69,"act with empathy",O69=R69,"explain expectations &amp; resolve situations",P69=R69,"communication"),""))</f>
        <v>communication</v>
      </c>
      <c r="U69" s="4" t="str">
        <f t="shared" si="21"/>
        <v>Inner West received an overall score of 84% which ranks them at position 6 of the 10 areas within the Central Metropolitan region called in Q1.</v>
      </c>
      <c r="V69" s="4" t="str">
        <f t="shared" si="22"/>
        <v>Inner West received a 'greeting' score of 52% which ranks them at position 9 of the 10 areas within the Central Metropolitan region called in Q1.</v>
      </c>
      <c r="W69" s="4" t="str">
        <f t="shared" si="23"/>
        <v>Inner West received an 'act with empathy' score of 96% which ranks them at position 6 of the 10 areas within the Central Metropolitan region called in Q1.</v>
      </c>
      <c r="X69" s="4" t="str">
        <f t="shared" si="24"/>
        <v>Inner West received an 'explain expectations &amp; resolve situations' score of 94% which ranks them at position 2 of the 10 areas within the Central Metropolitan region called in Q1.</v>
      </c>
      <c r="Y69" s="4" t="str">
        <f t="shared" si="25"/>
        <v>Inner West received a 'communication' score of 33% which ranks them at position 10 of the 10 areas within the Central Metropolitan region called in Q1.</v>
      </c>
      <c r="Z69" s="4" t="str">
        <f t="shared" si="26"/>
        <v>Inner West's lowest rank was for 'communication' in Q1, which should be examined for potential areas of improvement.</v>
      </c>
    </row>
    <row r="70" spans="1:26" x14ac:dyDescent="0.25">
      <c r="A70" s="4">
        <v>2025</v>
      </c>
      <c r="B70" s="4" t="s">
        <v>339</v>
      </c>
      <c r="C70" s="9" t="s">
        <v>340</v>
      </c>
      <c r="D70" s="4" t="s">
        <v>269</v>
      </c>
      <c r="E70" s="4" t="str">
        <f t="shared" si="18"/>
        <v>Camden</v>
      </c>
      <c r="F70" s="4" t="s">
        <v>186</v>
      </c>
      <c r="G70" s="4" t="s">
        <v>186</v>
      </c>
      <c r="H70" s="8">
        <f>AVERAGEIFS('Single Response'!$Y$2:$Y$517,'Single Response'!$J$2:$J$517,'Areas Ranking'!$D70,'Single Response'!$B$2:$B$517,'Areas Ranking'!$B70)</f>
        <v>0.61904761904761907</v>
      </c>
      <c r="I70" s="8">
        <f>AVERAGEIFS('Single Response'!$Z$2:$Z$517,'Single Response'!$J$2:$J$517,'Areas Ranking'!$D70,'Single Response'!$B$2:$B$517,'Areas Ranking'!$B70)</f>
        <v>1</v>
      </c>
      <c r="J70" s="8">
        <f>AVERAGEIFS('Single Response'!$AA$2:$AA$517,'Single Response'!$J$2:$J$517,'Areas Ranking'!$D70,'Single Response'!$B$2:$B$517,'Areas Ranking'!$B70)</f>
        <v>0.84126984126984128</v>
      </c>
      <c r="K70" s="8">
        <f>AVERAGEIFS('Single Response'!$AB$2:$AB$517,'Single Response'!$J$2:$J$517,'Areas Ranking'!$D70,'Single Response'!$B$2:$B$517,'Areas Ranking'!$B70)</f>
        <v>0.83333333333333337</v>
      </c>
      <c r="L70" s="8">
        <f>AVERAGEIFS('Single Response'!$AC$2:$AC$517,'Single Response'!$J$2:$J$517,'Areas Ranking'!$D70,'Single Response'!$B$2:$B$517,'Areas Ranking'!$B70)</f>
        <v>0.87356321839080453</v>
      </c>
      <c r="M70" s="4">
        <f>COUNTIFS($B$2:$B$172,'Areas Ranking'!$B70,$G$2:$G$172,'Areas Ranking'!$G70,$H$2:$H$172,"&gt;"&amp;H70)+1</f>
        <v>4</v>
      </c>
      <c r="N70" s="4">
        <f>COUNTIFS($B$2:$B$172,'Areas Ranking'!$B70,$G$2:$G$172,'Areas Ranking'!$G70,$I$2:$I$172,"&gt;"&amp;I70)+1</f>
        <v>1</v>
      </c>
      <c r="O70" s="4">
        <f>COUNTIFS($B$2:$B$172,'Areas Ranking'!$B70,$G$2:$G$172,'Areas Ranking'!$G70,$J$2:$J$172,"&gt;"&amp;J70)+1</f>
        <v>4</v>
      </c>
      <c r="P70" s="4">
        <f>COUNTIFS($B$2:$B$172,'Areas Ranking'!$B70,$G$2:$G$172,'Areas Ranking'!$G70,$K$2:$K$172,"&gt;"&amp;K70)+1</f>
        <v>1</v>
      </c>
      <c r="Q70" s="4">
        <f>COUNTIFS($B$2:$B$172,'Areas Ranking'!$B70,$G$2:$G$172,'Areas Ranking'!$G70,$L$2:$L$172,"&gt;"&amp;L70)+1</f>
        <v>3</v>
      </c>
      <c r="R70" s="4">
        <f t="shared" si="19"/>
        <v>4</v>
      </c>
      <c r="S70" s="4">
        <f t="shared" si="20"/>
        <v>2</v>
      </c>
      <c r="T70" s="4" t="str" cm="1">
        <f t="array" ref="T70">IF(R70=1,"none",IF(S70=1,_xlfn.IFS(M70=R70,"greeting",N70=R70,"act with empathy",O70=R70,"explain expectations &amp; resolve situations",P70=R70,"communication"),""))</f>
        <v/>
      </c>
      <c r="U70" s="4" t="str">
        <f t="shared" si="21"/>
        <v>Camden received an overall score of 87% which ranks them at position 3 of the 9 areas within the South West Metropolitan region called in Q1.</v>
      </c>
      <c r="V70" s="4" t="str">
        <f t="shared" si="22"/>
        <v>Camden received a 'greeting' score of 62% which ranks them at position 4 of the 9 areas within the South West Metropolitan region called in Q1.</v>
      </c>
      <c r="W70" s="4" t="str">
        <f t="shared" si="23"/>
        <v>Camden received an 'act with empathy' score of 100% which ranks them at position 1 of the 9 areas within the South West Metropolitan region called in Q1.</v>
      </c>
      <c r="X70" s="4" t="str">
        <f t="shared" si="24"/>
        <v>Camden received an 'explain expectations &amp; resolve situations' score of 84% which ranks them at position 4 of the 9 areas within the South West Metropolitan region called in Q1.</v>
      </c>
      <c r="Y70" s="4" t="str">
        <f t="shared" si="25"/>
        <v>Camden received a 'communication' score of 83% which ranks them at position 1 of the 9 areas within the South West Metropolitan region called in Q1.</v>
      </c>
      <c r="Z70" s="4" t="str">
        <f t="shared" si="26"/>
        <v>Camden had multiple areas with lower ranks in Q1, which should be examined for potential areas of improvement.</v>
      </c>
    </row>
    <row r="71" spans="1:26" x14ac:dyDescent="0.25">
      <c r="A71" s="4">
        <v>2025</v>
      </c>
      <c r="B71" s="4" t="s">
        <v>339</v>
      </c>
      <c r="C71" s="9" t="s">
        <v>340</v>
      </c>
      <c r="D71" s="4" t="s">
        <v>222</v>
      </c>
      <c r="E71" s="4" t="str">
        <f t="shared" si="18"/>
        <v>Newcastle City</v>
      </c>
      <c r="F71" s="4" t="s">
        <v>136</v>
      </c>
      <c r="G71" s="4" t="s">
        <v>136</v>
      </c>
      <c r="H71" s="8">
        <f>AVERAGEIFS('Single Response'!$Y$2:$Y$517,'Single Response'!$J$2:$J$517,'Areas Ranking'!$D71,'Single Response'!$B$2:$B$517,'Areas Ranking'!$B71)</f>
        <v>0.5714285714285714</v>
      </c>
      <c r="I71" s="8">
        <f>AVERAGEIFS('Single Response'!$Z$2:$Z$517,'Single Response'!$J$2:$J$517,'Areas Ranking'!$D71,'Single Response'!$B$2:$B$517,'Areas Ranking'!$B71)</f>
        <v>0.9642857142857143</v>
      </c>
      <c r="J71" s="8">
        <f>AVERAGEIFS('Single Response'!$AA$2:$AA$517,'Single Response'!$J$2:$J$517,'Areas Ranking'!$D71,'Single Response'!$B$2:$B$517,'Areas Ranking'!$B71)</f>
        <v>0.79894179894179895</v>
      </c>
      <c r="K71" s="8">
        <f>AVERAGEIFS('Single Response'!$AB$2:$AB$517,'Single Response'!$J$2:$J$517,'Areas Ranking'!$D71,'Single Response'!$B$2:$B$517,'Areas Ranking'!$B71)</f>
        <v>0.5</v>
      </c>
      <c r="L71" s="8">
        <f>AVERAGEIFS('Single Response'!$AC$2:$AC$517,'Single Response'!$J$2:$J$517,'Areas Ranking'!$D71,'Single Response'!$B$2:$B$517,'Areas Ranking'!$B71)</f>
        <v>0.80041797283176586</v>
      </c>
      <c r="M71" s="4">
        <f>COUNTIFS($B$2:$B$172,'Areas Ranking'!$B71,$G$2:$G$172,'Areas Ranking'!$G71,$H$2:$H$172,"&gt;"&amp;H71)+1</f>
        <v>4</v>
      </c>
      <c r="N71" s="4">
        <f>COUNTIFS($B$2:$B$172,'Areas Ranking'!$B71,$G$2:$G$172,'Areas Ranking'!$G71,$I$2:$I$172,"&gt;"&amp;I71)+1</f>
        <v>5</v>
      </c>
      <c r="O71" s="4">
        <f>COUNTIFS($B$2:$B$172,'Areas Ranking'!$B71,$G$2:$G$172,'Areas Ranking'!$G71,$J$2:$J$172,"&gt;"&amp;J71)+1</f>
        <v>8</v>
      </c>
      <c r="P71" s="4">
        <f>COUNTIFS($B$2:$B$172,'Areas Ranking'!$B71,$G$2:$G$172,'Areas Ranking'!$G71,$K$2:$K$172,"&gt;"&amp;K71)+1</f>
        <v>8</v>
      </c>
      <c r="Q71" s="4">
        <f>COUNTIFS($B$2:$B$172,'Areas Ranking'!$B71,$G$2:$G$172,'Areas Ranking'!$G71,$L$2:$L$172,"&gt;"&amp;L71)+1</f>
        <v>9</v>
      </c>
      <c r="R71" s="4">
        <f t="shared" si="19"/>
        <v>8</v>
      </c>
      <c r="S71" s="4">
        <f t="shared" si="20"/>
        <v>2</v>
      </c>
      <c r="T71" s="4" t="str" cm="1">
        <f t="array" ref="T71">IF(R71=1,"none",IF(S71=1,_xlfn.IFS(M71=R71,"greeting",N71=R71,"act with empathy",O71=R71,"explain expectations &amp; resolve situations",P71=R71,"communication"),""))</f>
        <v/>
      </c>
      <c r="U71" s="4" t="str">
        <f t="shared" si="21"/>
        <v>Newcastle City received an overall score of 80% which ranks them at position 9 of the 11 areas within the Northern region called in Q1.</v>
      </c>
      <c r="V71" s="4" t="str">
        <f t="shared" si="22"/>
        <v>Newcastle City received a 'greeting' score of 57% which ranks them at position 4 of the 11 areas within the Northern region called in Q1.</v>
      </c>
      <c r="W71" s="4" t="str">
        <f t="shared" si="23"/>
        <v>Newcastle City received an 'act with empathy' score of 96% which ranks them at position 5 of the 11 areas within the Northern region called in Q1.</v>
      </c>
      <c r="X71" s="4" t="str">
        <f t="shared" si="24"/>
        <v>Newcastle City received an 'explain expectations &amp; resolve situations' score of 80% which ranks them at position 8 of the 11 areas within the Northern region called in Q1.</v>
      </c>
      <c r="Y71" s="4" t="str">
        <f t="shared" si="25"/>
        <v>Newcastle City received a 'communication' score of 50% which ranks them at position 8 of the 11 areas within the Northern region called in Q1.</v>
      </c>
      <c r="Z71" s="4" t="str">
        <f t="shared" si="26"/>
        <v>Newcastle City had multiple areas with lower ranks in Q1, which should be examined for potential areas of improvement.</v>
      </c>
    </row>
    <row r="72" spans="1:26" x14ac:dyDescent="0.25">
      <c r="A72" s="4">
        <v>2025</v>
      </c>
      <c r="B72" s="4" t="s">
        <v>339</v>
      </c>
      <c r="C72" s="9" t="s">
        <v>340</v>
      </c>
      <c r="D72" s="4" t="s">
        <v>75</v>
      </c>
      <c r="E72" s="4" t="str">
        <f t="shared" si="18"/>
        <v>Eastern Suburbs</v>
      </c>
      <c r="F72" s="4" t="s">
        <v>48</v>
      </c>
      <c r="G72" s="4" t="s">
        <v>48</v>
      </c>
      <c r="H72" s="8">
        <f>AVERAGEIFS('Single Response'!$Y$2:$Y$517,'Single Response'!$J$2:$J$517,'Areas Ranking'!$D72,'Single Response'!$B$2:$B$517,'Areas Ranking'!$B72)</f>
        <v>0.61904761904761907</v>
      </c>
      <c r="I72" s="8">
        <f>AVERAGEIFS('Single Response'!$Z$2:$Z$517,'Single Response'!$J$2:$J$517,'Areas Ranking'!$D72,'Single Response'!$B$2:$B$517,'Areas Ranking'!$B72)</f>
        <v>0.9642857142857143</v>
      </c>
      <c r="J72" s="8">
        <f>AVERAGEIFS('Single Response'!$AA$2:$AA$517,'Single Response'!$J$2:$J$517,'Areas Ranking'!$D72,'Single Response'!$B$2:$B$517,'Areas Ranking'!$B72)</f>
        <v>0.90476190476190477</v>
      </c>
      <c r="K72" s="8">
        <f>AVERAGEIFS('Single Response'!$AB$2:$AB$517,'Single Response'!$J$2:$J$517,'Areas Ranking'!$D72,'Single Response'!$B$2:$B$517,'Areas Ranking'!$B72)</f>
        <v>0.5</v>
      </c>
      <c r="L72" s="8">
        <f>AVERAGEIFS('Single Response'!$AC$2:$AC$517,'Single Response'!$J$2:$J$517,'Areas Ranking'!$D72,'Single Response'!$B$2:$B$517,'Areas Ranking'!$B72)</f>
        <v>0.85440613026819923</v>
      </c>
      <c r="M72" s="4">
        <f>COUNTIFS($B$2:$B$172,'Areas Ranking'!$B72,$G$2:$G$172,'Areas Ranking'!$G72,$H$2:$H$172,"&gt;"&amp;H72)+1</f>
        <v>4</v>
      </c>
      <c r="N72" s="4">
        <f>COUNTIFS($B$2:$B$172,'Areas Ranking'!$B72,$G$2:$G$172,'Areas Ranking'!$G72,$I$2:$I$172,"&gt;"&amp;I72)+1</f>
        <v>6</v>
      </c>
      <c r="O72" s="4">
        <f>COUNTIFS($B$2:$B$172,'Areas Ranking'!$B72,$G$2:$G$172,'Areas Ranking'!$G72,$J$2:$J$172,"&gt;"&amp;J72)+1</f>
        <v>5</v>
      </c>
      <c r="P72" s="4">
        <f>COUNTIFS($B$2:$B$172,'Areas Ranking'!$B72,$G$2:$G$172,'Areas Ranking'!$G72,$K$2:$K$172,"&gt;"&amp;K72)+1</f>
        <v>4</v>
      </c>
      <c r="Q72" s="4">
        <f>COUNTIFS($B$2:$B$172,'Areas Ranking'!$B72,$G$2:$G$172,'Areas Ranking'!$G72,$L$2:$L$172,"&gt;"&amp;L72)+1</f>
        <v>5</v>
      </c>
      <c r="R72" s="4">
        <f t="shared" si="19"/>
        <v>6</v>
      </c>
      <c r="S72" s="4">
        <f t="shared" si="20"/>
        <v>1</v>
      </c>
      <c r="T72" s="4" t="str" cm="1">
        <f t="array" ref="T72">IF(R72=1,"none",IF(S72=1,_xlfn.IFS(M72=R72,"greeting",N72=R72,"act with empathy",O72=R72,"explain expectations &amp; resolve situations",P72=R72,"communication"),""))</f>
        <v>act with empathy</v>
      </c>
      <c r="U72" s="4" t="str">
        <f t="shared" si="21"/>
        <v>Eastern Suburbs received an overall score of 85% which ranks them at position 5 of the 10 areas within the Central Metropolitan region called in Q1.</v>
      </c>
      <c r="V72" s="4" t="str">
        <f t="shared" si="22"/>
        <v>Eastern Suburbs received a 'greeting' score of 62% which ranks them at position 4 of the 10 areas within the Central Metropolitan region called in Q1.</v>
      </c>
      <c r="W72" s="4" t="str">
        <f t="shared" si="23"/>
        <v>Eastern Suburbs received an 'act with empathy' score of 96% which ranks them at position 6 of the 10 areas within the Central Metropolitan region called in Q1.</v>
      </c>
      <c r="X72" s="4" t="str">
        <f t="shared" si="24"/>
        <v>Eastern Suburbs received an 'explain expectations &amp; resolve situations' score of 90% which ranks them at position 5 of the 10 areas within the Central Metropolitan region called in Q1.</v>
      </c>
      <c r="Y72" s="4" t="str">
        <f t="shared" si="25"/>
        <v>Eastern Suburbs received a 'communication' score of 50% which ranks them at position 4 of the 10 areas within the Central Metropolitan region called in Q1.</v>
      </c>
      <c r="Z72" s="4" t="str">
        <f t="shared" si="26"/>
        <v>Eastern Suburbs' lowest rank was for 'act with empathy' in Q1, which should be examined for potential areas of improvement.</v>
      </c>
    </row>
    <row r="73" spans="1:26" x14ac:dyDescent="0.25">
      <c r="A73" s="4">
        <v>2025</v>
      </c>
      <c r="B73" s="4" t="s">
        <v>339</v>
      </c>
      <c r="C73" s="9" t="s">
        <v>340</v>
      </c>
      <c r="D73" s="4" t="s">
        <v>169</v>
      </c>
      <c r="E73" s="4" t="str">
        <f t="shared" si="18"/>
        <v>Hawkesbury</v>
      </c>
      <c r="F73" s="4" t="s">
        <v>104</v>
      </c>
      <c r="G73" s="4" t="s">
        <v>104</v>
      </c>
      <c r="H73" s="8">
        <f>AVERAGEIFS('Single Response'!$Y$2:$Y$517,'Single Response'!$J$2:$J$517,'Areas Ranking'!$D73,'Single Response'!$B$2:$B$517,'Areas Ranking'!$B73)</f>
        <v>0.5714285714285714</v>
      </c>
      <c r="I73" s="8">
        <f>AVERAGEIFS('Single Response'!$Z$2:$Z$517,'Single Response'!$J$2:$J$517,'Areas Ranking'!$D73,'Single Response'!$B$2:$B$517,'Areas Ranking'!$B73)</f>
        <v>0.86904761904761907</v>
      </c>
      <c r="J73" s="8">
        <f>AVERAGEIFS('Single Response'!$AA$2:$AA$517,'Single Response'!$J$2:$J$517,'Areas Ranking'!$D73,'Single Response'!$B$2:$B$517,'Areas Ranking'!$B73)</f>
        <v>0.85537918871252205</v>
      </c>
      <c r="K73" s="8">
        <f>AVERAGEIFS('Single Response'!$AB$2:$AB$517,'Single Response'!$J$2:$J$517,'Areas Ranking'!$D73,'Single Response'!$B$2:$B$517,'Areas Ranking'!$B73)</f>
        <v>0.5</v>
      </c>
      <c r="L73" s="8">
        <f>AVERAGEIFS('Single Response'!$AC$2:$AC$517,'Single Response'!$J$2:$J$517,'Areas Ranking'!$D73,'Single Response'!$B$2:$B$517,'Areas Ranking'!$B73)</f>
        <v>0.8008823870892835</v>
      </c>
      <c r="M73" s="4">
        <f>COUNTIFS($B$2:$B$172,'Areas Ranking'!$B73,$G$2:$G$172,'Areas Ranking'!$G73,$H$2:$H$172,"&gt;"&amp;H73)+1</f>
        <v>5</v>
      </c>
      <c r="N73" s="4">
        <f>COUNTIFS($B$2:$B$172,'Areas Ranking'!$B73,$G$2:$G$172,'Areas Ranking'!$G73,$I$2:$I$172,"&gt;"&amp;I73)+1</f>
        <v>8</v>
      </c>
      <c r="O73" s="4">
        <f>COUNTIFS($B$2:$B$172,'Areas Ranking'!$B73,$G$2:$G$172,'Areas Ranking'!$G73,$J$2:$J$172,"&gt;"&amp;J73)+1</f>
        <v>6</v>
      </c>
      <c r="P73" s="4">
        <f>COUNTIFS($B$2:$B$172,'Areas Ranking'!$B73,$G$2:$G$172,'Areas Ranking'!$G73,$K$2:$K$172,"&gt;"&amp;K73)+1</f>
        <v>9</v>
      </c>
      <c r="Q73" s="4">
        <f>COUNTIFS($B$2:$B$172,'Areas Ranking'!$B73,$G$2:$G$172,'Areas Ranking'!$G73,$L$2:$L$172,"&gt;"&amp;L73)+1</f>
        <v>7</v>
      </c>
      <c r="R73" s="4">
        <f t="shared" si="19"/>
        <v>9</v>
      </c>
      <c r="S73" s="4">
        <f t="shared" si="20"/>
        <v>1</v>
      </c>
      <c r="T73" s="4" t="str" cm="1">
        <f t="array" ref="T73">IF(R73=1,"none",IF(S73=1,_xlfn.IFS(M73=R73,"greeting",N73=R73,"act with empathy",O73=R73,"explain expectations &amp; resolve situations",P73=R73,"communication"),""))</f>
        <v>communication</v>
      </c>
      <c r="U73" s="4" t="str">
        <f t="shared" si="21"/>
        <v>Hawkesbury received an overall score of 80% which ranks them at position 7 of the 12 areas within the North West Metropolitan region called in Q1.</v>
      </c>
      <c r="V73" s="4" t="str">
        <f t="shared" si="22"/>
        <v>Hawkesbury received a 'greeting' score of 57% which ranks them at position 5 of the 12 areas within the North West Metropolitan region called in Q1.</v>
      </c>
      <c r="W73" s="4" t="str">
        <f t="shared" si="23"/>
        <v>Hawkesbury received an 'act with empathy' score of 87% which ranks them at position 8 of the 12 areas within the North West Metropolitan region called in Q1.</v>
      </c>
      <c r="X73" s="4" t="str">
        <f t="shared" si="24"/>
        <v>Hawkesbury received an 'explain expectations &amp; resolve situations' score of 86% which ranks them at position 6 of the 12 areas within the North West Metropolitan region called in Q1.</v>
      </c>
      <c r="Y73" s="4" t="str">
        <f t="shared" si="25"/>
        <v>Hawkesbury received a 'communication' score of 50% which ranks them at position 9 of the 12 areas within the North West Metropolitan region called in Q1.</v>
      </c>
      <c r="Z73" s="4" t="str">
        <f t="shared" si="26"/>
        <v>Hawkesbury's lowest rank was for 'communication' in Q1, which should be examined for potential areas of improvement.</v>
      </c>
    </row>
    <row r="74" spans="1:26" x14ac:dyDescent="0.25">
      <c r="A74" s="4">
        <v>2025</v>
      </c>
      <c r="B74" s="4" t="s">
        <v>339</v>
      </c>
      <c r="C74" s="9" t="s">
        <v>340</v>
      </c>
      <c r="D74" s="4" t="s">
        <v>82</v>
      </c>
      <c r="E74" s="4" t="str">
        <f t="shared" si="18"/>
        <v>Leichhardt</v>
      </c>
      <c r="F74" s="4" t="s">
        <v>48</v>
      </c>
      <c r="G74" s="4" t="s">
        <v>48</v>
      </c>
      <c r="H74" s="8">
        <f>AVERAGEIFS('Single Response'!$Y$2:$Y$517,'Single Response'!$J$2:$J$517,'Areas Ranking'!$D74,'Single Response'!$B$2:$B$517,'Areas Ranking'!$B74)</f>
        <v>0.57142857142857151</v>
      </c>
      <c r="I74" s="8">
        <f>AVERAGEIFS('Single Response'!$Z$2:$Z$517,'Single Response'!$J$2:$J$517,'Areas Ranking'!$D74,'Single Response'!$B$2:$B$517,'Areas Ranking'!$B74)</f>
        <v>0.9642857142857143</v>
      </c>
      <c r="J74" s="8">
        <f>AVERAGEIFS('Single Response'!$AA$2:$AA$517,'Single Response'!$J$2:$J$517,'Areas Ranking'!$D74,'Single Response'!$B$2:$B$517,'Areas Ranking'!$B74)</f>
        <v>0.73015873015873012</v>
      </c>
      <c r="K74" s="8">
        <f>AVERAGEIFS('Single Response'!$AB$2:$AB$517,'Single Response'!$J$2:$J$517,'Areas Ranking'!$D74,'Single Response'!$B$2:$B$517,'Areas Ranking'!$B74)</f>
        <v>0.83333333333333337</v>
      </c>
      <c r="L74" s="8">
        <f>AVERAGEIFS('Single Response'!$AC$2:$AC$517,'Single Response'!$J$2:$J$517,'Areas Ranking'!$D74,'Single Response'!$B$2:$B$517,'Areas Ranking'!$B74)</f>
        <v>0.8045977011494253</v>
      </c>
      <c r="M74" s="4">
        <f>COUNTIFS($B$2:$B$172,'Areas Ranking'!$B74,$G$2:$G$172,'Areas Ranking'!$G74,$H$2:$H$172,"&gt;"&amp;H74)+1</f>
        <v>7</v>
      </c>
      <c r="N74" s="4">
        <f>COUNTIFS($B$2:$B$172,'Areas Ranking'!$B74,$G$2:$G$172,'Areas Ranking'!$G74,$I$2:$I$172,"&gt;"&amp;I74)+1</f>
        <v>6</v>
      </c>
      <c r="O74" s="4">
        <f>COUNTIFS($B$2:$B$172,'Areas Ranking'!$B74,$G$2:$G$172,'Areas Ranking'!$G74,$J$2:$J$172,"&gt;"&amp;J74)+1</f>
        <v>9</v>
      </c>
      <c r="P74" s="4">
        <f>COUNTIFS($B$2:$B$172,'Areas Ranking'!$B74,$G$2:$G$172,'Areas Ranking'!$G74,$K$2:$K$172,"&gt;"&amp;K74)+1</f>
        <v>1</v>
      </c>
      <c r="Q74" s="4">
        <f>COUNTIFS($B$2:$B$172,'Areas Ranking'!$B74,$G$2:$G$172,'Areas Ranking'!$G74,$L$2:$L$172,"&gt;"&amp;L74)+1</f>
        <v>8</v>
      </c>
      <c r="R74" s="4">
        <f t="shared" si="19"/>
        <v>9</v>
      </c>
      <c r="S74" s="4">
        <f t="shared" si="20"/>
        <v>1</v>
      </c>
      <c r="T74" s="4" t="str" cm="1">
        <f t="array" ref="T74">IF(R74=1,"none",IF(S74=1,_xlfn.IFS(M74=R74,"greeting",N74=R74,"act with empathy",O74=R74,"explain expectations &amp; resolve situations",P74=R74,"communication"),""))</f>
        <v>explain expectations &amp; resolve situations</v>
      </c>
      <c r="U74" s="4" t="str">
        <f t="shared" si="21"/>
        <v>Leichhardt received an overall score of 80% which ranks them at position 8 of the 10 areas within the Central Metropolitan region called in Q1.</v>
      </c>
      <c r="V74" s="4" t="str">
        <f t="shared" si="22"/>
        <v>Leichhardt received a 'greeting' score of 57% which ranks them at position 7 of the 10 areas within the Central Metropolitan region called in Q1.</v>
      </c>
      <c r="W74" s="4" t="str">
        <f t="shared" si="23"/>
        <v>Leichhardt received an 'act with empathy' score of 96% which ranks them at position 6 of the 10 areas within the Central Metropolitan region called in Q1.</v>
      </c>
      <c r="X74" s="4" t="str">
        <f t="shared" si="24"/>
        <v>Leichhardt received an 'explain expectations &amp; resolve situations' score of 73% which ranks them at position 9 of the 10 areas within the Central Metropolitan region called in Q1.</v>
      </c>
      <c r="Y74" s="4" t="str">
        <f t="shared" si="25"/>
        <v>Leichhardt received a 'communication' score of 83% which ranks them at position 1 of the 10 areas within the Central Metropolitan region called in Q1.</v>
      </c>
      <c r="Z74" s="4" t="str">
        <f t="shared" si="26"/>
        <v>Leichhardt's lowest rank was for 'explain expectations &amp; resolve situations' in Q1, which should be examined for potential areas of improvement.</v>
      </c>
    </row>
    <row r="75" spans="1:26" x14ac:dyDescent="0.25">
      <c r="A75" s="4">
        <v>2025</v>
      </c>
      <c r="B75" s="4" t="s">
        <v>339</v>
      </c>
      <c r="C75" s="9" t="s">
        <v>340</v>
      </c>
      <c r="D75" s="4" t="s">
        <v>103</v>
      </c>
      <c r="E75" s="4" t="str">
        <f t="shared" si="18"/>
        <v>North Shore</v>
      </c>
      <c r="F75" s="4" t="s">
        <v>104</v>
      </c>
      <c r="G75" s="4" t="s">
        <v>104</v>
      </c>
      <c r="H75" s="8">
        <f>AVERAGEIFS('Single Response'!$Y$2:$Y$517,'Single Response'!$J$2:$J$517,'Areas Ranking'!$D75,'Single Response'!$B$2:$B$517,'Areas Ranking'!$B75)</f>
        <v>0.7142857142857143</v>
      </c>
      <c r="I75" s="8">
        <f>AVERAGEIFS('Single Response'!$Z$2:$Z$517,'Single Response'!$J$2:$J$517,'Areas Ranking'!$D75,'Single Response'!$B$2:$B$517,'Areas Ranking'!$B75)</f>
        <v>0.9642857142857143</v>
      </c>
      <c r="J75" s="8">
        <f>AVERAGEIFS('Single Response'!$AA$2:$AA$517,'Single Response'!$J$2:$J$517,'Areas Ranking'!$D75,'Single Response'!$B$2:$B$517,'Areas Ranking'!$B75)</f>
        <v>0.68253968253968245</v>
      </c>
      <c r="K75" s="8">
        <f>AVERAGEIFS('Single Response'!$AB$2:$AB$517,'Single Response'!$J$2:$J$517,'Areas Ranking'!$D75,'Single Response'!$B$2:$B$517,'Areas Ranking'!$B75)</f>
        <v>0.83333333333333337</v>
      </c>
      <c r="L75" s="8">
        <f>AVERAGEIFS('Single Response'!$AC$2:$AC$517,'Single Response'!$J$2:$J$517,'Areas Ranking'!$D75,'Single Response'!$B$2:$B$517,'Areas Ranking'!$B75)</f>
        <v>0.7931034482758621</v>
      </c>
      <c r="M75" s="4">
        <f>COUNTIFS($B$2:$B$172,'Areas Ranking'!$B75,$G$2:$G$172,'Areas Ranking'!$G75,$H$2:$H$172,"&gt;"&amp;H75)+1</f>
        <v>1</v>
      </c>
      <c r="N75" s="4">
        <f>COUNTIFS($B$2:$B$172,'Areas Ranking'!$B75,$G$2:$G$172,'Areas Ranking'!$G75,$I$2:$I$172,"&gt;"&amp;I75)+1</f>
        <v>4</v>
      </c>
      <c r="O75" s="4">
        <f>COUNTIFS($B$2:$B$172,'Areas Ranking'!$B75,$G$2:$G$172,'Areas Ranking'!$G75,$J$2:$J$172,"&gt;"&amp;J75)+1</f>
        <v>10</v>
      </c>
      <c r="P75" s="4">
        <f>COUNTIFS($B$2:$B$172,'Areas Ranking'!$B75,$G$2:$G$172,'Areas Ranking'!$G75,$K$2:$K$172,"&gt;"&amp;K75)+1</f>
        <v>1</v>
      </c>
      <c r="Q75" s="4">
        <f>COUNTIFS($B$2:$B$172,'Areas Ranking'!$B75,$G$2:$G$172,'Areas Ranking'!$G75,$L$2:$L$172,"&gt;"&amp;L75)+1</f>
        <v>8</v>
      </c>
      <c r="R75" s="4">
        <f t="shared" si="19"/>
        <v>10</v>
      </c>
      <c r="S75" s="4">
        <f t="shared" si="20"/>
        <v>1</v>
      </c>
      <c r="T75" s="4" t="str" cm="1">
        <f t="array" ref="T75">IF(R75=1,"none",IF(S75=1,_xlfn.IFS(M75=R75,"greeting",N75=R75,"act with empathy",O75=R75,"explain expectations &amp; resolve situations",P75=R75,"communication"),""))</f>
        <v>explain expectations &amp; resolve situations</v>
      </c>
      <c r="U75" s="4" t="str">
        <f t="shared" si="21"/>
        <v>North Shore received an overall score of 79% which ranks them at position 8 of the 12 areas within the North West Metropolitan region called in Q1.</v>
      </c>
      <c r="V75" s="4" t="str">
        <f t="shared" si="22"/>
        <v>North Shore received a 'greeting' score of 71% which ranks them at position 1 of the 12 areas within the North West Metropolitan region called in Q1.</v>
      </c>
      <c r="W75" s="4" t="str">
        <f t="shared" si="23"/>
        <v>North Shore received an 'act with empathy' score of 96% which ranks them at position 4 of the 12 areas within the North West Metropolitan region called in Q1.</v>
      </c>
      <c r="X75" s="4" t="str">
        <f t="shared" si="24"/>
        <v>North Shore received an 'explain expectations &amp; resolve situations' score of 68% which ranks them at position 10 of the 12 areas within the North West Metropolitan region called in Q1.</v>
      </c>
      <c r="Y75" s="4" t="str">
        <f t="shared" si="25"/>
        <v>North Shore received a 'communication' score of 83% which ranks them at position 1 of the 12 areas within the North West Metropolitan region called in Q1.</v>
      </c>
      <c r="Z75" s="4" t="str">
        <f t="shared" si="26"/>
        <v>North Shore's lowest rank was for 'explain expectations &amp; resolve situations' in Q1, which should be examined for potential areas of improvement.</v>
      </c>
    </row>
    <row r="76" spans="1:26" x14ac:dyDescent="0.25">
      <c r="A76" s="4">
        <v>2025</v>
      </c>
      <c r="B76" s="4" t="s">
        <v>339</v>
      </c>
      <c r="C76" s="9" t="s">
        <v>340</v>
      </c>
      <c r="D76" s="4" t="s">
        <v>115</v>
      </c>
      <c r="E76" s="4" t="str">
        <f t="shared" si="18"/>
        <v>Northern Beaches</v>
      </c>
      <c r="F76" s="4" t="s">
        <v>104</v>
      </c>
      <c r="G76" s="4" t="s">
        <v>104</v>
      </c>
      <c r="H76" s="8">
        <f>AVERAGEIFS('Single Response'!$Y$2:$Y$517,'Single Response'!$J$2:$J$517,'Areas Ranking'!$D76,'Single Response'!$B$2:$B$517,'Areas Ranking'!$B76)</f>
        <v>0.33333333333333331</v>
      </c>
      <c r="I76" s="8">
        <f>AVERAGEIFS('Single Response'!$Z$2:$Z$517,'Single Response'!$J$2:$J$517,'Areas Ranking'!$D76,'Single Response'!$B$2:$B$517,'Areas Ranking'!$B76)</f>
        <v>0.7857142857142857</v>
      </c>
      <c r="J76" s="8">
        <f>AVERAGEIFS('Single Response'!$AA$2:$AA$517,'Single Response'!$J$2:$J$517,'Areas Ranking'!$D76,'Single Response'!$B$2:$B$517,'Areas Ranking'!$B76)</f>
        <v>0.77777777777777779</v>
      </c>
      <c r="K76" s="8">
        <f>AVERAGEIFS('Single Response'!$AB$2:$AB$517,'Single Response'!$J$2:$J$517,'Areas Ranking'!$D76,'Single Response'!$B$2:$B$517,'Areas Ranking'!$B76)</f>
        <v>0.5</v>
      </c>
      <c r="L76" s="8">
        <f>AVERAGEIFS('Single Response'!$AC$2:$AC$517,'Single Response'!$J$2:$J$517,'Areas Ranking'!$D76,'Single Response'!$B$2:$B$517,'Areas Ranking'!$B76)</f>
        <v>0.71264367816091967</v>
      </c>
      <c r="M76" s="4">
        <f>COUNTIFS($B$2:$B$172,'Areas Ranking'!$B76,$G$2:$G$172,'Areas Ranking'!$G76,$H$2:$H$172,"&gt;"&amp;H76)+1</f>
        <v>12</v>
      </c>
      <c r="N76" s="4">
        <f>COUNTIFS($B$2:$B$172,'Areas Ranking'!$B76,$G$2:$G$172,'Areas Ranking'!$G76,$I$2:$I$172,"&gt;"&amp;I76)+1</f>
        <v>9</v>
      </c>
      <c r="O76" s="4">
        <f>COUNTIFS($B$2:$B$172,'Areas Ranking'!$B76,$G$2:$G$172,'Areas Ranking'!$G76,$J$2:$J$172,"&gt;"&amp;J76)+1</f>
        <v>8</v>
      </c>
      <c r="P76" s="4">
        <f>COUNTIFS($B$2:$B$172,'Areas Ranking'!$B76,$G$2:$G$172,'Areas Ranking'!$G76,$K$2:$K$172,"&gt;"&amp;K76)+1</f>
        <v>9</v>
      </c>
      <c r="Q76" s="4">
        <f>COUNTIFS($B$2:$B$172,'Areas Ranking'!$B76,$G$2:$G$172,'Areas Ranking'!$G76,$L$2:$L$172,"&gt;"&amp;L76)+1</f>
        <v>9</v>
      </c>
      <c r="R76" s="4">
        <f t="shared" si="19"/>
        <v>12</v>
      </c>
      <c r="S76" s="4">
        <f t="shared" si="20"/>
        <v>1</v>
      </c>
      <c r="T76" s="4" t="str" cm="1">
        <f t="array" ref="T76">IF(R76=1,"none",IF(S76=1,_xlfn.IFS(M76=R76,"greeting",N76=R76,"act with empathy",O76=R76,"explain expectations &amp; resolve situations",P76=R76,"communication"),""))</f>
        <v>greeting</v>
      </c>
      <c r="U76" s="4" t="str">
        <f t="shared" si="21"/>
        <v>Northern Beaches received an overall score of 71% which ranks them at position 9 of the 12 areas within the North West Metropolitan region called in Q1.</v>
      </c>
      <c r="V76" s="4" t="str">
        <f t="shared" si="22"/>
        <v>Northern Beaches received a 'greeting' score of 33% which ranks them at position 12 of the 12 areas within the North West Metropolitan region called in Q1.</v>
      </c>
      <c r="W76" s="4" t="str">
        <f t="shared" si="23"/>
        <v>Northern Beaches received an 'act with empathy' score of 79% which ranks them at position 9 of the 12 areas within the North West Metropolitan region called in Q1.</v>
      </c>
      <c r="X76" s="4" t="str">
        <f t="shared" si="24"/>
        <v>Northern Beaches received an 'explain expectations &amp; resolve situations' score of 78% which ranks them at position 8 of the 12 areas within the North West Metropolitan region called in Q1.</v>
      </c>
      <c r="Y76" s="4" t="str">
        <f t="shared" si="25"/>
        <v>Northern Beaches received a 'communication' score of 50% which ranks them at position 9 of the 12 areas within the North West Metropolitan region called in Q1.</v>
      </c>
      <c r="Z76" s="4" t="str">
        <f t="shared" si="26"/>
        <v>Northern Beaches' lowest rank was for 'greeting' in Q1, which should be examined for potential areas of improvement.</v>
      </c>
    </row>
    <row r="77" spans="1:26" x14ac:dyDescent="0.25">
      <c r="A77" s="4">
        <v>2025</v>
      </c>
      <c r="B77" s="4" t="s">
        <v>339</v>
      </c>
      <c r="C77" s="9" t="s">
        <v>340</v>
      </c>
      <c r="D77" s="4" t="s">
        <v>120</v>
      </c>
      <c r="E77" s="4" t="str">
        <f t="shared" si="18"/>
        <v>Ryde</v>
      </c>
      <c r="F77" s="4" t="s">
        <v>104</v>
      </c>
      <c r="G77" s="4" t="s">
        <v>104</v>
      </c>
      <c r="H77" s="8">
        <f>AVERAGEIFS('Single Response'!$Y$2:$Y$517,'Single Response'!$J$2:$J$517,'Areas Ranking'!$D77,'Single Response'!$B$2:$B$517,'Areas Ranking'!$B77)</f>
        <v>0.5714285714285714</v>
      </c>
      <c r="I77" s="8">
        <f>AVERAGEIFS('Single Response'!$Z$2:$Z$517,'Single Response'!$J$2:$J$517,'Areas Ranking'!$D77,'Single Response'!$B$2:$B$517,'Areas Ranking'!$B77)</f>
        <v>1</v>
      </c>
      <c r="J77" s="8">
        <f>AVERAGEIFS('Single Response'!$AA$2:$AA$517,'Single Response'!$J$2:$J$517,'Areas Ranking'!$D77,'Single Response'!$B$2:$B$517,'Areas Ranking'!$B77)</f>
        <v>0.9365079365079364</v>
      </c>
      <c r="K77" s="8">
        <f>AVERAGEIFS('Single Response'!$AB$2:$AB$517,'Single Response'!$J$2:$J$517,'Areas Ranking'!$D77,'Single Response'!$B$2:$B$517,'Areas Ranking'!$B77)</f>
        <v>0.66666666666666663</v>
      </c>
      <c r="L77" s="8">
        <f>AVERAGEIFS('Single Response'!$AC$2:$AC$517,'Single Response'!$J$2:$J$517,'Areas Ranking'!$D77,'Single Response'!$B$2:$B$517,'Areas Ranking'!$B77)</f>
        <v>0.89655172413793105</v>
      </c>
      <c r="M77" s="4">
        <f>COUNTIFS($B$2:$B$172,'Areas Ranking'!$B77,$G$2:$G$172,'Areas Ranking'!$G77,$H$2:$H$172,"&gt;"&amp;H77)+1</f>
        <v>5</v>
      </c>
      <c r="N77" s="4">
        <f>COUNTIFS($B$2:$B$172,'Areas Ranking'!$B77,$G$2:$G$172,'Areas Ranking'!$G77,$I$2:$I$172,"&gt;"&amp;I77)+1</f>
        <v>1</v>
      </c>
      <c r="O77" s="4">
        <f>COUNTIFS($B$2:$B$172,'Areas Ranking'!$B77,$G$2:$G$172,'Areas Ranking'!$G77,$J$2:$J$172,"&gt;"&amp;J77)+1</f>
        <v>3</v>
      </c>
      <c r="P77" s="4">
        <f>COUNTIFS($B$2:$B$172,'Areas Ranking'!$B77,$G$2:$G$172,'Areas Ranking'!$G77,$K$2:$K$172,"&gt;"&amp;K77)+1</f>
        <v>4</v>
      </c>
      <c r="Q77" s="4">
        <f>COUNTIFS($B$2:$B$172,'Areas Ranking'!$B77,$G$2:$G$172,'Areas Ranking'!$G77,$L$2:$L$172,"&gt;"&amp;L77)+1</f>
        <v>3</v>
      </c>
      <c r="R77" s="4">
        <f t="shared" si="19"/>
        <v>5</v>
      </c>
      <c r="S77" s="4">
        <f t="shared" si="20"/>
        <v>1</v>
      </c>
      <c r="T77" s="4" t="str" cm="1">
        <f t="array" ref="T77">IF(R77=1,"none",IF(S77=1,_xlfn.IFS(M77=R77,"greeting",N77=R77,"act with empathy",O77=R77,"explain expectations &amp; resolve situations",P77=R77,"communication"),""))</f>
        <v>greeting</v>
      </c>
      <c r="U77" s="4" t="str">
        <f t="shared" si="21"/>
        <v>Ryde received an overall score of 90% which ranks them at position 3 of the 12 areas within the North West Metropolitan region called in Q1.</v>
      </c>
      <c r="V77" s="4" t="str">
        <f t="shared" si="22"/>
        <v>Ryde received a 'greeting' score of 57% which ranks them at position 5 of the 12 areas within the North West Metropolitan region called in Q1.</v>
      </c>
      <c r="W77" s="4" t="str">
        <f t="shared" si="23"/>
        <v>Ryde received an 'act with empathy' score of 100% which ranks them at position 1 of the 12 areas within the North West Metropolitan region called in Q1.</v>
      </c>
      <c r="X77" s="4" t="str">
        <f t="shared" si="24"/>
        <v>Ryde received an 'explain expectations &amp; resolve situations' score of 94% which ranks them at position 3 of the 12 areas within the North West Metropolitan region called in Q1.</v>
      </c>
      <c r="Y77" s="4" t="str">
        <f t="shared" si="25"/>
        <v>Ryde received a 'communication' score of 67% which ranks them at position 4 of the 12 areas within the North West Metropolitan region called in Q1.</v>
      </c>
      <c r="Z77" s="4" t="str">
        <f t="shared" si="26"/>
        <v>Ryde's lowest rank was for 'greeting' in Q1, which should be examined for potential areas of improvement.</v>
      </c>
    </row>
    <row r="78" spans="1:26" x14ac:dyDescent="0.25">
      <c r="A78" s="4">
        <v>2025</v>
      </c>
      <c r="B78" s="4" t="s">
        <v>339</v>
      </c>
      <c r="C78" s="9" t="s">
        <v>340</v>
      </c>
      <c r="D78" s="4" t="s">
        <v>204</v>
      </c>
      <c r="E78" s="4" t="str">
        <f t="shared" si="18"/>
        <v>Liverpool City</v>
      </c>
      <c r="F78" s="4" t="s">
        <v>186</v>
      </c>
      <c r="G78" s="4" t="s">
        <v>186</v>
      </c>
      <c r="H78" s="8">
        <f>AVERAGEIFS('Single Response'!$Y$2:$Y$517,'Single Response'!$J$2:$J$517,'Areas Ranking'!$D78,'Single Response'!$B$2:$B$517,'Areas Ranking'!$B78)</f>
        <v>0.52380952380952372</v>
      </c>
      <c r="I78" s="8">
        <f>AVERAGEIFS('Single Response'!$Z$2:$Z$517,'Single Response'!$J$2:$J$517,'Areas Ranking'!$D78,'Single Response'!$B$2:$B$517,'Areas Ranking'!$B78)</f>
        <v>0.9642857142857143</v>
      </c>
      <c r="J78" s="8">
        <f>AVERAGEIFS('Single Response'!$AA$2:$AA$517,'Single Response'!$J$2:$J$517,'Areas Ranking'!$D78,'Single Response'!$B$2:$B$517,'Areas Ranking'!$B78)</f>
        <v>0.90476190476190477</v>
      </c>
      <c r="K78" s="8">
        <f>AVERAGEIFS('Single Response'!$AB$2:$AB$517,'Single Response'!$J$2:$J$517,'Areas Ranking'!$D78,'Single Response'!$B$2:$B$517,'Areas Ranking'!$B78)</f>
        <v>0.83333333333333337</v>
      </c>
      <c r="L78" s="8">
        <f>AVERAGEIFS('Single Response'!$AC$2:$AC$517,'Single Response'!$J$2:$J$517,'Areas Ranking'!$D78,'Single Response'!$B$2:$B$517,'Areas Ranking'!$B78)</f>
        <v>0.88505747126436773</v>
      </c>
      <c r="M78" s="4">
        <f>COUNTIFS($B$2:$B$172,'Areas Ranking'!$B78,$G$2:$G$172,'Areas Ranking'!$G78,$H$2:$H$172,"&gt;"&amp;H78)+1</f>
        <v>6</v>
      </c>
      <c r="N78" s="4">
        <f>COUNTIFS($B$2:$B$172,'Areas Ranking'!$B78,$G$2:$G$172,'Areas Ranking'!$G78,$I$2:$I$172,"&gt;"&amp;I78)+1</f>
        <v>3</v>
      </c>
      <c r="O78" s="4">
        <f>COUNTIFS($B$2:$B$172,'Areas Ranking'!$B78,$G$2:$G$172,'Areas Ranking'!$G78,$J$2:$J$172,"&gt;"&amp;J78)+1</f>
        <v>3</v>
      </c>
      <c r="P78" s="4">
        <f>COUNTIFS($B$2:$B$172,'Areas Ranking'!$B78,$G$2:$G$172,'Areas Ranking'!$G78,$K$2:$K$172,"&gt;"&amp;K78)+1</f>
        <v>1</v>
      </c>
      <c r="Q78" s="4">
        <f>COUNTIFS($B$2:$B$172,'Areas Ranking'!$B78,$G$2:$G$172,'Areas Ranking'!$G78,$L$2:$L$172,"&gt;"&amp;L78)+1</f>
        <v>1</v>
      </c>
      <c r="R78" s="4">
        <f t="shared" si="19"/>
        <v>6</v>
      </c>
      <c r="S78" s="4">
        <f t="shared" si="20"/>
        <v>1</v>
      </c>
      <c r="T78" s="4" t="str" cm="1">
        <f t="array" ref="T78">IF(R78=1,"none",IF(S78=1,_xlfn.IFS(M78=R78,"greeting",N78=R78,"act with empathy",O78=R78,"explain expectations &amp; resolve situations",P78=R78,"communication"),""))</f>
        <v>greeting</v>
      </c>
      <c r="U78" s="4" t="str">
        <f t="shared" si="21"/>
        <v>Liverpool City received an overall score of 89% which ranks them at position 1 of the 9 areas within the South West Metropolitan region called in Q1.</v>
      </c>
      <c r="V78" s="4" t="str">
        <f t="shared" si="22"/>
        <v>Liverpool City received a 'greeting' score of 52% which ranks them at position 6 of the 9 areas within the South West Metropolitan region called in Q1.</v>
      </c>
      <c r="W78" s="4" t="str">
        <f t="shared" si="23"/>
        <v>Liverpool City received an 'act with empathy' score of 96% which ranks them at position 3 of the 9 areas within the South West Metropolitan region called in Q1.</v>
      </c>
      <c r="X78" s="4" t="str">
        <f t="shared" si="24"/>
        <v>Liverpool City received an 'explain expectations &amp; resolve situations' score of 90% which ranks them at position 3 of the 9 areas within the South West Metropolitan region called in Q1.</v>
      </c>
      <c r="Y78" s="4" t="str">
        <f t="shared" si="25"/>
        <v>Liverpool City received a 'communication' score of 83% which ranks them at position 1 of the 9 areas within the South West Metropolitan region called in Q1.</v>
      </c>
      <c r="Z78" s="4" t="str">
        <f t="shared" si="26"/>
        <v>Liverpool City's lowest rank was for 'greeting' in Q1, which should be examined for potential areas of improvement.</v>
      </c>
    </row>
    <row r="79" spans="1:26" x14ac:dyDescent="0.25">
      <c r="A79" s="4">
        <v>2025</v>
      </c>
      <c r="B79" s="4" t="s">
        <v>339</v>
      </c>
      <c r="C79" s="9" t="s">
        <v>340</v>
      </c>
      <c r="D79" s="4" t="s">
        <v>69</v>
      </c>
      <c r="E79" s="4" t="str">
        <f t="shared" si="18"/>
        <v>South Sydney</v>
      </c>
      <c r="F79" s="4" t="s">
        <v>48</v>
      </c>
      <c r="G79" s="4" t="s">
        <v>48</v>
      </c>
      <c r="H79" s="8">
        <f>AVERAGEIFS('Single Response'!$Y$2:$Y$517,'Single Response'!$J$2:$J$517,'Areas Ranking'!$D79,'Single Response'!$B$2:$B$517,'Areas Ranking'!$B79)</f>
        <v>0.66666666666666663</v>
      </c>
      <c r="I79" s="8">
        <f>AVERAGEIFS('Single Response'!$Z$2:$Z$517,'Single Response'!$J$2:$J$517,'Areas Ranking'!$D79,'Single Response'!$B$2:$B$517,'Areas Ranking'!$B79)</f>
        <v>1</v>
      </c>
      <c r="J79" s="8">
        <f>AVERAGEIFS('Single Response'!$AA$2:$AA$517,'Single Response'!$J$2:$J$517,'Areas Ranking'!$D79,'Single Response'!$B$2:$B$517,'Areas Ranking'!$B79)</f>
        <v>0.80952380952380942</v>
      </c>
      <c r="K79" s="8">
        <f>AVERAGEIFS('Single Response'!$AB$2:$AB$517,'Single Response'!$J$2:$J$517,'Areas Ranking'!$D79,'Single Response'!$B$2:$B$517,'Areas Ranking'!$B79)</f>
        <v>0.5</v>
      </c>
      <c r="L79" s="8">
        <f>AVERAGEIFS('Single Response'!$AC$2:$AC$517,'Single Response'!$J$2:$J$517,'Areas Ranking'!$D79,'Single Response'!$B$2:$B$517,'Areas Ranking'!$B79)</f>
        <v>0.82375478927203061</v>
      </c>
      <c r="M79" s="4">
        <f>COUNTIFS($B$2:$B$172,'Areas Ranking'!$B79,$G$2:$G$172,'Areas Ranking'!$G79,$H$2:$H$172,"&gt;"&amp;H79)+1</f>
        <v>2</v>
      </c>
      <c r="N79" s="4">
        <f>COUNTIFS($B$2:$B$172,'Areas Ranking'!$B79,$G$2:$G$172,'Areas Ranking'!$G79,$I$2:$I$172,"&gt;"&amp;I79)+1</f>
        <v>1</v>
      </c>
      <c r="O79" s="4">
        <f>COUNTIFS($B$2:$B$172,'Areas Ranking'!$B79,$G$2:$G$172,'Areas Ranking'!$G79,$J$2:$J$172,"&gt;"&amp;J79)+1</f>
        <v>7</v>
      </c>
      <c r="P79" s="4">
        <f>COUNTIFS($B$2:$B$172,'Areas Ranking'!$B79,$G$2:$G$172,'Areas Ranking'!$G79,$K$2:$K$172,"&gt;"&amp;K79)+1</f>
        <v>4</v>
      </c>
      <c r="Q79" s="4">
        <f>COUNTIFS($B$2:$B$172,'Areas Ranking'!$B79,$G$2:$G$172,'Areas Ranking'!$G79,$L$2:$L$172,"&gt;"&amp;L79)+1</f>
        <v>7</v>
      </c>
      <c r="R79" s="4">
        <f t="shared" si="19"/>
        <v>7</v>
      </c>
      <c r="S79" s="4">
        <f t="shared" si="20"/>
        <v>1</v>
      </c>
      <c r="T79" s="4" t="str" cm="1">
        <f t="array" ref="T79">IF(R79=1,"none",IF(S79=1,_xlfn.IFS(M79=R79,"greeting",N79=R79,"act with empathy",O79=R79,"explain expectations &amp; resolve situations",P79=R79,"communication"),""))</f>
        <v>explain expectations &amp; resolve situations</v>
      </c>
      <c r="U79" s="4" t="str">
        <f t="shared" si="21"/>
        <v>South Sydney received an overall score of 82% which ranks them at position 7 of the 10 areas within the Central Metropolitan region called in Q1.</v>
      </c>
      <c r="V79" s="4" t="str">
        <f t="shared" si="22"/>
        <v>South Sydney received a 'greeting' score of 67% which ranks them at position 2 of the 10 areas within the Central Metropolitan region called in Q1.</v>
      </c>
      <c r="W79" s="4" t="str">
        <f t="shared" si="23"/>
        <v>South Sydney received an 'act with empathy' score of 100% which ranks them at position 1 of the 10 areas within the Central Metropolitan region called in Q1.</v>
      </c>
      <c r="X79" s="4" t="str">
        <f t="shared" si="24"/>
        <v>South Sydney received an 'explain expectations &amp; resolve situations' score of 81% which ranks them at position 7 of the 10 areas within the Central Metropolitan region called in Q1.</v>
      </c>
      <c r="Y79" s="4" t="str">
        <f t="shared" si="25"/>
        <v>South Sydney received a 'communication' score of 50% which ranks them at position 4 of the 10 areas within the Central Metropolitan region called in Q1.</v>
      </c>
      <c r="Z79" s="4" t="str">
        <f t="shared" si="26"/>
        <v>South Sydney's lowest rank was for 'explain expectations &amp; resolve situations' in Q1, which should be examined for potential areas of improvement.</v>
      </c>
    </row>
    <row r="80" spans="1:26" x14ac:dyDescent="0.25">
      <c r="A80" s="4">
        <v>2025</v>
      </c>
      <c r="B80" s="4" t="s">
        <v>339</v>
      </c>
      <c r="C80" s="9" t="s">
        <v>340</v>
      </c>
      <c r="D80" s="4" t="s">
        <v>177</v>
      </c>
      <c r="E80" s="4" t="str">
        <f t="shared" si="18"/>
        <v>Mount Druitt</v>
      </c>
      <c r="F80" s="4" t="s">
        <v>104</v>
      </c>
      <c r="G80" s="4" t="s">
        <v>104</v>
      </c>
      <c r="H80" s="8">
        <f>AVERAGEIFS('Single Response'!$Y$2:$Y$517,'Single Response'!$J$2:$J$517,'Areas Ranking'!$D80,'Single Response'!$B$2:$B$517,'Areas Ranking'!$B80)</f>
        <v>0.42857142857142855</v>
      </c>
      <c r="I80" s="8">
        <f>AVERAGEIFS('Single Response'!$Z$2:$Z$517,'Single Response'!$J$2:$J$517,'Areas Ranking'!$D80,'Single Response'!$B$2:$B$517,'Areas Ranking'!$B80)</f>
        <v>0.75</v>
      </c>
      <c r="J80" s="8">
        <f>AVERAGEIFS('Single Response'!$AA$2:$AA$517,'Single Response'!$J$2:$J$517,'Areas Ranking'!$D80,'Single Response'!$B$2:$B$517,'Areas Ranking'!$B80)</f>
        <v>0.74603174603174605</v>
      </c>
      <c r="K80" s="8">
        <f>AVERAGEIFS('Single Response'!$AB$2:$AB$517,'Single Response'!$J$2:$J$517,'Areas Ranking'!$D80,'Single Response'!$B$2:$B$517,'Areas Ranking'!$B80)</f>
        <v>0.66666666666666663</v>
      </c>
      <c r="L80" s="8">
        <f>AVERAGEIFS('Single Response'!$AC$2:$AC$517,'Single Response'!$J$2:$J$517,'Areas Ranking'!$D80,'Single Response'!$B$2:$B$517,'Areas Ranking'!$B80)</f>
        <v>0.71264367816091967</v>
      </c>
      <c r="M80" s="4">
        <f>COUNTIFS($B$2:$B$172,'Areas Ranking'!$B80,$G$2:$G$172,'Areas Ranking'!$G80,$H$2:$H$172,"&gt;"&amp;H80)+1</f>
        <v>10</v>
      </c>
      <c r="N80" s="4">
        <f>COUNTIFS($B$2:$B$172,'Areas Ranking'!$B80,$G$2:$G$172,'Areas Ranking'!$G80,$I$2:$I$172,"&gt;"&amp;I80)+1</f>
        <v>10</v>
      </c>
      <c r="O80" s="4">
        <f>COUNTIFS($B$2:$B$172,'Areas Ranking'!$B80,$G$2:$G$172,'Areas Ranking'!$G80,$J$2:$J$172,"&gt;"&amp;J80)+1</f>
        <v>9</v>
      </c>
      <c r="P80" s="4">
        <f>COUNTIFS($B$2:$B$172,'Areas Ranking'!$B80,$G$2:$G$172,'Areas Ranking'!$G80,$K$2:$K$172,"&gt;"&amp;K80)+1</f>
        <v>4</v>
      </c>
      <c r="Q80" s="4">
        <f>COUNTIFS($B$2:$B$172,'Areas Ranking'!$B80,$G$2:$G$172,'Areas Ranking'!$G80,$L$2:$L$172,"&gt;"&amp;L80)+1</f>
        <v>9</v>
      </c>
      <c r="R80" s="4">
        <f t="shared" si="19"/>
        <v>10</v>
      </c>
      <c r="S80" s="4">
        <f t="shared" si="20"/>
        <v>2</v>
      </c>
      <c r="T80" s="4" t="str" cm="1">
        <f t="array" ref="T80">IF(R80=1,"none",IF(S80=1,_xlfn.IFS(M80=R80,"greeting",N80=R80,"act with empathy",O80=R80,"explain expectations &amp; resolve situations",P80=R80,"communication"),""))</f>
        <v/>
      </c>
      <c r="U80" s="4" t="str">
        <f t="shared" si="21"/>
        <v>Mount Druitt received an overall score of 71% which ranks them at position 9 of the 12 areas within the North West Metropolitan region called in Q1.</v>
      </c>
      <c r="V80" s="4" t="str">
        <f t="shared" si="22"/>
        <v>Mount Druitt received a 'greeting' score of 43% which ranks them at position 10 of the 12 areas within the North West Metropolitan region called in Q1.</v>
      </c>
      <c r="W80" s="4" t="str">
        <f t="shared" si="23"/>
        <v>Mount Druitt received an 'act with empathy' score of 75% which ranks them at position 10 of the 12 areas within the North West Metropolitan region called in Q1.</v>
      </c>
      <c r="X80" s="4" t="str">
        <f t="shared" si="24"/>
        <v>Mount Druitt received an 'explain expectations &amp; resolve situations' score of 75% which ranks them at position 9 of the 12 areas within the North West Metropolitan region called in Q1.</v>
      </c>
      <c r="Y80" s="4" t="str">
        <f t="shared" si="25"/>
        <v>Mount Druitt received a 'communication' score of 67% which ranks them at position 4 of the 12 areas within the North West Metropolitan region called in Q1.</v>
      </c>
      <c r="Z80" s="4" t="str">
        <f t="shared" si="26"/>
        <v>Mount Druitt had multiple areas with lower ranks in Q1, which should be examined for potential areas of improvement.</v>
      </c>
    </row>
    <row r="81" spans="1:26" x14ac:dyDescent="0.25">
      <c r="A81" s="4">
        <v>2025</v>
      </c>
      <c r="B81" s="4" t="s">
        <v>339</v>
      </c>
      <c r="C81" s="9" t="s">
        <v>340</v>
      </c>
      <c r="D81" s="4" t="s">
        <v>128</v>
      </c>
      <c r="E81" s="4" t="str">
        <f t="shared" si="18"/>
        <v>Parramatta</v>
      </c>
      <c r="F81" s="4" t="s">
        <v>104</v>
      </c>
      <c r="G81" s="4" t="s">
        <v>104</v>
      </c>
      <c r="H81" s="8">
        <f>AVERAGEIFS('Single Response'!$Y$2:$Y$517,'Single Response'!$J$2:$J$517,'Areas Ranking'!$D81,'Single Response'!$B$2:$B$517,'Areas Ranking'!$B81)</f>
        <v>0.47619047619047611</v>
      </c>
      <c r="I81" s="8">
        <f>AVERAGEIFS('Single Response'!$Z$2:$Z$517,'Single Response'!$J$2:$J$517,'Areas Ranking'!$D81,'Single Response'!$B$2:$B$517,'Areas Ranking'!$B81)</f>
        <v>0.59523809523809523</v>
      </c>
      <c r="J81" s="8">
        <f>AVERAGEIFS('Single Response'!$AA$2:$AA$517,'Single Response'!$J$2:$J$517,'Areas Ranking'!$D81,'Single Response'!$B$2:$B$517,'Areas Ranking'!$B81)</f>
        <v>0.56084656084656082</v>
      </c>
      <c r="K81" s="8">
        <f>AVERAGEIFS('Single Response'!$AB$2:$AB$517,'Single Response'!$J$2:$J$517,'Areas Ranking'!$D81,'Single Response'!$B$2:$B$517,'Areas Ranking'!$B81)</f>
        <v>0.5</v>
      </c>
      <c r="L81" s="8">
        <f>AVERAGEIFS('Single Response'!$AC$2:$AC$517,'Single Response'!$J$2:$J$517,'Areas Ranking'!$D81,'Single Response'!$B$2:$B$517,'Areas Ranking'!$B81)</f>
        <v>0.55857424822942059</v>
      </c>
      <c r="M81" s="4">
        <f>COUNTIFS($B$2:$B$172,'Areas Ranking'!$B81,$G$2:$G$172,'Areas Ranking'!$G81,$H$2:$H$172,"&gt;"&amp;H81)+1</f>
        <v>8</v>
      </c>
      <c r="N81" s="4">
        <f>COUNTIFS($B$2:$B$172,'Areas Ranking'!$B81,$G$2:$G$172,'Areas Ranking'!$G81,$I$2:$I$172,"&gt;"&amp;I81)+1</f>
        <v>12</v>
      </c>
      <c r="O81" s="4">
        <f>COUNTIFS($B$2:$B$172,'Areas Ranking'!$B81,$G$2:$G$172,'Areas Ranking'!$G81,$J$2:$J$172,"&gt;"&amp;J81)+1</f>
        <v>12</v>
      </c>
      <c r="P81" s="4">
        <f>COUNTIFS($B$2:$B$172,'Areas Ranking'!$B81,$G$2:$G$172,'Areas Ranking'!$G81,$K$2:$K$172,"&gt;"&amp;K81)+1</f>
        <v>9</v>
      </c>
      <c r="Q81" s="4">
        <f>COUNTIFS($B$2:$B$172,'Areas Ranking'!$B81,$G$2:$G$172,'Areas Ranking'!$G81,$L$2:$L$172,"&gt;"&amp;L81)+1</f>
        <v>12</v>
      </c>
      <c r="R81" s="4">
        <f t="shared" si="19"/>
        <v>12</v>
      </c>
      <c r="S81" s="4">
        <f t="shared" si="20"/>
        <v>2</v>
      </c>
      <c r="T81" s="4" t="str" cm="1">
        <f t="array" ref="T81">IF(R81=1,"none",IF(S81=1,_xlfn.IFS(M81=R81,"greeting",N81=R81,"act with empathy",O81=R81,"explain expectations &amp; resolve situations",P81=R81,"communication"),""))</f>
        <v/>
      </c>
      <c r="U81" s="4" t="str">
        <f t="shared" si="21"/>
        <v>Parramatta received an overall score of 56% which ranks them at position 12 of the 12 areas within the North West Metropolitan region called in Q1.</v>
      </c>
      <c r="V81" s="4" t="str">
        <f t="shared" si="22"/>
        <v>Parramatta received a 'greeting' score of 48% which ranks them at position 8 of the 12 areas within the North West Metropolitan region called in Q1.</v>
      </c>
      <c r="W81" s="4" t="str">
        <f t="shared" si="23"/>
        <v>Parramatta received an 'act with empathy' score of 60% which ranks them at position 12 of the 12 areas within the North West Metropolitan region called in Q1.</v>
      </c>
      <c r="X81" s="4" t="str">
        <f t="shared" si="24"/>
        <v>Parramatta received an 'explain expectations &amp; resolve situations' score of 56% which ranks them at position 12 of the 12 areas within the North West Metropolitan region called in Q1.</v>
      </c>
      <c r="Y81" s="4" t="str">
        <f t="shared" si="25"/>
        <v>Parramatta received a 'communication' score of 50% which ranks them at position 9 of the 12 areas within the North West Metropolitan region called in Q1.</v>
      </c>
      <c r="Z81" s="4" t="str">
        <f t="shared" si="26"/>
        <v>Parramatta had multiple areas with lower ranks in Q1, which should be examined for potential areas of improvement.</v>
      </c>
    </row>
    <row r="82" spans="1:26" x14ac:dyDescent="0.25">
      <c r="A82" s="4">
        <v>2025</v>
      </c>
      <c r="B82" s="4" t="s">
        <v>339</v>
      </c>
      <c r="C82" s="9" t="s">
        <v>340</v>
      </c>
      <c r="D82" s="4" t="s">
        <v>166</v>
      </c>
      <c r="E82" s="4" t="str">
        <f t="shared" si="18"/>
        <v>Nepean</v>
      </c>
      <c r="F82" s="4" t="s">
        <v>104</v>
      </c>
      <c r="G82" s="4" t="s">
        <v>104</v>
      </c>
      <c r="H82" s="8">
        <f>AVERAGEIFS('Single Response'!$Y$2:$Y$517,'Single Response'!$J$2:$J$517,'Areas Ranking'!$D82,'Single Response'!$B$2:$B$517,'Areas Ranking'!$B82)</f>
        <v>0.42857142857142855</v>
      </c>
      <c r="I82" s="8">
        <f>AVERAGEIFS('Single Response'!$Z$2:$Z$517,'Single Response'!$J$2:$J$517,'Areas Ranking'!$D82,'Single Response'!$B$2:$B$517,'Areas Ranking'!$B82)</f>
        <v>0.61904761904761907</v>
      </c>
      <c r="J82" s="8">
        <f>AVERAGEIFS('Single Response'!$AA$2:$AA$517,'Single Response'!$J$2:$J$517,'Areas Ranking'!$D82,'Single Response'!$B$2:$B$517,'Areas Ranking'!$B82)</f>
        <v>0.57142857142857151</v>
      </c>
      <c r="K82" s="8">
        <f>AVERAGEIFS('Single Response'!$AB$2:$AB$517,'Single Response'!$J$2:$J$517,'Areas Ranking'!$D82,'Single Response'!$B$2:$B$517,'Areas Ranking'!$B82)</f>
        <v>0.66666666666666663</v>
      </c>
      <c r="L82" s="8">
        <f>AVERAGEIFS('Single Response'!$AC$2:$AC$517,'Single Response'!$J$2:$J$517,'Areas Ranking'!$D82,'Single Response'!$B$2:$B$517,'Areas Ranking'!$B82)</f>
        <v>0.58620689655172409</v>
      </c>
      <c r="M82" s="4">
        <f>COUNTIFS($B$2:$B$172,'Areas Ranking'!$B82,$G$2:$G$172,'Areas Ranking'!$G82,$H$2:$H$172,"&gt;"&amp;H82)+1</f>
        <v>10</v>
      </c>
      <c r="N82" s="4">
        <f>COUNTIFS($B$2:$B$172,'Areas Ranking'!$B82,$G$2:$G$172,'Areas Ranking'!$G82,$I$2:$I$172,"&gt;"&amp;I82)+1</f>
        <v>11</v>
      </c>
      <c r="O82" s="4">
        <f>COUNTIFS($B$2:$B$172,'Areas Ranking'!$B82,$G$2:$G$172,'Areas Ranking'!$G82,$J$2:$J$172,"&gt;"&amp;J82)+1</f>
        <v>11</v>
      </c>
      <c r="P82" s="4">
        <f>COUNTIFS($B$2:$B$172,'Areas Ranking'!$B82,$G$2:$G$172,'Areas Ranking'!$G82,$K$2:$K$172,"&gt;"&amp;K82)+1</f>
        <v>4</v>
      </c>
      <c r="Q82" s="4">
        <f>COUNTIFS($B$2:$B$172,'Areas Ranking'!$B82,$G$2:$G$172,'Areas Ranking'!$G82,$L$2:$L$172,"&gt;"&amp;L82)+1</f>
        <v>11</v>
      </c>
      <c r="R82" s="4">
        <f t="shared" si="19"/>
        <v>11</v>
      </c>
      <c r="S82" s="4">
        <f t="shared" si="20"/>
        <v>2</v>
      </c>
      <c r="T82" s="4" t="str" cm="1">
        <f t="array" ref="T82">IF(R82=1,"none",IF(S82=1,_xlfn.IFS(M82=R82,"greeting",N82=R82,"act with empathy",O82=R82,"explain expectations &amp; resolve situations",P82=R82,"communication"),""))</f>
        <v/>
      </c>
      <c r="U82" s="4" t="str">
        <f t="shared" si="21"/>
        <v>Nepean received an overall score of 59% which ranks them at position 11 of the 12 areas within the North West Metropolitan region called in Q1.</v>
      </c>
      <c r="V82" s="4" t="str">
        <f t="shared" si="22"/>
        <v>Nepean received a 'greeting' score of 43% which ranks them at position 10 of the 12 areas within the North West Metropolitan region called in Q1.</v>
      </c>
      <c r="W82" s="4" t="str">
        <f t="shared" si="23"/>
        <v>Nepean received an 'act with empathy' score of 62% which ranks them at position 11 of the 12 areas within the North West Metropolitan region called in Q1.</v>
      </c>
      <c r="X82" s="4" t="str">
        <f t="shared" si="24"/>
        <v>Nepean received an 'explain expectations &amp; resolve situations' score of 57% which ranks them at position 11 of the 12 areas within the North West Metropolitan region called in Q1.</v>
      </c>
      <c r="Y82" s="4" t="str">
        <f t="shared" si="25"/>
        <v>Nepean received a 'communication' score of 67% which ranks them at position 4 of the 12 areas within the North West Metropolitan region called in Q1.</v>
      </c>
      <c r="Z82" s="4" t="str">
        <f t="shared" si="26"/>
        <v>Nepean had multiple areas with lower ranks in Q1, which should be examined for potential areas of improvement.</v>
      </c>
    </row>
    <row r="83" spans="1:26" x14ac:dyDescent="0.25">
      <c r="A83" s="4">
        <v>2025</v>
      </c>
      <c r="B83" s="4" t="s">
        <v>339</v>
      </c>
      <c r="C83" s="9" t="s">
        <v>340</v>
      </c>
      <c r="D83" s="4" t="s">
        <v>174</v>
      </c>
      <c r="E83" s="4" t="str">
        <f t="shared" si="18"/>
        <v>Riverstone</v>
      </c>
      <c r="F83" s="4" t="s">
        <v>104</v>
      </c>
      <c r="G83" s="4" t="s">
        <v>104</v>
      </c>
      <c r="H83" s="8">
        <f>AVERAGEIFS('Single Response'!$Y$2:$Y$517,'Single Response'!$J$2:$J$517,'Areas Ranking'!$D83,'Single Response'!$B$2:$B$517,'Areas Ranking'!$B83)</f>
        <v>0.52380952380952372</v>
      </c>
      <c r="I83" s="8">
        <f>AVERAGEIFS('Single Response'!$Z$2:$Z$517,'Single Response'!$J$2:$J$517,'Areas Ranking'!$D83,'Single Response'!$B$2:$B$517,'Areas Ranking'!$B83)</f>
        <v>0.91666666666666663</v>
      </c>
      <c r="J83" s="8">
        <f>AVERAGEIFS('Single Response'!$AA$2:$AA$517,'Single Response'!$J$2:$J$517,'Areas Ranking'!$D83,'Single Response'!$B$2:$B$517,'Areas Ranking'!$B83)</f>
        <v>0.90476190476190477</v>
      </c>
      <c r="K83" s="8">
        <f>AVERAGEIFS('Single Response'!$AB$2:$AB$517,'Single Response'!$J$2:$J$517,'Areas Ranking'!$D83,'Single Response'!$B$2:$B$517,'Areas Ranking'!$B83)</f>
        <v>0.83333333333333337</v>
      </c>
      <c r="L83" s="8">
        <f>AVERAGEIFS('Single Response'!$AC$2:$AC$517,'Single Response'!$J$2:$J$517,'Areas Ranking'!$D83,'Single Response'!$B$2:$B$517,'Areas Ranking'!$B83)</f>
        <v>0.86973180076628365</v>
      </c>
      <c r="M83" s="4">
        <f>COUNTIFS($B$2:$B$172,'Areas Ranking'!$B83,$G$2:$G$172,'Areas Ranking'!$G83,$H$2:$H$172,"&gt;"&amp;H83)+1</f>
        <v>7</v>
      </c>
      <c r="N83" s="4">
        <f>COUNTIFS($B$2:$B$172,'Areas Ranking'!$B83,$G$2:$G$172,'Areas Ranking'!$G83,$I$2:$I$172,"&gt;"&amp;I83)+1</f>
        <v>7</v>
      </c>
      <c r="O83" s="4">
        <f>COUNTIFS($B$2:$B$172,'Areas Ranking'!$B83,$G$2:$G$172,'Areas Ranking'!$G83,$J$2:$J$172,"&gt;"&amp;J83)+1</f>
        <v>5</v>
      </c>
      <c r="P83" s="4">
        <f>COUNTIFS($B$2:$B$172,'Areas Ranking'!$B83,$G$2:$G$172,'Areas Ranking'!$G83,$K$2:$K$172,"&gt;"&amp;K83)+1</f>
        <v>1</v>
      </c>
      <c r="Q83" s="4">
        <f>COUNTIFS($B$2:$B$172,'Areas Ranking'!$B83,$G$2:$G$172,'Areas Ranking'!$G83,$L$2:$L$172,"&gt;"&amp;L83)+1</f>
        <v>5</v>
      </c>
      <c r="R83" s="4">
        <f t="shared" si="19"/>
        <v>7</v>
      </c>
      <c r="S83" s="4">
        <f t="shared" si="20"/>
        <v>2</v>
      </c>
      <c r="T83" s="4" t="str" cm="1">
        <f t="array" ref="T83">IF(R83=1,"none",IF(S83=1,_xlfn.IFS(M83=R83,"greeting",N83=R83,"act with empathy",O83=R83,"explain expectations &amp; resolve situations",P83=R83,"communication"),""))</f>
        <v/>
      </c>
      <c r="U83" s="4" t="str">
        <f t="shared" si="21"/>
        <v>Riverstone received an overall score of 87% which ranks them at position 5 of the 12 areas within the North West Metropolitan region called in Q1.</v>
      </c>
      <c r="V83" s="4" t="str">
        <f t="shared" si="22"/>
        <v>Riverstone received a 'greeting' score of 52% which ranks them at position 7 of the 12 areas within the North West Metropolitan region called in Q1.</v>
      </c>
      <c r="W83" s="4" t="str">
        <f t="shared" si="23"/>
        <v>Riverstone received an 'act with empathy' score of 92% which ranks them at position 7 of the 12 areas within the North West Metropolitan region called in Q1.</v>
      </c>
      <c r="X83" s="4" t="str">
        <f t="shared" si="24"/>
        <v>Riverstone received an 'explain expectations &amp; resolve situations' score of 90% which ranks them at position 5 of the 12 areas within the North West Metropolitan region called in Q1.</v>
      </c>
      <c r="Y83" s="4" t="str">
        <f t="shared" si="25"/>
        <v>Riverstone received a 'communication' score of 83% which ranks them at position 1 of the 12 areas within the North West Metropolitan region called in Q1.</v>
      </c>
      <c r="Z83" s="4" t="str">
        <f t="shared" si="26"/>
        <v>Riverstone had multiple areas with lower ranks in Q1, which should be examined for potential areas of improvement.</v>
      </c>
    </row>
    <row r="84" spans="1:26" x14ac:dyDescent="0.25">
      <c r="A84" s="4">
        <v>2025</v>
      </c>
      <c r="B84" s="4" t="s">
        <v>339</v>
      </c>
      <c r="C84" s="9" t="s">
        <v>340</v>
      </c>
      <c r="D84" s="4" t="s">
        <v>93</v>
      </c>
      <c r="E84" s="4" t="str">
        <f t="shared" si="18"/>
        <v>St George</v>
      </c>
      <c r="F84" s="4" t="s">
        <v>48</v>
      </c>
      <c r="G84" s="4" t="s">
        <v>48</v>
      </c>
      <c r="H84" s="8">
        <f>AVERAGEIFS('Single Response'!$Y$2:$Y$517,'Single Response'!$J$2:$J$517,'Areas Ranking'!$D84,'Single Response'!$B$2:$B$517,'Areas Ranking'!$B84)</f>
        <v>0.7142857142857143</v>
      </c>
      <c r="I84" s="8">
        <f>AVERAGEIFS('Single Response'!$Z$2:$Z$517,'Single Response'!$J$2:$J$517,'Areas Ranking'!$D84,'Single Response'!$B$2:$B$517,'Areas Ranking'!$B84)</f>
        <v>1</v>
      </c>
      <c r="J84" s="8">
        <f>AVERAGEIFS('Single Response'!$AA$2:$AA$517,'Single Response'!$J$2:$J$517,'Areas Ranking'!$D84,'Single Response'!$B$2:$B$517,'Areas Ranking'!$B84)</f>
        <v>0.92592592592592593</v>
      </c>
      <c r="K84" s="8">
        <f>AVERAGEIFS('Single Response'!$AB$2:$AB$517,'Single Response'!$J$2:$J$517,'Areas Ranking'!$D84,'Single Response'!$B$2:$B$517,'Areas Ranking'!$B84)</f>
        <v>0.83333333333333337</v>
      </c>
      <c r="L84" s="8">
        <f>AVERAGEIFS('Single Response'!$AC$2:$AC$517,'Single Response'!$J$2:$J$517,'Areas Ranking'!$D84,'Single Response'!$B$2:$B$517,'Areas Ranking'!$B84)</f>
        <v>0.91791477998374538</v>
      </c>
      <c r="M84" s="4">
        <f>COUNTIFS($B$2:$B$172,'Areas Ranking'!$B84,$G$2:$G$172,'Areas Ranking'!$G84,$H$2:$H$172,"&gt;"&amp;H84)+1</f>
        <v>1</v>
      </c>
      <c r="N84" s="4">
        <f>COUNTIFS($B$2:$B$172,'Areas Ranking'!$B84,$G$2:$G$172,'Areas Ranking'!$G84,$I$2:$I$172,"&gt;"&amp;I84)+1</f>
        <v>1</v>
      </c>
      <c r="O84" s="4">
        <f>COUNTIFS($B$2:$B$172,'Areas Ranking'!$B84,$G$2:$G$172,'Areas Ranking'!$G84,$J$2:$J$172,"&gt;"&amp;J84)+1</f>
        <v>4</v>
      </c>
      <c r="P84" s="4">
        <f>COUNTIFS($B$2:$B$172,'Areas Ranking'!$B84,$G$2:$G$172,'Areas Ranking'!$G84,$K$2:$K$172,"&gt;"&amp;K84)+1</f>
        <v>1</v>
      </c>
      <c r="Q84" s="4">
        <f>COUNTIFS($B$2:$B$172,'Areas Ranking'!$B84,$G$2:$G$172,'Areas Ranking'!$G84,$L$2:$L$172,"&gt;"&amp;L84)+1</f>
        <v>1</v>
      </c>
      <c r="R84" s="4">
        <f t="shared" si="19"/>
        <v>4</v>
      </c>
      <c r="S84" s="4">
        <f t="shared" si="20"/>
        <v>1</v>
      </c>
      <c r="T84" s="4" t="str" cm="1">
        <f t="array" ref="T84">IF(R84=1,"none",IF(S84=1,_xlfn.IFS(M84=R84,"greeting",N84=R84,"act with empathy",O84=R84,"explain expectations &amp; resolve situations",P84=R84,"communication"),""))</f>
        <v>explain expectations &amp; resolve situations</v>
      </c>
      <c r="U84" s="4" t="str">
        <f t="shared" si="21"/>
        <v>St George received an overall score of 92% which ranks them at position 1 of the 10 areas within the Central Metropolitan region called in Q1.</v>
      </c>
      <c r="V84" s="4" t="str">
        <f t="shared" si="22"/>
        <v>St George received a 'greeting' score of 71% which ranks them at position 1 of the 10 areas within the Central Metropolitan region called in Q1.</v>
      </c>
      <c r="W84" s="4" t="str">
        <f t="shared" si="23"/>
        <v>St George received an 'act with empathy' score of 100% which ranks them at position 1 of the 10 areas within the Central Metropolitan region called in Q1.</v>
      </c>
      <c r="X84" s="4" t="str">
        <f t="shared" si="24"/>
        <v>St George received an 'explain expectations &amp; resolve situations' score of 93% which ranks them at position 4 of the 10 areas within the Central Metropolitan region called in Q1.</v>
      </c>
      <c r="Y84" s="4" t="str">
        <f t="shared" si="25"/>
        <v>St George received a 'communication' score of 83% which ranks them at position 1 of the 10 areas within the Central Metropolitan region called in Q1.</v>
      </c>
      <c r="Z84" s="4" t="str">
        <f t="shared" si="26"/>
        <v>St George's lowest rank was for 'explain expectations &amp; resolve situations' in Q1, which should be examined for potential areas of improvement.</v>
      </c>
    </row>
    <row r="85" spans="1:26" x14ac:dyDescent="0.25">
      <c r="A85" s="4">
        <v>2025</v>
      </c>
      <c r="B85" s="4" t="s">
        <v>339</v>
      </c>
      <c r="C85" s="9" t="s">
        <v>340</v>
      </c>
      <c r="D85" s="4" t="s">
        <v>60</v>
      </c>
      <c r="E85" s="4" t="str">
        <f t="shared" si="18"/>
        <v>Surry Hills</v>
      </c>
      <c r="F85" s="4" t="s">
        <v>48</v>
      </c>
      <c r="G85" s="4" t="s">
        <v>48</v>
      </c>
      <c r="H85" s="8">
        <f>AVERAGEIFS('Single Response'!$Y$2:$Y$517,'Single Response'!$J$2:$J$517,'Areas Ranking'!$D85,'Single Response'!$B$2:$B$517,'Areas Ranking'!$B85)</f>
        <v>0.66666666666666663</v>
      </c>
      <c r="I85" s="8">
        <f>AVERAGEIFS('Single Response'!$Z$2:$Z$517,'Single Response'!$J$2:$J$517,'Areas Ranking'!$D85,'Single Response'!$B$2:$B$517,'Areas Ranking'!$B85)</f>
        <v>0.70238095238095244</v>
      </c>
      <c r="J85" s="8">
        <f>AVERAGEIFS('Single Response'!$AA$2:$AA$517,'Single Response'!$J$2:$J$517,'Areas Ranking'!$D85,'Single Response'!$B$2:$B$517,'Areas Ranking'!$B85)</f>
        <v>0.64550264550264547</v>
      </c>
      <c r="K85" s="8">
        <f>AVERAGEIFS('Single Response'!$AB$2:$AB$517,'Single Response'!$J$2:$J$517,'Areas Ranking'!$D85,'Single Response'!$B$2:$B$517,'Areas Ranking'!$B85)</f>
        <v>0.5</v>
      </c>
      <c r="L85" s="8">
        <f>AVERAGEIFS('Single Response'!$AC$2:$AC$517,'Single Response'!$J$2:$J$517,'Areas Ranking'!$D85,'Single Response'!$B$2:$B$517,'Areas Ranking'!$B85)</f>
        <v>0.64367816091954022</v>
      </c>
      <c r="M85" s="4">
        <f>COUNTIFS($B$2:$B$172,'Areas Ranking'!$B85,$G$2:$G$172,'Areas Ranking'!$G85,$H$2:$H$172,"&gt;"&amp;H85)+1</f>
        <v>2</v>
      </c>
      <c r="N85" s="4">
        <f>COUNTIFS($B$2:$B$172,'Areas Ranking'!$B85,$G$2:$G$172,'Areas Ranking'!$G85,$I$2:$I$172,"&gt;"&amp;I85)+1</f>
        <v>10</v>
      </c>
      <c r="O85" s="4">
        <f>COUNTIFS($B$2:$B$172,'Areas Ranking'!$B85,$G$2:$G$172,'Areas Ranking'!$G85,$J$2:$J$172,"&gt;"&amp;J85)+1</f>
        <v>10</v>
      </c>
      <c r="P85" s="4">
        <f>COUNTIFS($B$2:$B$172,'Areas Ranking'!$B85,$G$2:$G$172,'Areas Ranking'!$G85,$K$2:$K$172,"&gt;"&amp;K85)+1</f>
        <v>4</v>
      </c>
      <c r="Q85" s="4">
        <f>COUNTIFS($B$2:$B$172,'Areas Ranking'!$B85,$G$2:$G$172,'Areas Ranking'!$G85,$L$2:$L$172,"&gt;"&amp;L85)+1</f>
        <v>10</v>
      </c>
      <c r="R85" s="4">
        <f t="shared" si="19"/>
        <v>10</v>
      </c>
      <c r="S85" s="4">
        <f t="shared" si="20"/>
        <v>2</v>
      </c>
      <c r="T85" s="4" t="str" cm="1">
        <f t="array" ref="T85">IF(R85=1,"none",IF(S85=1,_xlfn.IFS(M85=R85,"greeting",N85=R85,"act with empathy",O85=R85,"explain expectations &amp; resolve situations",P85=R85,"communication"),""))</f>
        <v/>
      </c>
      <c r="U85" s="4" t="str">
        <f t="shared" si="21"/>
        <v>Surry Hills received an overall score of 64% which ranks them at position 10 of the 10 areas within the Central Metropolitan region called in Q1.</v>
      </c>
      <c r="V85" s="4" t="str">
        <f t="shared" si="22"/>
        <v>Surry Hills received a 'greeting' score of 67% which ranks them at position 2 of the 10 areas within the Central Metropolitan region called in Q1.</v>
      </c>
      <c r="W85" s="4" t="str">
        <f t="shared" si="23"/>
        <v>Surry Hills received an 'act with empathy' score of 70% which ranks them at position 10 of the 10 areas within the Central Metropolitan region called in Q1.</v>
      </c>
      <c r="X85" s="4" t="str">
        <f t="shared" si="24"/>
        <v>Surry Hills received an 'explain expectations &amp; resolve situations' score of 65% which ranks them at position 10 of the 10 areas within the Central Metropolitan region called in Q1.</v>
      </c>
      <c r="Y85" s="4" t="str">
        <f t="shared" si="25"/>
        <v>Surry Hills received a 'communication' score of 50% which ranks them at position 4 of the 10 areas within the Central Metropolitan region called in Q1.</v>
      </c>
      <c r="Z85" s="4" t="str">
        <f t="shared" si="26"/>
        <v>Surry Hills had multiple areas with lower ranks in Q1, which should be examined for potential areas of improvement.</v>
      </c>
    </row>
    <row r="86" spans="1:26" x14ac:dyDescent="0.25">
      <c r="A86" s="4">
        <v>2025</v>
      </c>
      <c r="B86" s="4" t="s">
        <v>339</v>
      </c>
      <c r="C86" s="9" t="s">
        <v>340</v>
      </c>
      <c r="D86" s="4" t="s">
        <v>284</v>
      </c>
      <c r="E86" s="4" t="str">
        <f t="shared" si="18"/>
        <v>Chifley</v>
      </c>
      <c r="F86" s="4" t="s">
        <v>233</v>
      </c>
      <c r="G86" s="4" t="s">
        <v>233</v>
      </c>
      <c r="H86" s="8">
        <f>AVERAGEIFS('Single Response'!$Y$2:$Y$517,'Single Response'!$J$2:$J$517,'Areas Ranking'!$D86,'Single Response'!$B$2:$B$517,'Areas Ranking'!$B86)</f>
        <v>0.42857142857142855</v>
      </c>
      <c r="I86" s="8">
        <f>AVERAGEIFS('Single Response'!$Z$2:$Z$517,'Single Response'!$J$2:$J$517,'Areas Ranking'!$D86,'Single Response'!$B$2:$B$517,'Areas Ranking'!$B86)</f>
        <v>0.9642857142857143</v>
      </c>
      <c r="J86" s="8">
        <f>AVERAGEIFS('Single Response'!$AA$2:$AA$517,'Single Response'!$J$2:$J$517,'Areas Ranking'!$D86,'Single Response'!$B$2:$B$517,'Areas Ranking'!$B86)</f>
        <v>0.87301587301587302</v>
      </c>
      <c r="K86" s="8">
        <f>AVERAGEIFS('Single Response'!$AB$2:$AB$517,'Single Response'!$J$2:$J$517,'Areas Ranking'!$D86,'Single Response'!$B$2:$B$517,'Areas Ranking'!$B86)</f>
        <v>0.5</v>
      </c>
      <c r="L86" s="8">
        <f>AVERAGEIFS('Single Response'!$AC$2:$AC$517,'Single Response'!$J$2:$J$517,'Areas Ranking'!$D86,'Single Response'!$B$2:$B$517,'Areas Ranking'!$B86)</f>
        <v>0.82375478927203061</v>
      </c>
      <c r="M86" s="4">
        <f>COUNTIFS($B$2:$B$172,'Areas Ranking'!$B86,$G$2:$G$172,'Areas Ranking'!$G86,$H$2:$H$172,"&gt;"&amp;H86)+1</f>
        <v>6</v>
      </c>
      <c r="N86" s="4">
        <f>COUNTIFS($B$2:$B$172,'Areas Ranking'!$B86,$G$2:$G$172,'Areas Ranking'!$G86,$I$2:$I$172,"&gt;"&amp;I86)+1</f>
        <v>2</v>
      </c>
      <c r="O86" s="4">
        <f>COUNTIFS($B$2:$B$172,'Areas Ranking'!$B86,$G$2:$G$172,'Areas Ranking'!$G86,$J$2:$J$172,"&gt;"&amp;J86)+1</f>
        <v>2</v>
      </c>
      <c r="P86" s="4">
        <f>COUNTIFS($B$2:$B$172,'Areas Ranking'!$B86,$G$2:$G$172,'Areas Ranking'!$G86,$K$2:$K$172,"&gt;"&amp;K86)+1</f>
        <v>3</v>
      </c>
      <c r="Q86" s="4">
        <f>COUNTIFS($B$2:$B$172,'Areas Ranking'!$B86,$G$2:$G$172,'Areas Ranking'!$G86,$L$2:$L$172,"&gt;"&amp;L86)+1</f>
        <v>4</v>
      </c>
      <c r="R86" s="4">
        <f t="shared" si="19"/>
        <v>6</v>
      </c>
      <c r="S86" s="4">
        <f t="shared" si="20"/>
        <v>1</v>
      </c>
      <c r="T86" s="4" t="str" cm="1">
        <f t="array" ref="T86">IF(R86=1,"none",IF(S86=1,_xlfn.IFS(M86=R86,"greeting",N86=R86,"act with empathy",O86=R86,"explain expectations &amp; resolve situations",P86=R86,"communication"),""))</f>
        <v>greeting</v>
      </c>
      <c r="U86" s="4" t="str">
        <f t="shared" si="21"/>
        <v>Chifley received an overall score of 82% which ranks them at position 4 of the 7 areas within the Western region called in Q1.</v>
      </c>
      <c r="V86" s="4" t="str">
        <f t="shared" si="22"/>
        <v>Chifley received a 'greeting' score of 43% which ranks them at position 6 of the 7 areas within the Western region called in Q1.</v>
      </c>
      <c r="W86" s="4" t="str">
        <f t="shared" si="23"/>
        <v>Chifley received an 'act with empathy' score of 96% which ranks them at position 2 of the 7 areas within the Western region called in Q1.</v>
      </c>
      <c r="X86" s="4" t="str">
        <f t="shared" si="24"/>
        <v>Chifley received an 'explain expectations &amp; resolve situations' score of 87% which ranks them at position 2 of the 7 areas within the Western region called in Q1.</v>
      </c>
      <c r="Y86" s="4" t="str">
        <f t="shared" si="25"/>
        <v>Chifley received a 'communication' score of 50% which ranks them at position 3 of the 7 areas within the Western region called in Q1.</v>
      </c>
      <c r="Z86" s="4" t="str">
        <f t="shared" si="26"/>
        <v>Chifley's lowest rank was for 'greeting' in Q1, which should be examined for potential areas of improvement.</v>
      </c>
    </row>
    <row r="87" spans="1:26" x14ac:dyDescent="0.25">
      <c r="A87" s="4">
        <v>2025</v>
      </c>
      <c r="B87" s="4" t="s">
        <v>339</v>
      </c>
      <c r="C87" s="9" t="s">
        <v>340</v>
      </c>
      <c r="D87" s="4" t="s">
        <v>300</v>
      </c>
      <c r="E87" s="4" t="str">
        <f t="shared" si="18"/>
        <v>Barrier</v>
      </c>
      <c r="F87" s="4" t="s">
        <v>233</v>
      </c>
      <c r="G87" s="4" t="s">
        <v>233</v>
      </c>
      <c r="H87" s="8">
        <f>AVERAGEIFS('Single Response'!$Y$2:$Y$517,'Single Response'!$J$2:$J$517,'Areas Ranking'!$D87,'Single Response'!$B$2:$B$517,'Areas Ranking'!$B87)</f>
        <v>0.52380952380952384</v>
      </c>
      <c r="I87" s="8">
        <f>AVERAGEIFS('Single Response'!$Z$2:$Z$517,'Single Response'!$J$2:$J$517,'Areas Ranking'!$D87,'Single Response'!$B$2:$B$517,'Areas Ranking'!$B87)</f>
        <v>0.82142857142857151</v>
      </c>
      <c r="J87" s="8">
        <f>AVERAGEIFS('Single Response'!$AA$2:$AA$517,'Single Response'!$J$2:$J$517,'Areas Ranking'!$D87,'Single Response'!$B$2:$B$517,'Areas Ranking'!$B87)</f>
        <v>0.9435626102292769</v>
      </c>
      <c r="K87" s="8">
        <f>AVERAGEIFS('Single Response'!$AB$2:$AB$517,'Single Response'!$J$2:$J$517,'Areas Ranking'!$D87,'Single Response'!$B$2:$B$517,'Areas Ranking'!$B87)</f>
        <v>0.33333333333333331</v>
      </c>
      <c r="L87" s="8">
        <f>AVERAGEIFS('Single Response'!$AC$2:$AC$517,'Single Response'!$J$2:$J$517,'Areas Ranking'!$D87,'Single Response'!$B$2:$B$517,'Areas Ranking'!$B87)</f>
        <v>0.80343666550563098</v>
      </c>
      <c r="M87" s="4">
        <f>COUNTIFS($B$2:$B$172,'Areas Ranking'!$B87,$G$2:$G$172,'Areas Ranking'!$G87,$H$2:$H$172,"&gt;"&amp;H87)+1</f>
        <v>5</v>
      </c>
      <c r="N87" s="4">
        <f>COUNTIFS($B$2:$B$172,'Areas Ranking'!$B87,$G$2:$G$172,'Areas Ranking'!$G87,$I$2:$I$172,"&gt;"&amp;I87)+1</f>
        <v>6</v>
      </c>
      <c r="O87" s="4">
        <f>COUNTIFS($B$2:$B$172,'Areas Ranking'!$B87,$G$2:$G$172,'Areas Ranking'!$G87,$J$2:$J$172,"&gt;"&amp;J87)+1</f>
        <v>1</v>
      </c>
      <c r="P87" s="4">
        <f>COUNTIFS($B$2:$B$172,'Areas Ranking'!$B87,$G$2:$G$172,'Areas Ranking'!$G87,$K$2:$K$172,"&gt;"&amp;K87)+1</f>
        <v>6</v>
      </c>
      <c r="Q87" s="4">
        <f>COUNTIFS($B$2:$B$172,'Areas Ranking'!$B87,$G$2:$G$172,'Areas Ranking'!$G87,$L$2:$L$172,"&gt;"&amp;L87)+1</f>
        <v>5</v>
      </c>
      <c r="R87" s="4">
        <f t="shared" si="19"/>
        <v>6</v>
      </c>
      <c r="S87" s="4">
        <f t="shared" si="20"/>
        <v>2</v>
      </c>
      <c r="T87" s="4" t="str" cm="1">
        <f t="array" ref="T87">IF(R87=1,"none",IF(S87=1,_xlfn.IFS(M87=R87,"greeting",N87=R87,"act with empathy",O87=R87,"explain expectations &amp; resolve situations",P87=R87,"communication"),""))</f>
        <v/>
      </c>
      <c r="U87" s="4" t="str">
        <f t="shared" si="21"/>
        <v>Barrier received an overall score of 80% which ranks them at position 5 of the 7 areas within the Western region called in Q1.</v>
      </c>
      <c r="V87" s="4" t="str">
        <f t="shared" si="22"/>
        <v>Barrier received a 'greeting' score of 52% which ranks them at position 5 of the 7 areas within the Western region called in Q1.</v>
      </c>
      <c r="W87" s="4" t="str">
        <f t="shared" si="23"/>
        <v>Barrier received an 'act with empathy' score of 82% which ranks them at position 6 of the 7 areas within the Western region called in Q1.</v>
      </c>
      <c r="X87" s="4" t="str">
        <f t="shared" si="24"/>
        <v>Barrier received an 'explain expectations &amp; resolve situations' score of 94% which ranks them at position 1 of the 7 areas within the Western region called in Q1.</v>
      </c>
      <c r="Y87" s="4" t="str">
        <f t="shared" si="25"/>
        <v>Barrier received a 'communication' score of 33% which ranks them at position 6 of the 7 areas within the Western region called in Q1.</v>
      </c>
      <c r="Z87" s="4" t="str">
        <f t="shared" si="26"/>
        <v>Barrier had multiple areas with lower ranks in Q1, which should be examined for potential areas of improvement.</v>
      </c>
    </row>
    <row r="88" spans="1:26" x14ac:dyDescent="0.25">
      <c r="A88" s="4">
        <v>2025</v>
      </c>
      <c r="B88" s="4" t="s">
        <v>339</v>
      </c>
      <c r="C88" s="9" t="s">
        <v>340</v>
      </c>
      <c r="D88" s="4" t="s">
        <v>131</v>
      </c>
      <c r="E88" s="4" t="str">
        <f t="shared" si="18"/>
        <v>The Hills</v>
      </c>
      <c r="F88" s="4" t="s">
        <v>104</v>
      </c>
      <c r="G88" s="4" t="s">
        <v>104</v>
      </c>
      <c r="H88" s="8">
        <f>AVERAGEIFS('Single Response'!$Y$2:$Y$517,'Single Response'!$J$2:$J$517,'Areas Ranking'!$D88,'Single Response'!$B$2:$B$517,'Areas Ranking'!$B88)</f>
        <v>0.47619047619047611</v>
      </c>
      <c r="I88" s="8">
        <f>AVERAGEIFS('Single Response'!$Z$2:$Z$517,'Single Response'!$J$2:$J$517,'Areas Ranking'!$D88,'Single Response'!$B$2:$B$517,'Areas Ranking'!$B88)</f>
        <v>1</v>
      </c>
      <c r="J88" s="8">
        <f>AVERAGEIFS('Single Response'!$AA$2:$AA$517,'Single Response'!$J$2:$J$517,'Areas Ranking'!$D88,'Single Response'!$B$2:$B$517,'Areas Ranking'!$B88)</f>
        <v>0.9365079365079364</v>
      </c>
      <c r="K88" s="8">
        <f>AVERAGEIFS('Single Response'!$AB$2:$AB$517,'Single Response'!$J$2:$J$517,'Areas Ranking'!$D88,'Single Response'!$B$2:$B$517,'Areas Ranking'!$B88)</f>
        <v>0.66666666666666663</v>
      </c>
      <c r="L88" s="8">
        <f>AVERAGEIFS('Single Response'!$AC$2:$AC$517,'Single Response'!$J$2:$J$517,'Areas Ranking'!$D88,'Single Response'!$B$2:$B$517,'Areas Ranking'!$B88)</f>
        <v>0.88888888888888895</v>
      </c>
      <c r="M88" s="4">
        <f>COUNTIFS($B$2:$B$172,'Areas Ranking'!$B88,$G$2:$G$172,'Areas Ranking'!$G88,$H$2:$H$172,"&gt;"&amp;H88)+1</f>
        <v>8</v>
      </c>
      <c r="N88" s="4">
        <f>COUNTIFS($B$2:$B$172,'Areas Ranking'!$B88,$G$2:$G$172,'Areas Ranking'!$G88,$I$2:$I$172,"&gt;"&amp;I88)+1</f>
        <v>1</v>
      </c>
      <c r="O88" s="4">
        <f>COUNTIFS($B$2:$B$172,'Areas Ranking'!$B88,$G$2:$G$172,'Areas Ranking'!$G88,$J$2:$J$172,"&gt;"&amp;J88)+1</f>
        <v>3</v>
      </c>
      <c r="P88" s="4">
        <f>COUNTIFS($B$2:$B$172,'Areas Ranking'!$B88,$G$2:$G$172,'Areas Ranking'!$G88,$K$2:$K$172,"&gt;"&amp;K88)+1</f>
        <v>4</v>
      </c>
      <c r="Q88" s="4">
        <f>COUNTIFS($B$2:$B$172,'Areas Ranking'!$B88,$G$2:$G$172,'Areas Ranking'!$G88,$L$2:$L$172,"&gt;"&amp;L88)+1</f>
        <v>4</v>
      </c>
      <c r="R88" s="4">
        <f t="shared" si="19"/>
        <v>8</v>
      </c>
      <c r="S88" s="4">
        <f t="shared" si="20"/>
        <v>1</v>
      </c>
      <c r="T88" s="4" t="str" cm="1">
        <f t="array" ref="T88">IF(R88=1,"none",IF(S88=1,_xlfn.IFS(M88=R88,"greeting",N88=R88,"act with empathy",O88=R88,"explain expectations &amp; resolve situations",P88=R88,"communication"),""))</f>
        <v>greeting</v>
      </c>
      <c r="U88" s="4" t="str">
        <f t="shared" si="21"/>
        <v>The Hills received an overall score of 89% which ranks them at position 4 of the 12 areas within the North West Metropolitan region called in Q1.</v>
      </c>
      <c r="V88" s="4" t="str">
        <f t="shared" si="22"/>
        <v>The Hills received a 'greeting' score of 48% which ranks them at position 8 of the 12 areas within the North West Metropolitan region called in Q1.</v>
      </c>
      <c r="W88" s="4" t="str">
        <f t="shared" si="23"/>
        <v>The Hills received an 'act with empathy' score of 100% which ranks them at position 1 of the 12 areas within the North West Metropolitan region called in Q1.</v>
      </c>
      <c r="X88" s="4" t="str">
        <f t="shared" si="24"/>
        <v>The Hills received an 'explain expectations &amp; resolve situations' score of 94% which ranks them at position 3 of the 12 areas within the North West Metropolitan region called in Q1.</v>
      </c>
      <c r="Y88" s="4" t="str">
        <f t="shared" si="25"/>
        <v>The Hills received a 'communication' score of 67% which ranks them at position 4 of the 12 areas within the North West Metropolitan region called in Q1.</v>
      </c>
      <c r="Z88" s="4" t="str">
        <f t="shared" si="26"/>
        <v>The Hills' lowest rank was for 'greeting' in Q1, which should be examined for potential areas of improvement.</v>
      </c>
    </row>
    <row r="89" spans="1:26" x14ac:dyDescent="0.25">
      <c r="A89" s="4">
        <v>2025</v>
      </c>
      <c r="B89" s="4" t="s">
        <v>339</v>
      </c>
      <c r="C89" s="9" t="s">
        <v>340</v>
      </c>
      <c r="D89" s="4" t="s">
        <v>163</v>
      </c>
      <c r="E89" s="4" t="str">
        <f t="shared" si="18"/>
        <v>Coffs/Clarence</v>
      </c>
      <c r="F89" s="4" t="s">
        <v>136</v>
      </c>
      <c r="G89" s="4" t="s">
        <v>136</v>
      </c>
      <c r="H89" s="8">
        <f>AVERAGEIFS('Single Response'!$Y$2:$Y$517,'Single Response'!$J$2:$J$517,'Areas Ranking'!$D89,'Single Response'!$B$2:$B$517,'Areas Ranking'!$B89)</f>
        <v>0.61904761904761896</v>
      </c>
      <c r="I89" s="8">
        <f>AVERAGEIFS('Single Response'!$Z$2:$Z$517,'Single Response'!$J$2:$J$517,'Areas Ranking'!$D89,'Single Response'!$B$2:$B$517,'Areas Ranking'!$B89)</f>
        <v>1</v>
      </c>
      <c r="J89" s="8">
        <f>AVERAGEIFS('Single Response'!$AA$2:$AA$517,'Single Response'!$J$2:$J$517,'Areas Ranking'!$D89,'Single Response'!$B$2:$B$517,'Areas Ranking'!$B89)</f>
        <v>1</v>
      </c>
      <c r="K89" s="8">
        <f>AVERAGEIFS('Single Response'!$AB$2:$AB$517,'Single Response'!$J$2:$J$517,'Areas Ranking'!$D89,'Single Response'!$B$2:$B$517,'Areas Ranking'!$B89)</f>
        <v>0.83333333333333337</v>
      </c>
      <c r="L89" s="8">
        <f>AVERAGEIFS('Single Response'!$AC$2:$AC$517,'Single Response'!$J$2:$J$517,'Areas Ranking'!$D89,'Single Response'!$B$2:$B$517,'Areas Ranking'!$B89)</f>
        <v>0.95019157088122608</v>
      </c>
      <c r="M89" s="4">
        <f>COUNTIFS($B$2:$B$172,'Areas Ranking'!$B89,$G$2:$G$172,'Areas Ranking'!$G89,$H$2:$H$172,"&gt;"&amp;H89)+1</f>
        <v>2</v>
      </c>
      <c r="N89" s="4">
        <f>COUNTIFS($B$2:$B$172,'Areas Ranking'!$B89,$G$2:$G$172,'Areas Ranking'!$G89,$I$2:$I$172,"&gt;"&amp;I89)+1</f>
        <v>1</v>
      </c>
      <c r="O89" s="4">
        <f>COUNTIFS($B$2:$B$172,'Areas Ranking'!$B89,$G$2:$G$172,'Areas Ranking'!$G89,$J$2:$J$172,"&gt;"&amp;J89)+1</f>
        <v>1</v>
      </c>
      <c r="P89" s="4">
        <f>COUNTIFS($B$2:$B$172,'Areas Ranking'!$B89,$G$2:$G$172,'Areas Ranking'!$G89,$K$2:$K$172,"&gt;"&amp;K89)+1</f>
        <v>2</v>
      </c>
      <c r="Q89" s="4">
        <f>COUNTIFS($B$2:$B$172,'Areas Ranking'!$B89,$G$2:$G$172,'Areas Ranking'!$G89,$L$2:$L$172,"&gt;"&amp;L89)+1</f>
        <v>1</v>
      </c>
      <c r="R89" s="4">
        <f t="shared" si="19"/>
        <v>2</v>
      </c>
      <c r="S89" s="4">
        <f t="shared" si="20"/>
        <v>2</v>
      </c>
      <c r="T89" s="4" t="str" cm="1">
        <f t="array" ref="T89">IF(R89=1,"none",IF(S89=1,_xlfn.IFS(M89=R89,"greeting",N89=R89,"act with empathy",O89=R89,"explain expectations &amp; resolve situations",P89=R89,"communication"),""))</f>
        <v/>
      </c>
      <c r="U89" s="4" t="str">
        <f t="shared" si="21"/>
        <v>Coffs/Clarence received an overall score of 95% which ranks them at position 1 of the 11 areas within the Northern region called in Q1.</v>
      </c>
      <c r="V89" s="4" t="str">
        <f t="shared" si="22"/>
        <v>Coffs/Clarence received a 'greeting' score of 62% which ranks them at position 2 of the 11 areas within the Northern region called in Q1.</v>
      </c>
      <c r="W89" s="4" t="str">
        <f t="shared" si="23"/>
        <v>Coffs/Clarence received an 'act with empathy' score of 100% which ranks them at position 1 of the 11 areas within the Northern region called in Q1.</v>
      </c>
      <c r="X89" s="4" t="str">
        <f t="shared" si="24"/>
        <v>Coffs/Clarence received an 'explain expectations &amp; resolve situations' score of 100% which ranks them at position 1 of the 11 areas within the Northern region called in Q1.</v>
      </c>
      <c r="Y89" s="4" t="str">
        <f t="shared" si="25"/>
        <v>Coffs/Clarence received a 'communication' score of 83% which ranks them at position 2 of the 11 areas within the Northern region called in Q1.</v>
      </c>
      <c r="Z89" s="4" t="str">
        <f t="shared" si="26"/>
        <v>Coffs/Clarence had multiple areas with lower ranks in Q1, which should be examined for potential areas of improvement.</v>
      </c>
    </row>
    <row r="90" spans="1:26" x14ac:dyDescent="0.25">
      <c r="A90" s="4">
        <v>2025</v>
      </c>
      <c r="B90" s="4" t="s">
        <v>339</v>
      </c>
      <c r="C90" s="9" t="s">
        <v>340</v>
      </c>
      <c r="D90" s="4" t="s">
        <v>98</v>
      </c>
      <c r="E90" s="4" t="str">
        <f t="shared" si="18"/>
        <v>Sutherland Shire</v>
      </c>
      <c r="F90" s="4" t="s">
        <v>48</v>
      </c>
      <c r="G90" s="4" t="s">
        <v>48</v>
      </c>
      <c r="H90" s="8">
        <f>AVERAGEIFS('Single Response'!$Y$2:$Y$517,'Single Response'!$J$2:$J$517,'Areas Ranking'!$D90,'Single Response'!$B$2:$B$517,'Areas Ranking'!$B90)</f>
        <v>0.52380952380952372</v>
      </c>
      <c r="I90" s="8">
        <f>AVERAGEIFS('Single Response'!$Z$2:$Z$517,'Single Response'!$J$2:$J$517,'Areas Ranking'!$D90,'Single Response'!$B$2:$B$517,'Areas Ranking'!$B90)</f>
        <v>1</v>
      </c>
      <c r="J90" s="8">
        <f>AVERAGEIFS('Single Response'!$AA$2:$AA$517,'Single Response'!$J$2:$J$517,'Areas Ranking'!$D90,'Single Response'!$B$2:$B$517,'Areas Ranking'!$B90)</f>
        <v>0.9365079365079364</v>
      </c>
      <c r="K90" s="8">
        <f>AVERAGEIFS('Single Response'!$AB$2:$AB$517,'Single Response'!$J$2:$J$517,'Areas Ranking'!$D90,'Single Response'!$B$2:$B$517,'Areas Ranking'!$B90)</f>
        <v>0.5</v>
      </c>
      <c r="L90" s="8">
        <f>AVERAGEIFS('Single Response'!$AC$2:$AC$517,'Single Response'!$J$2:$J$517,'Areas Ranking'!$D90,'Single Response'!$B$2:$B$517,'Areas Ranking'!$B90)</f>
        <v>0.87356321839080453</v>
      </c>
      <c r="M90" s="4">
        <f>COUNTIFS($B$2:$B$172,'Areas Ranking'!$B90,$G$2:$G$172,'Areas Ranking'!$G90,$H$2:$H$172,"&gt;"&amp;H90)+1</f>
        <v>9</v>
      </c>
      <c r="N90" s="4">
        <f>COUNTIFS($B$2:$B$172,'Areas Ranking'!$B90,$G$2:$G$172,'Areas Ranking'!$G90,$I$2:$I$172,"&gt;"&amp;I90)+1</f>
        <v>1</v>
      </c>
      <c r="O90" s="4">
        <f>COUNTIFS($B$2:$B$172,'Areas Ranking'!$B90,$G$2:$G$172,'Areas Ranking'!$G90,$J$2:$J$172,"&gt;"&amp;J90)+1</f>
        <v>2</v>
      </c>
      <c r="P90" s="4">
        <f>COUNTIFS($B$2:$B$172,'Areas Ranking'!$B90,$G$2:$G$172,'Areas Ranking'!$G90,$K$2:$K$172,"&gt;"&amp;K90)+1</f>
        <v>4</v>
      </c>
      <c r="Q90" s="4">
        <f>COUNTIFS($B$2:$B$172,'Areas Ranking'!$B90,$G$2:$G$172,'Areas Ranking'!$G90,$L$2:$L$172,"&gt;"&amp;L90)+1</f>
        <v>3</v>
      </c>
      <c r="R90" s="4">
        <f t="shared" si="19"/>
        <v>9</v>
      </c>
      <c r="S90" s="4">
        <f t="shared" si="20"/>
        <v>1</v>
      </c>
      <c r="T90" s="4" t="str" cm="1">
        <f t="array" ref="T90">IF(R90=1,"none",IF(S90=1,_xlfn.IFS(M90=R90,"greeting",N90=R90,"act with empathy",O90=R90,"explain expectations &amp; resolve situations",P90=R90,"communication"),""))</f>
        <v>greeting</v>
      </c>
      <c r="U90" s="4" t="str">
        <f t="shared" si="21"/>
        <v>Sutherland Shire received an overall score of 87% which ranks them at position 3 of the 10 areas within the Central Metropolitan region called in Q1.</v>
      </c>
      <c r="V90" s="4" t="str">
        <f t="shared" si="22"/>
        <v>Sutherland Shire received a 'greeting' score of 52% which ranks them at position 9 of the 10 areas within the Central Metropolitan region called in Q1.</v>
      </c>
      <c r="W90" s="4" t="str">
        <f t="shared" si="23"/>
        <v>Sutherland Shire received an 'act with empathy' score of 100% which ranks them at position 1 of the 10 areas within the Central Metropolitan region called in Q1.</v>
      </c>
      <c r="X90" s="4" t="str">
        <f t="shared" si="24"/>
        <v>Sutherland Shire received an 'explain expectations &amp; resolve situations' score of 94% which ranks them at position 2 of the 10 areas within the Central Metropolitan region called in Q1.</v>
      </c>
      <c r="Y90" s="4" t="str">
        <f t="shared" si="25"/>
        <v>Sutherland Shire received a 'communication' score of 50% which ranks them at position 4 of the 10 areas within the Central Metropolitan region called in Q1.</v>
      </c>
      <c r="Z90" s="4" t="str">
        <f t="shared" si="26"/>
        <v>Sutherland Shire's lowest rank was for 'greeting' in Q1, which should be examined for potential areas of improvement.</v>
      </c>
    </row>
    <row r="91" spans="1:26" x14ac:dyDescent="0.25">
      <c r="A91" s="4">
        <v>2025</v>
      </c>
      <c r="B91" s="4" t="s">
        <v>339</v>
      </c>
      <c r="C91" s="9" t="s">
        <v>340</v>
      </c>
      <c r="D91" s="4" t="s">
        <v>47</v>
      </c>
      <c r="E91" s="4" t="str">
        <f t="shared" si="18"/>
        <v>Sydney City</v>
      </c>
      <c r="F91" s="4" t="s">
        <v>48</v>
      </c>
      <c r="G91" s="4" t="s">
        <v>48</v>
      </c>
      <c r="H91" s="8">
        <f>AVERAGEIFS('Single Response'!$Y$2:$Y$517,'Single Response'!$J$2:$J$517,'Areas Ranking'!$D91,'Single Response'!$B$2:$B$517,'Areas Ranking'!$B91)</f>
        <v>0.61904761904761907</v>
      </c>
      <c r="I91" s="8">
        <f>AVERAGEIFS('Single Response'!$Z$2:$Z$517,'Single Response'!$J$2:$J$517,'Areas Ranking'!$D91,'Single Response'!$B$2:$B$517,'Areas Ranking'!$B91)</f>
        <v>0.9642857142857143</v>
      </c>
      <c r="J91" s="8">
        <f>AVERAGEIFS('Single Response'!$AA$2:$AA$517,'Single Response'!$J$2:$J$517,'Areas Ranking'!$D91,'Single Response'!$B$2:$B$517,'Areas Ranking'!$B91)</f>
        <v>0.87301587301587302</v>
      </c>
      <c r="K91" s="8">
        <f>AVERAGEIFS('Single Response'!$AB$2:$AB$517,'Single Response'!$J$2:$J$517,'Areas Ranking'!$D91,'Single Response'!$B$2:$B$517,'Areas Ranking'!$B91)</f>
        <v>0.66666666666666663</v>
      </c>
      <c r="L91" s="8">
        <f>AVERAGEIFS('Single Response'!$AC$2:$AC$517,'Single Response'!$J$2:$J$517,'Areas Ranking'!$D91,'Single Response'!$B$2:$B$517,'Areas Ranking'!$B91)</f>
        <v>0.85823754789272033</v>
      </c>
      <c r="M91" s="4">
        <f>COUNTIFS($B$2:$B$172,'Areas Ranking'!$B91,$G$2:$G$172,'Areas Ranking'!$G91,$H$2:$H$172,"&gt;"&amp;H91)+1</f>
        <v>4</v>
      </c>
      <c r="N91" s="4">
        <f>COUNTIFS($B$2:$B$172,'Areas Ranking'!$B91,$G$2:$G$172,'Areas Ranking'!$G91,$I$2:$I$172,"&gt;"&amp;I91)+1</f>
        <v>6</v>
      </c>
      <c r="O91" s="4">
        <f>COUNTIFS($B$2:$B$172,'Areas Ranking'!$B91,$G$2:$G$172,'Areas Ranking'!$G91,$J$2:$J$172,"&gt;"&amp;J91)+1</f>
        <v>6</v>
      </c>
      <c r="P91" s="4">
        <f>COUNTIFS($B$2:$B$172,'Areas Ranking'!$B91,$G$2:$G$172,'Areas Ranking'!$G91,$K$2:$K$172,"&gt;"&amp;K91)+1</f>
        <v>3</v>
      </c>
      <c r="Q91" s="4">
        <f>COUNTIFS($B$2:$B$172,'Areas Ranking'!$B91,$G$2:$G$172,'Areas Ranking'!$G91,$L$2:$L$172,"&gt;"&amp;L91)+1</f>
        <v>4</v>
      </c>
      <c r="R91" s="4">
        <f t="shared" si="19"/>
        <v>6</v>
      </c>
      <c r="S91" s="4">
        <f t="shared" si="20"/>
        <v>2</v>
      </c>
      <c r="T91" s="4" t="str" cm="1">
        <f t="array" ref="T91">IF(R91=1,"none",IF(S91=1,_xlfn.IFS(M91=R91,"greeting",N91=R91,"act with empathy",O91=R91,"explain expectations &amp; resolve situations",P91=R91,"communication"),""))</f>
        <v/>
      </c>
      <c r="U91" s="4" t="str">
        <f t="shared" si="21"/>
        <v>Sydney City received an overall score of 86% which ranks them at position 4 of the 10 areas within the Central Metropolitan region called in Q1.</v>
      </c>
      <c r="V91" s="4" t="str">
        <f t="shared" si="22"/>
        <v>Sydney City received a 'greeting' score of 62% which ranks them at position 4 of the 10 areas within the Central Metropolitan region called in Q1.</v>
      </c>
      <c r="W91" s="4" t="str">
        <f t="shared" si="23"/>
        <v>Sydney City received an 'act with empathy' score of 96% which ranks them at position 6 of the 10 areas within the Central Metropolitan region called in Q1.</v>
      </c>
      <c r="X91" s="4" t="str">
        <f t="shared" si="24"/>
        <v>Sydney City received an 'explain expectations &amp; resolve situations' score of 87% which ranks them at position 6 of the 10 areas within the Central Metropolitan region called in Q1.</v>
      </c>
      <c r="Y91" s="4" t="str">
        <f t="shared" si="25"/>
        <v>Sydney City received a 'communication' score of 67% which ranks them at position 3 of the 10 areas within the Central Metropolitan region called in Q1.</v>
      </c>
      <c r="Z91" s="4" t="str">
        <f t="shared" si="26"/>
        <v>Sydney City had multiple areas with lower ranks in Q1, which should be examined for potential areas of improvement.</v>
      </c>
    </row>
    <row r="92" spans="1:26" x14ac:dyDescent="0.25">
      <c r="A92" s="4">
        <v>2025</v>
      </c>
      <c r="B92" s="4" t="s">
        <v>339</v>
      </c>
      <c r="C92" s="9" t="s">
        <v>340</v>
      </c>
      <c r="D92" s="4" t="s">
        <v>135</v>
      </c>
      <c r="E92" s="4" t="str">
        <f t="shared" si="18"/>
        <v>Brisbane Water</v>
      </c>
      <c r="F92" s="4" t="s">
        <v>136</v>
      </c>
      <c r="G92" s="4" t="s">
        <v>136</v>
      </c>
      <c r="H92" s="8">
        <f>AVERAGEIFS('Single Response'!$Y$2:$Y$517,'Single Response'!$J$2:$J$517,'Areas Ranking'!$D92,'Single Response'!$B$2:$B$517,'Areas Ranking'!$B92)</f>
        <v>0.47619047619047611</v>
      </c>
      <c r="I92" s="8">
        <f>AVERAGEIFS('Single Response'!$Z$2:$Z$517,'Single Response'!$J$2:$J$517,'Areas Ranking'!$D92,'Single Response'!$B$2:$B$517,'Areas Ranking'!$B92)</f>
        <v>0.9642857142857143</v>
      </c>
      <c r="J92" s="8">
        <f>AVERAGEIFS('Single Response'!$AA$2:$AA$517,'Single Response'!$J$2:$J$517,'Areas Ranking'!$D92,'Single Response'!$B$2:$B$517,'Areas Ranking'!$B92)</f>
        <v>0.84126984126984128</v>
      </c>
      <c r="K92" s="8">
        <f>AVERAGEIFS('Single Response'!$AB$2:$AB$517,'Single Response'!$J$2:$J$517,'Areas Ranking'!$D92,'Single Response'!$B$2:$B$517,'Areas Ranking'!$B92)</f>
        <v>0.5</v>
      </c>
      <c r="L92" s="8">
        <f>AVERAGEIFS('Single Response'!$AC$2:$AC$517,'Single Response'!$J$2:$J$517,'Areas Ranking'!$D92,'Single Response'!$B$2:$B$517,'Areas Ranking'!$B92)</f>
        <v>0.81226053639846751</v>
      </c>
      <c r="M92" s="4">
        <f>COUNTIFS($B$2:$B$172,'Areas Ranking'!$B92,$G$2:$G$172,'Areas Ranking'!$G92,$H$2:$H$172,"&gt;"&amp;H92)+1</f>
        <v>9</v>
      </c>
      <c r="N92" s="4">
        <f>COUNTIFS($B$2:$B$172,'Areas Ranking'!$B92,$G$2:$G$172,'Areas Ranking'!$G92,$I$2:$I$172,"&gt;"&amp;I92)+1</f>
        <v>5</v>
      </c>
      <c r="O92" s="4">
        <f>COUNTIFS($B$2:$B$172,'Areas Ranking'!$B92,$G$2:$G$172,'Areas Ranking'!$G92,$J$2:$J$172,"&gt;"&amp;J92)+1</f>
        <v>5</v>
      </c>
      <c r="P92" s="4">
        <f>COUNTIFS($B$2:$B$172,'Areas Ranking'!$B92,$G$2:$G$172,'Areas Ranking'!$G92,$K$2:$K$172,"&gt;"&amp;K92)+1</f>
        <v>8</v>
      </c>
      <c r="Q92" s="4">
        <f>COUNTIFS($B$2:$B$172,'Areas Ranking'!$B92,$G$2:$G$172,'Areas Ranking'!$G92,$L$2:$L$172,"&gt;"&amp;L92)+1</f>
        <v>7</v>
      </c>
      <c r="R92" s="4">
        <f t="shared" si="19"/>
        <v>9</v>
      </c>
      <c r="S92" s="4">
        <f t="shared" si="20"/>
        <v>1</v>
      </c>
      <c r="T92" s="4" t="str" cm="1">
        <f t="array" ref="T92">IF(R92=1,"none",IF(S92=1,_xlfn.IFS(M92=R92,"greeting",N92=R92,"act with empathy",O92=R92,"explain expectations &amp; resolve situations",P92=R92,"communication"),""))</f>
        <v>greeting</v>
      </c>
      <c r="U92" s="4" t="str">
        <f t="shared" si="21"/>
        <v>Brisbane Water received an overall score of 81% which ranks them at position 7 of the 11 areas within the Northern region called in Q1.</v>
      </c>
      <c r="V92" s="4" t="str">
        <f t="shared" si="22"/>
        <v>Brisbane Water received a 'greeting' score of 48% which ranks them at position 9 of the 11 areas within the Northern region called in Q1.</v>
      </c>
      <c r="W92" s="4" t="str">
        <f t="shared" si="23"/>
        <v>Brisbane Water received an 'act with empathy' score of 96% which ranks them at position 5 of the 11 areas within the Northern region called in Q1.</v>
      </c>
      <c r="X92" s="4" t="str">
        <f t="shared" si="24"/>
        <v>Brisbane Water received an 'explain expectations &amp; resolve situations' score of 84% which ranks them at position 5 of the 11 areas within the Northern region called in Q1.</v>
      </c>
      <c r="Y92" s="4" t="str">
        <f t="shared" si="25"/>
        <v>Brisbane Water received a 'communication' score of 50% which ranks them at position 8 of the 11 areas within the Northern region called in Q1.</v>
      </c>
      <c r="Z92" s="4" t="str">
        <f t="shared" si="26"/>
        <v>Brisbane Water's lowest rank was for 'greeting' in Q1, which should be examined for potential areas of improvement.</v>
      </c>
    </row>
    <row r="93" spans="1:26" x14ac:dyDescent="0.25">
      <c r="A93" s="4">
        <v>2025</v>
      </c>
      <c r="B93" s="4" t="s">
        <v>339</v>
      </c>
      <c r="C93" s="9" t="s">
        <v>340</v>
      </c>
      <c r="D93" s="4" t="s">
        <v>146</v>
      </c>
      <c r="E93" s="4" t="str">
        <f t="shared" si="18"/>
        <v>Hunter Valley</v>
      </c>
      <c r="F93" s="4" t="s">
        <v>136</v>
      </c>
      <c r="G93" s="4" t="s">
        <v>136</v>
      </c>
      <c r="H93" s="8">
        <f>AVERAGEIFS('Single Response'!$Y$2:$Y$517,'Single Response'!$J$2:$J$517,'Areas Ranking'!$D93,'Single Response'!$B$2:$B$517,'Areas Ranking'!$B93)</f>
        <v>0.52380952380952372</v>
      </c>
      <c r="I93" s="8">
        <f>AVERAGEIFS('Single Response'!$Z$2:$Z$517,'Single Response'!$J$2:$J$517,'Areas Ranking'!$D93,'Single Response'!$B$2:$B$517,'Areas Ranking'!$B93)</f>
        <v>0.9642857142857143</v>
      </c>
      <c r="J93" s="8">
        <f>AVERAGEIFS('Single Response'!$AA$2:$AA$517,'Single Response'!$J$2:$J$517,'Areas Ranking'!$D93,'Single Response'!$B$2:$B$517,'Areas Ranking'!$B93)</f>
        <v>0.77777777777777779</v>
      </c>
      <c r="K93" s="8">
        <f>AVERAGEIFS('Single Response'!$AB$2:$AB$517,'Single Response'!$J$2:$J$517,'Areas Ranking'!$D93,'Single Response'!$B$2:$B$517,'Areas Ranking'!$B93)</f>
        <v>0.66666666666666663</v>
      </c>
      <c r="L93" s="8">
        <f>AVERAGEIFS('Single Response'!$AC$2:$AC$517,'Single Response'!$J$2:$J$517,'Areas Ranking'!$D93,'Single Response'!$B$2:$B$517,'Areas Ranking'!$B93)</f>
        <v>0.8045977011494253</v>
      </c>
      <c r="M93" s="4">
        <f>COUNTIFS($B$2:$B$172,'Areas Ranking'!$B93,$G$2:$G$172,'Areas Ranking'!$G93,$H$2:$H$172,"&gt;"&amp;H93)+1</f>
        <v>6</v>
      </c>
      <c r="N93" s="4">
        <f>COUNTIFS($B$2:$B$172,'Areas Ranking'!$B93,$G$2:$G$172,'Areas Ranking'!$G93,$I$2:$I$172,"&gt;"&amp;I93)+1</f>
        <v>5</v>
      </c>
      <c r="O93" s="4">
        <f>COUNTIFS($B$2:$B$172,'Areas Ranking'!$B93,$G$2:$G$172,'Areas Ranking'!$G93,$J$2:$J$172,"&gt;"&amp;J93)+1</f>
        <v>9</v>
      </c>
      <c r="P93" s="4">
        <f>COUNTIFS($B$2:$B$172,'Areas Ranking'!$B93,$G$2:$G$172,'Areas Ranking'!$G93,$K$2:$K$172,"&gt;"&amp;K93)+1</f>
        <v>4</v>
      </c>
      <c r="Q93" s="4">
        <f>COUNTIFS($B$2:$B$172,'Areas Ranking'!$B93,$G$2:$G$172,'Areas Ranking'!$G93,$L$2:$L$172,"&gt;"&amp;L93)+1</f>
        <v>8</v>
      </c>
      <c r="R93" s="4">
        <f t="shared" si="19"/>
        <v>9</v>
      </c>
      <c r="S93" s="4">
        <f t="shared" si="20"/>
        <v>1</v>
      </c>
      <c r="T93" s="4" t="str" cm="1">
        <f t="array" ref="T93">IF(R93=1,"none",IF(S93=1,_xlfn.IFS(M93=R93,"greeting",N93=R93,"act with empathy",O93=R93,"explain expectations &amp; resolve situations",P93=R93,"communication"),""))</f>
        <v>explain expectations &amp; resolve situations</v>
      </c>
      <c r="U93" s="4" t="str">
        <f t="shared" si="21"/>
        <v>Hunter Valley received an overall score of 80% which ranks them at position 8 of the 11 areas within the Northern region called in Q1.</v>
      </c>
      <c r="V93" s="4" t="str">
        <f t="shared" si="22"/>
        <v>Hunter Valley received a 'greeting' score of 52% which ranks them at position 6 of the 11 areas within the Northern region called in Q1.</v>
      </c>
      <c r="W93" s="4" t="str">
        <f t="shared" si="23"/>
        <v>Hunter Valley received an 'act with empathy' score of 96% which ranks them at position 5 of the 11 areas within the Northern region called in Q1.</v>
      </c>
      <c r="X93" s="4" t="str">
        <f t="shared" si="24"/>
        <v>Hunter Valley received an 'explain expectations &amp; resolve situations' score of 78% which ranks them at position 9 of the 11 areas within the Northern region called in Q1.</v>
      </c>
      <c r="Y93" s="4" t="str">
        <f t="shared" si="25"/>
        <v>Hunter Valley received a 'communication' score of 67% which ranks them at position 4 of the 11 areas within the Northern region called in Q1.</v>
      </c>
      <c r="Z93" s="4" t="str">
        <f t="shared" si="26"/>
        <v>Hunter Valley's lowest rank was for 'explain expectations &amp; resolve situations' in Q1, which should be examined for potential areas of improvement.</v>
      </c>
    </row>
    <row r="94" spans="1:26" x14ac:dyDescent="0.25">
      <c r="A94" s="4">
        <v>2025</v>
      </c>
      <c r="B94" s="4" t="s">
        <v>339</v>
      </c>
      <c r="C94" s="9" t="s">
        <v>340</v>
      </c>
      <c r="D94" s="4" t="s">
        <v>256</v>
      </c>
      <c r="E94" s="4" t="str">
        <f t="shared" si="18"/>
        <v>Lake Illawarra</v>
      </c>
      <c r="F94" s="4" t="s">
        <v>253</v>
      </c>
      <c r="G94" s="4" t="s">
        <v>253</v>
      </c>
      <c r="H94" s="8">
        <f>AVERAGEIFS('Single Response'!$Y$2:$Y$517,'Single Response'!$J$2:$J$517,'Areas Ranking'!$D94,'Single Response'!$B$2:$B$517,'Areas Ranking'!$B94)</f>
        <v>0.61904761904761907</v>
      </c>
      <c r="I94" s="8">
        <f>AVERAGEIFS('Single Response'!$Z$2:$Z$517,'Single Response'!$J$2:$J$517,'Areas Ranking'!$D94,'Single Response'!$B$2:$B$517,'Areas Ranking'!$B94)</f>
        <v>1</v>
      </c>
      <c r="J94" s="8">
        <f>AVERAGEIFS('Single Response'!$AA$2:$AA$517,'Single Response'!$J$2:$J$517,'Areas Ranking'!$D94,'Single Response'!$B$2:$B$517,'Areas Ranking'!$B94)</f>
        <v>0.9365079365079364</v>
      </c>
      <c r="K94" s="8">
        <f>AVERAGEIFS('Single Response'!$AB$2:$AB$517,'Single Response'!$J$2:$J$517,'Areas Ranking'!$D94,'Single Response'!$B$2:$B$517,'Areas Ranking'!$B94)</f>
        <v>0.83333333333333337</v>
      </c>
      <c r="L94" s="8">
        <f>AVERAGEIFS('Single Response'!$AC$2:$AC$517,'Single Response'!$J$2:$J$517,'Areas Ranking'!$D94,'Single Response'!$B$2:$B$517,'Areas Ranking'!$B94)</f>
        <v>0.91954022988505735</v>
      </c>
      <c r="M94" s="4">
        <f>COUNTIFS($B$2:$B$172,'Areas Ranking'!$B94,$G$2:$G$172,'Areas Ranking'!$G94,$H$2:$H$172,"&gt;"&amp;H94)+1</f>
        <v>5</v>
      </c>
      <c r="N94" s="4">
        <f>COUNTIFS($B$2:$B$172,'Areas Ranking'!$B94,$G$2:$G$172,'Areas Ranking'!$G94,$I$2:$I$172,"&gt;"&amp;I94)+1</f>
        <v>1</v>
      </c>
      <c r="O94" s="4">
        <f>COUNTIFS($B$2:$B$172,'Areas Ranking'!$B94,$G$2:$G$172,'Areas Ranking'!$G94,$J$2:$J$172,"&gt;"&amp;J94)+1</f>
        <v>2</v>
      </c>
      <c r="P94" s="4">
        <f>COUNTIFS($B$2:$B$172,'Areas Ranking'!$B94,$G$2:$G$172,'Areas Ranking'!$G94,$K$2:$K$172,"&gt;"&amp;K94)+1</f>
        <v>1</v>
      </c>
      <c r="Q94" s="4">
        <f>COUNTIFS($B$2:$B$172,'Areas Ranking'!$B94,$G$2:$G$172,'Areas Ranking'!$G94,$L$2:$L$172,"&gt;"&amp;L94)+1</f>
        <v>2</v>
      </c>
      <c r="R94" s="4">
        <f t="shared" si="19"/>
        <v>5</v>
      </c>
      <c r="S94" s="4">
        <f t="shared" si="20"/>
        <v>1</v>
      </c>
      <c r="T94" s="4" t="str" cm="1">
        <f t="array" ref="T94">IF(R94=1,"none",IF(S94=1,_xlfn.IFS(M94=R94,"greeting",N94=R94,"act with empathy",O94=R94,"explain expectations &amp; resolve situations",P94=R94,"communication"),""))</f>
        <v>greeting</v>
      </c>
      <c r="U94" s="4" t="str">
        <f t="shared" si="21"/>
        <v>Lake Illawarra received an overall score of 92% which ranks them at position 2 of the 8 areas within the Southern region called in Q1.</v>
      </c>
      <c r="V94" s="4" t="str">
        <f t="shared" si="22"/>
        <v>Lake Illawarra received a 'greeting' score of 62% which ranks them at position 5 of the 8 areas within the Southern region called in Q1.</v>
      </c>
      <c r="W94" s="4" t="str">
        <f t="shared" si="23"/>
        <v>Lake Illawarra received an 'act with empathy' score of 100% which ranks them at position 1 of the 8 areas within the Southern region called in Q1.</v>
      </c>
      <c r="X94" s="4" t="str">
        <f t="shared" si="24"/>
        <v>Lake Illawarra received an 'explain expectations &amp; resolve situations' score of 94% which ranks them at position 2 of the 8 areas within the Southern region called in Q1.</v>
      </c>
      <c r="Y94" s="4" t="str">
        <f t="shared" si="25"/>
        <v>Lake Illawarra received a 'communication' score of 83% which ranks them at position 1 of the 8 areas within the Southern region called in Q1.</v>
      </c>
      <c r="Z94" s="4" t="str">
        <f t="shared" si="26"/>
        <v>Lake Illawarra's lowest rank was for 'greeting' in Q1, which should be examined for potential areas of improvement.</v>
      </c>
    </row>
    <row r="95" spans="1:26" x14ac:dyDescent="0.25">
      <c r="A95" s="4">
        <v>2025</v>
      </c>
      <c r="B95" s="4" t="s">
        <v>339</v>
      </c>
      <c r="C95" s="9" t="s">
        <v>340</v>
      </c>
      <c r="D95" s="4" t="s">
        <v>289</v>
      </c>
      <c r="E95" s="4" t="str">
        <f t="shared" si="18"/>
        <v>Central West</v>
      </c>
      <c r="F95" s="4" t="s">
        <v>233</v>
      </c>
      <c r="G95" s="4" t="s">
        <v>233</v>
      </c>
      <c r="H95" s="8">
        <f>AVERAGEIFS('Single Response'!$Y$2:$Y$517,'Single Response'!$J$2:$J$517,'Areas Ranking'!$D95,'Single Response'!$B$2:$B$517,'Areas Ranking'!$B95)</f>
        <v>0.61904761904761907</v>
      </c>
      <c r="I95" s="8">
        <f>AVERAGEIFS('Single Response'!$Z$2:$Z$517,'Single Response'!$J$2:$J$517,'Areas Ranking'!$D95,'Single Response'!$B$2:$B$517,'Areas Ranking'!$B95)</f>
        <v>0.9642857142857143</v>
      </c>
      <c r="J95" s="8">
        <f>AVERAGEIFS('Single Response'!$AA$2:$AA$517,'Single Response'!$J$2:$J$517,'Areas Ranking'!$D95,'Single Response'!$B$2:$B$517,'Areas Ranking'!$B95)</f>
        <v>0.87301587301587302</v>
      </c>
      <c r="K95" s="8">
        <f>AVERAGEIFS('Single Response'!$AB$2:$AB$517,'Single Response'!$J$2:$J$517,'Areas Ranking'!$D95,'Single Response'!$B$2:$B$517,'Areas Ranking'!$B95)</f>
        <v>0.5</v>
      </c>
      <c r="L95" s="8">
        <f>AVERAGEIFS('Single Response'!$AC$2:$AC$517,'Single Response'!$J$2:$J$517,'Areas Ranking'!$D95,'Single Response'!$B$2:$B$517,'Areas Ranking'!$B95)</f>
        <v>0.83908045977011492</v>
      </c>
      <c r="M95" s="4">
        <f>COUNTIFS($B$2:$B$172,'Areas Ranking'!$B95,$G$2:$G$172,'Areas Ranking'!$G95,$H$2:$H$172,"&gt;"&amp;H95)+1</f>
        <v>3</v>
      </c>
      <c r="N95" s="4">
        <f>COUNTIFS($B$2:$B$172,'Areas Ranking'!$B95,$G$2:$G$172,'Areas Ranking'!$G95,$I$2:$I$172,"&gt;"&amp;I95)+1</f>
        <v>2</v>
      </c>
      <c r="O95" s="4">
        <f>COUNTIFS($B$2:$B$172,'Areas Ranking'!$B95,$G$2:$G$172,'Areas Ranking'!$G95,$J$2:$J$172,"&gt;"&amp;J95)+1</f>
        <v>2</v>
      </c>
      <c r="P95" s="4">
        <f>COUNTIFS($B$2:$B$172,'Areas Ranking'!$B95,$G$2:$G$172,'Areas Ranking'!$G95,$K$2:$K$172,"&gt;"&amp;K95)+1</f>
        <v>3</v>
      </c>
      <c r="Q95" s="4">
        <f>COUNTIFS($B$2:$B$172,'Areas Ranking'!$B95,$G$2:$G$172,'Areas Ranking'!$G95,$L$2:$L$172,"&gt;"&amp;L95)+1</f>
        <v>3</v>
      </c>
      <c r="R95" s="4">
        <f t="shared" si="19"/>
        <v>3</v>
      </c>
      <c r="S95" s="4">
        <f t="shared" si="20"/>
        <v>2</v>
      </c>
      <c r="T95" s="4" t="str" cm="1">
        <f t="array" ref="T95">IF(R95=1,"none",IF(S95=1,_xlfn.IFS(M95=R95,"greeting",N95=R95,"act with empathy",O95=R95,"explain expectations &amp; resolve situations",P95=R95,"communication"),""))</f>
        <v/>
      </c>
      <c r="U95" s="4" t="str">
        <f t="shared" si="21"/>
        <v>Central West received an overall score of 84% which ranks them at position 3 of the 7 areas within the Western region called in Q1.</v>
      </c>
      <c r="V95" s="4" t="str">
        <f t="shared" si="22"/>
        <v>Central West received a 'greeting' score of 62% which ranks them at position 3 of the 7 areas within the Western region called in Q1.</v>
      </c>
      <c r="W95" s="4" t="str">
        <f t="shared" si="23"/>
        <v>Central West received an 'act with empathy' score of 96% which ranks them at position 2 of the 7 areas within the Western region called in Q1.</v>
      </c>
      <c r="X95" s="4" t="str">
        <f t="shared" si="24"/>
        <v>Central West received an 'explain expectations &amp; resolve situations' score of 87% which ranks them at position 2 of the 7 areas within the Western region called in Q1.</v>
      </c>
      <c r="Y95" s="4" t="str">
        <f t="shared" si="25"/>
        <v>Central West received a 'communication' score of 50% which ranks them at position 3 of the 7 areas within the Western region called in Q1.</v>
      </c>
      <c r="Z95" s="4" t="str">
        <f t="shared" si="26"/>
        <v>Central West had multiple areas with lower ranks in Q1, which should be examined for potential areas of improvement.</v>
      </c>
    </row>
    <row r="96" spans="1:26" x14ac:dyDescent="0.25">
      <c r="A96" s="4">
        <v>2025</v>
      </c>
      <c r="B96" s="4" t="s">
        <v>339</v>
      </c>
      <c r="C96" s="9" t="s">
        <v>340</v>
      </c>
      <c r="D96" s="4" t="s">
        <v>295</v>
      </c>
      <c r="E96" s="4" t="str">
        <f t="shared" si="18"/>
        <v>Central North</v>
      </c>
      <c r="F96" s="4" t="s">
        <v>233</v>
      </c>
      <c r="G96" s="4" t="s">
        <v>233</v>
      </c>
      <c r="H96" s="8">
        <f>AVERAGEIFS('Single Response'!$Y$2:$Y$517,'Single Response'!$J$2:$J$517,'Areas Ranking'!$D96,'Single Response'!$B$2:$B$517,'Areas Ranking'!$B96)</f>
        <v>0.57142857142857129</v>
      </c>
      <c r="I96" s="8">
        <f>AVERAGEIFS('Single Response'!$Z$2:$Z$517,'Single Response'!$J$2:$J$517,'Areas Ranking'!$D96,'Single Response'!$B$2:$B$517,'Areas Ranking'!$B96)</f>
        <v>0.92857142857142849</v>
      </c>
      <c r="J96" s="8">
        <f>AVERAGEIFS('Single Response'!$AA$2:$AA$517,'Single Response'!$J$2:$J$517,'Areas Ranking'!$D96,'Single Response'!$B$2:$B$517,'Areas Ranking'!$B96)</f>
        <v>0.79894179894179895</v>
      </c>
      <c r="K96" s="8">
        <f>AVERAGEIFS('Single Response'!$AB$2:$AB$517,'Single Response'!$J$2:$J$517,'Areas Ranking'!$D96,'Single Response'!$B$2:$B$517,'Areas Ranking'!$B96)</f>
        <v>0.5</v>
      </c>
      <c r="L96" s="8">
        <f>AVERAGEIFS('Single Response'!$AC$2:$AC$517,'Single Response'!$J$2:$J$517,'Areas Ranking'!$D96,'Single Response'!$B$2:$B$517,'Areas Ranking'!$B96)</f>
        <v>0.78613723441309646</v>
      </c>
      <c r="M96" s="4">
        <f>COUNTIFS($B$2:$B$172,'Areas Ranking'!$B96,$G$2:$G$172,'Areas Ranking'!$G96,$H$2:$H$172,"&gt;"&amp;H96)+1</f>
        <v>4</v>
      </c>
      <c r="N96" s="4">
        <f>COUNTIFS($B$2:$B$172,'Areas Ranking'!$B96,$G$2:$G$172,'Areas Ranking'!$G96,$I$2:$I$172,"&gt;"&amp;I96)+1</f>
        <v>5</v>
      </c>
      <c r="O96" s="4">
        <f>COUNTIFS($B$2:$B$172,'Areas Ranking'!$B96,$G$2:$G$172,'Areas Ranking'!$G96,$J$2:$J$172,"&gt;"&amp;J96)+1</f>
        <v>6</v>
      </c>
      <c r="P96" s="4">
        <f>COUNTIFS($B$2:$B$172,'Areas Ranking'!$B96,$G$2:$G$172,'Areas Ranking'!$G96,$K$2:$K$172,"&gt;"&amp;K96)+1</f>
        <v>3</v>
      </c>
      <c r="Q96" s="4">
        <f>COUNTIFS($B$2:$B$172,'Areas Ranking'!$B96,$G$2:$G$172,'Areas Ranking'!$G96,$L$2:$L$172,"&gt;"&amp;L96)+1</f>
        <v>6</v>
      </c>
      <c r="R96" s="4">
        <f t="shared" si="19"/>
        <v>6</v>
      </c>
      <c r="S96" s="4">
        <f t="shared" si="20"/>
        <v>1</v>
      </c>
      <c r="T96" s="4" t="str" cm="1">
        <f t="array" ref="T96">IF(R96=1,"none",IF(S96=1,_xlfn.IFS(M96=R96,"greeting",N96=R96,"act with empathy",O96=R96,"explain expectations &amp; resolve situations",P96=R96,"communication"),""))</f>
        <v>explain expectations &amp; resolve situations</v>
      </c>
      <c r="U96" s="4" t="str">
        <f t="shared" si="21"/>
        <v>Central North received an overall score of 79% which ranks them at position 6 of the 7 areas within the Western region called in Q1.</v>
      </c>
      <c r="V96" s="4" t="str">
        <f t="shared" si="22"/>
        <v>Central North received a 'greeting' score of 57% which ranks them at position 4 of the 7 areas within the Western region called in Q1.</v>
      </c>
      <c r="W96" s="4" t="str">
        <f t="shared" si="23"/>
        <v>Central North received an 'act with empathy' score of 93% which ranks them at position 5 of the 7 areas within the Western region called in Q1.</v>
      </c>
      <c r="X96" s="4" t="str">
        <f t="shared" si="24"/>
        <v>Central North received an 'explain expectations &amp; resolve situations' score of 80% which ranks them at position 6 of the 7 areas within the Western region called in Q1.</v>
      </c>
      <c r="Y96" s="4" t="str">
        <f t="shared" si="25"/>
        <v>Central North received a 'communication' score of 50% which ranks them at position 3 of the 7 areas within the Western region called in Q1.</v>
      </c>
      <c r="Z96" s="4" t="str">
        <f t="shared" si="26"/>
        <v>Central North's lowest rank was for 'explain expectations &amp; resolve situations' in Q1, which should be examined for potential areas of improvement.</v>
      </c>
    </row>
    <row r="97" spans="1:26" x14ac:dyDescent="0.25">
      <c r="A97" s="4">
        <v>2025</v>
      </c>
      <c r="B97" s="4" t="s">
        <v>339</v>
      </c>
      <c r="C97" s="9" t="s">
        <v>340</v>
      </c>
      <c r="D97" s="4" t="s">
        <v>305</v>
      </c>
      <c r="E97" s="4" t="str">
        <f t="shared" si="18"/>
        <v>Murray River</v>
      </c>
      <c r="F97" s="4" t="s">
        <v>253</v>
      </c>
      <c r="G97" s="4" t="s">
        <v>253</v>
      </c>
      <c r="H97" s="8">
        <f>AVERAGEIFS('Single Response'!$Y$2:$Y$517,'Single Response'!$J$2:$J$517,'Areas Ranking'!$D97,'Single Response'!$B$2:$B$517,'Areas Ranking'!$B97)</f>
        <v>0.76190476190476186</v>
      </c>
      <c r="I97" s="8">
        <f>AVERAGEIFS('Single Response'!$Z$2:$Z$517,'Single Response'!$J$2:$J$517,'Areas Ranking'!$D97,'Single Response'!$B$2:$B$517,'Areas Ranking'!$B97)</f>
        <v>1</v>
      </c>
      <c r="J97" s="8">
        <f>AVERAGEIFS('Single Response'!$AA$2:$AA$517,'Single Response'!$J$2:$J$517,'Areas Ranking'!$D97,'Single Response'!$B$2:$B$517,'Areas Ranking'!$B97)</f>
        <v>0.90476190476190477</v>
      </c>
      <c r="K97" s="8">
        <f>AVERAGEIFS('Single Response'!$AB$2:$AB$517,'Single Response'!$J$2:$J$517,'Areas Ranking'!$D97,'Single Response'!$B$2:$B$517,'Areas Ranking'!$B97)</f>
        <v>0.5</v>
      </c>
      <c r="L97" s="8">
        <f>AVERAGEIFS('Single Response'!$AC$2:$AC$517,'Single Response'!$J$2:$J$517,'Areas Ranking'!$D97,'Single Response'!$B$2:$B$517,'Areas Ranking'!$B97)</f>
        <v>0.87739463601532564</v>
      </c>
      <c r="M97" s="4">
        <f>COUNTIFS($B$2:$B$172,'Areas Ranking'!$B97,$G$2:$G$172,'Areas Ranking'!$G97,$H$2:$H$172,"&gt;"&amp;H97)+1</f>
        <v>1</v>
      </c>
      <c r="N97" s="4">
        <f>COUNTIFS($B$2:$B$172,'Areas Ranking'!$B97,$G$2:$G$172,'Areas Ranking'!$G97,$I$2:$I$172,"&gt;"&amp;I97)+1</f>
        <v>1</v>
      </c>
      <c r="O97" s="4">
        <f>COUNTIFS($B$2:$B$172,'Areas Ranking'!$B97,$G$2:$G$172,'Areas Ranking'!$G97,$J$2:$J$172,"&gt;"&amp;J97)+1</f>
        <v>3</v>
      </c>
      <c r="P97" s="4">
        <f>COUNTIFS($B$2:$B$172,'Areas Ranking'!$B97,$G$2:$G$172,'Areas Ranking'!$G97,$K$2:$K$172,"&gt;"&amp;K97)+1</f>
        <v>7</v>
      </c>
      <c r="Q97" s="4">
        <f>COUNTIFS($B$2:$B$172,'Areas Ranking'!$B97,$G$2:$G$172,'Areas Ranking'!$G97,$L$2:$L$172,"&gt;"&amp;L97)+1</f>
        <v>4</v>
      </c>
      <c r="R97" s="4">
        <f t="shared" si="19"/>
        <v>7</v>
      </c>
      <c r="S97" s="4">
        <f t="shared" si="20"/>
        <v>1</v>
      </c>
      <c r="T97" s="4" t="str" cm="1">
        <f t="array" ref="T97">IF(R97=1,"none",IF(S97=1,_xlfn.IFS(M97=R97,"greeting",N97=R97,"act with empathy",O97=R97,"explain expectations &amp; resolve situations",P97=R97,"communication"),""))</f>
        <v>communication</v>
      </c>
      <c r="U97" s="4" t="str">
        <f t="shared" si="21"/>
        <v>Murray River received an overall score of 88% which ranks them at position 4 of the 8 areas within the Southern region called in Q1.</v>
      </c>
      <c r="V97" s="4" t="str">
        <f t="shared" si="22"/>
        <v>Murray River received a 'greeting' score of 76% which ranks them at position 1 of the 8 areas within the Southern region called in Q1.</v>
      </c>
      <c r="W97" s="4" t="str">
        <f t="shared" si="23"/>
        <v>Murray River received an 'act with empathy' score of 100% which ranks them at position 1 of the 8 areas within the Southern region called in Q1.</v>
      </c>
      <c r="X97" s="4" t="str">
        <f t="shared" si="24"/>
        <v>Murray River received an 'explain expectations &amp; resolve situations' score of 90% which ranks them at position 3 of the 8 areas within the Southern region called in Q1.</v>
      </c>
      <c r="Y97" s="4" t="str">
        <f t="shared" si="25"/>
        <v>Murray River received a 'communication' score of 50% which ranks them at position 7 of the 8 areas within the Southern region called in Q1.</v>
      </c>
      <c r="Z97" s="4" t="str">
        <f t="shared" si="26"/>
        <v>Murray River's lowest rank was for 'communication' in Q1, which should be examined for potential areas of improvement.</v>
      </c>
    </row>
    <row r="98" spans="1:26" x14ac:dyDescent="0.25">
      <c r="A98" s="4">
        <v>2025</v>
      </c>
      <c r="B98" s="4" t="s">
        <v>339</v>
      </c>
      <c r="C98" s="9" t="s">
        <v>340</v>
      </c>
      <c r="D98" s="4" t="s">
        <v>242</v>
      </c>
      <c r="E98" s="4" t="str">
        <f t="shared" ref="E98:E129" si="27">TRIM(SUBSTITUTE(SUBSTITUTE(D98,"PAC - ",""),"PD - ",""))</f>
        <v>Richmond</v>
      </c>
      <c r="F98" s="4" t="s">
        <v>136</v>
      </c>
      <c r="G98" s="4" t="s">
        <v>136</v>
      </c>
      <c r="H98" s="8">
        <f>AVERAGEIFS('Single Response'!$Y$2:$Y$517,'Single Response'!$J$2:$J$517,'Areas Ranking'!$D98,'Single Response'!$B$2:$B$517,'Areas Ranking'!$B98)</f>
        <v>0.52380952380952372</v>
      </c>
      <c r="I98" s="8">
        <f>AVERAGEIFS('Single Response'!$Z$2:$Z$517,'Single Response'!$J$2:$J$517,'Areas Ranking'!$D98,'Single Response'!$B$2:$B$517,'Areas Ranking'!$B98)</f>
        <v>0.92857142857142849</v>
      </c>
      <c r="J98" s="8">
        <f>AVERAGEIFS('Single Response'!$AA$2:$AA$517,'Single Response'!$J$2:$J$517,'Areas Ranking'!$D98,'Single Response'!$B$2:$B$517,'Areas Ranking'!$B98)</f>
        <v>0.9365079365079364</v>
      </c>
      <c r="K98" s="8">
        <f>AVERAGEIFS('Single Response'!$AB$2:$AB$517,'Single Response'!$J$2:$J$517,'Areas Ranking'!$D98,'Single Response'!$B$2:$B$517,'Areas Ranking'!$B98)</f>
        <v>0.66666666666666663</v>
      </c>
      <c r="L98" s="8">
        <f>AVERAGEIFS('Single Response'!$AC$2:$AC$517,'Single Response'!$J$2:$J$517,'Areas Ranking'!$D98,'Single Response'!$B$2:$B$517,'Areas Ranking'!$B98)</f>
        <v>0.86973180076628365</v>
      </c>
      <c r="M98" s="4">
        <f>COUNTIFS($B$2:$B$172,'Areas Ranking'!$B98,$G$2:$G$172,'Areas Ranking'!$G98,$H$2:$H$172,"&gt;"&amp;H98)+1</f>
        <v>6</v>
      </c>
      <c r="N98" s="4">
        <f>COUNTIFS($B$2:$B$172,'Areas Ranking'!$B98,$G$2:$G$172,'Areas Ranking'!$G98,$I$2:$I$172,"&gt;"&amp;I98)+1</f>
        <v>9</v>
      </c>
      <c r="O98" s="4">
        <f>COUNTIFS($B$2:$B$172,'Areas Ranking'!$B98,$G$2:$G$172,'Areas Ranking'!$G98,$J$2:$J$172,"&gt;"&amp;J98)+1</f>
        <v>3</v>
      </c>
      <c r="P98" s="4">
        <f>COUNTIFS($B$2:$B$172,'Areas Ranking'!$B98,$G$2:$G$172,'Areas Ranking'!$G98,$K$2:$K$172,"&gt;"&amp;K98)+1</f>
        <v>4</v>
      </c>
      <c r="Q98" s="4">
        <f>COUNTIFS($B$2:$B$172,'Areas Ranking'!$B98,$G$2:$G$172,'Areas Ranking'!$G98,$L$2:$L$172,"&gt;"&amp;L98)+1</f>
        <v>4</v>
      </c>
      <c r="R98" s="4">
        <f t="shared" ref="R98:R129" si="28">MAX(M98:P98)</f>
        <v>9</v>
      </c>
      <c r="S98" s="4">
        <f t="shared" ref="S98:S129" si="29">COUNTIF(M98:P98,R98)</f>
        <v>1</v>
      </c>
      <c r="T98" s="4" t="str" cm="1">
        <f t="array" ref="T98">IF(R98=1,"none",IF(S98=1,_xlfn.IFS(M98=R98,"greeting",N98=R98,"act with empathy",O98=R98,"explain expectations &amp; resolve situations",P98=R98,"communication"),""))</f>
        <v>act with empathy</v>
      </c>
      <c r="U98" s="4" t="str">
        <f t="shared" ref="U98:U129" si="30">CONCATENATE(E98," received an overall score of ",ROUND(L98*100,0),"% which ranks them at position ",Q98," of the ",COUNTIFS($B$2:$B$172,B98,$G$2:$G$172,G98)," areas within the ",G98," region called in ",B98,".")</f>
        <v>Richmond received an overall score of 87% which ranks them at position 4 of the 11 areas within the Northern region called in Q1.</v>
      </c>
      <c r="V98" s="4" t="str">
        <f t="shared" ref="V98:V129" si="31">CONCATENATE(E98," received a 'greeting' score of ",ROUND(H98*100,0),"% which ranks them at position ",M98," of the ",COUNTIFS($B$2:$B$172,B98,$G$2:$G$172,G98)," areas within the ",G98," region called in ",B98,".")</f>
        <v>Richmond received a 'greeting' score of 52% which ranks them at position 6 of the 11 areas within the Northern region called in Q1.</v>
      </c>
      <c r="W98" s="4" t="str">
        <f t="shared" ref="W98:W129" si="32">CONCATENATE(E98," received an 'act with empathy' score of ",ROUND(I98*100,0),"% which ranks them at position ",N98," of the ",COUNTIFS($B$2:$B$172,B98,$G$2:$G$172,G98)," areas within the ",G98," region called in ",B98,".")</f>
        <v>Richmond received an 'act with empathy' score of 93% which ranks them at position 9 of the 11 areas within the Northern region called in Q1.</v>
      </c>
      <c r="X98" s="4" t="str">
        <f t="shared" ref="X98:X129" si="33">CONCATENATE(E98," received an 'explain expectations &amp; resolve situations' score of ",ROUND(J98*100,0),"% which ranks them at position ",O98," of the ",COUNTIFS($B$2:$B$172,B98,$G$2:$G$172,G98)," areas within the ",G98," region called in ",B98,".")</f>
        <v>Richmond received an 'explain expectations &amp; resolve situations' score of 94% which ranks them at position 3 of the 11 areas within the Northern region called in Q1.</v>
      </c>
      <c r="Y98" s="4" t="str">
        <f t="shared" ref="Y98:Y129" si="34">CONCATENATE(E98," received a 'communication' score of ",ROUND(K98*100,0),"% which ranks them at position ",P98," of the ",COUNTIFS($B$2:$B$172,B98,$G$2:$G$172,G98)," areas within the ",G98," region called in ",B98,".")</f>
        <v>Richmond received a 'communication' score of 67% which ranks them at position 4 of the 11 areas within the Northern region called in Q1.</v>
      </c>
      <c r="Z98" s="4" t="str">
        <f t="shared" ref="Z98:Z129" si="35">IF(T98="none",CONCATENATE(E98," ranked first across all key areas in ",B98,". Keep up the good work."),IF(S98=1,CONCATENATE(E98,IF(RIGHT(E98,1)="s","'","'s")," lowest rank was for '",T98,"' in ",B98,", which should be examined for potential areas of improvement."),CONCATENATE(E98," had multiple areas with lower ranks in ",B98,", which should be examined for potential areas of improvement.")))</f>
        <v>Richmond's lowest rank was for 'act with empathy' in Q1, which should be examined for potential areas of improvement.</v>
      </c>
    </row>
    <row r="99" spans="1:26" x14ac:dyDescent="0.25">
      <c r="A99" s="4">
        <v>2025</v>
      </c>
      <c r="B99" s="4" t="s">
        <v>339</v>
      </c>
      <c r="C99" s="9" t="s">
        <v>340</v>
      </c>
      <c r="D99" s="4" t="s">
        <v>141</v>
      </c>
      <c r="E99" s="4" t="str">
        <f t="shared" si="27"/>
        <v>Lake Macquarie</v>
      </c>
      <c r="F99" s="4" t="s">
        <v>136</v>
      </c>
      <c r="G99" s="4" t="s">
        <v>136</v>
      </c>
      <c r="H99" s="8">
        <f>AVERAGEIFS('Single Response'!$Y$2:$Y$517,'Single Response'!$J$2:$J$517,'Areas Ranking'!$D99,'Single Response'!$B$2:$B$517,'Areas Ranking'!$B99)</f>
        <v>0.42857142857142855</v>
      </c>
      <c r="I99" s="8">
        <f>AVERAGEIFS('Single Response'!$Z$2:$Z$517,'Single Response'!$J$2:$J$517,'Areas Ranking'!$D99,'Single Response'!$B$2:$B$517,'Areas Ranking'!$B99)</f>
        <v>0.5</v>
      </c>
      <c r="J99" s="8">
        <f>AVERAGEIFS('Single Response'!$AA$2:$AA$517,'Single Response'!$J$2:$J$517,'Areas Ranking'!$D99,'Single Response'!$B$2:$B$517,'Areas Ranking'!$B99)</f>
        <v>0.49735449735449738</v>
      </c>
      <c r="K99" s="8">
        <f>AVERAGEIFS('Single Response'!$AB$2:$AB$517,'Single Response'!$J$2:$J$517,'Areas Ranking'!$D99,'Single Response'!$B$2:$B$517,'Areas Ranking'!$B99)</f>
        <v>0.33333333333333331</v>
      </c>
      <c r="L99" s="8">
        <f>AVERAGEIFS('Single Response'!$AC$2:$AC$517,'Single Response'!$J$2:$J$517,'Areas Ranking'!$D99,'Single Response'!$B$2:$B$517,'Areas Ranking'!$B99)</f>
        <v>0.47939161732265179</v>
      </c>
      <c r="M99" s="4">
        <f>COUNTIFS($B$2:$B$172,'Areas Ranking'!$B99,$G$2:$G$172,'Areas Ranking'!$G99,$H$2:$H$172,"&gt;"&amp;H99)+1</f>
        <v>11</v>
      </c>
      <c r="N99" s="4">
        <f>COUNTIFS($B$2:$B$172,'Areas Ranking'!$B99,$G$2:$G$172,'Areas Ranking'!$G99,$I$2:$I$172,"&gt;"&amp;I99)+1</f>
        <v>11</v>
      </c>
      <c r="O99" s="4">
        <f>COUNTIFS($B$2:$B$172,'Areas Ranking'!$B99,$G$2:$G$172,'Areas Ranking'!$G99,$J$2:$J$172,"&gt;"&amp;J99)+1</f>
        <v>11</v>
      </c>
      <c r="P99" s="4">
        <f>COUNTIFS($B$2:$B$172,'Areas Ranking'!$B99,$G$2:$G$172,'Areas Ranking'!$G99,$K$2:$K$172,"&gt;"&amp;K99)+1</f>
        <v>10</v>
      </c>
      <c r="Q99" s="4">
        <f>COUNTIFS($B$2:$B$172,'Areas Ranking'!$B99,$G$2:$G$172,'Areas Ranking'!$G99,$L$2:$L$172,"&gt;"&amp;L99)+1</f>
        <v>11</v>
      </c>
      <c r="R99" s="4">
        <f t="shared" si="28"/>
        <v>11</v>
      </c>
      <c r="S99" s="4">
        <f t="shared" si="29"/>
        <v>3</v>
      </c>
      <c r="T99" s="4" t="str" cm="1">
        <f t="array" ref="T99">IF(R99=1,"none",IF(S99=1,_xlfn.IFS(M99=R99,"greeting",N99=R99,"act with empathy",O99=R99,"explain expectations &amp; resolve situations",P99=R99,"communication"),""))</f>
        <v/>
      </c>
      <c r="U99" s="4" t="str">
        <f t="shared" si="30"/>
        <v>Lake Macquarie received an overall score of 48% which ranks them at position 11 of the 11 areas within the Northern region called in Q1.</v>
      </c>
      <c r="V99" s="4" t="str">
        <f t="shared" si="31"/>
        <v>Lake Macquarie received a 'greeting' score of 43% which ranks them at position 11 of the 11 areas within the Northern region called in Q1.</v>
      </c>
      <c r="W99" s="4" t="str">
        <f t="shared" si="32"/>
        <v>Lake Macquarie received an 'act with empathy' score of 50% which ranks them at position 11 of the 11 areas within the Northern region called in Q1.</v>
      </c>
      <c r="X99" s="4" t="str">
        <f t="shared" si="33"/>
        <v>Lake Macquarie received an 'explain expectations &amp; resolve situations' score of 50% which ranks them at position 11 of the 11 areas within the Northern region called in Q1.</v>
      </c>
      <c r="Y99" s="4" t="str">
        <f t="shared" si="34"/>
        <v>Lake Macquarie received a 'communication' score of 33% which ranks them at position 10 of the 11 areas within the Northern region called in Q1.</v>
      </c>
      <c r="Z99" s="4" t="str">
        <f t="shared" si="35"/>
        <v>Lake Macquarie had multiple areas with lower ranks in Q1, which should be examined for potential areas of improvement.</v>
      </c>
    </row>
    <row r="100" spans="1:26" x14ac:dyDescent="0.25">
      <c r="A100" s="4">
        <v>2025</v>
      </c>
      <c r="B100" s="4" t="s">
        <v>339</v>
      </c>
      <c r="C100" s="9" t="s">
        <v>340</v>
      </c>
      <c r="D100" s="4" t="s">
        <v>259</v>
      </c>
      <c r="E100" s="4" t="str">
        <f t="shared" si="27"/>
        <v>South Coast</v>
      </c>
      <c r="F100" s="4" t="s">
        <v>253</v>
      </c>
      <c r="G100" s="4" t="s">
        <v>253</v>
      </c>
      <c r="H100" s="8">
        <f>AVERAGEIFS('Single Response'!$Y$2:$Y$517,'Single Response'!$J$2:$J$517,'Areas Ranking'!$D100,'Single Response'!$B$2:$B$517,'Areas Ranking'!$B100)</f>
        <v>0.42857142857142855</v>
      </c>
      <c r="I100" s="8">
        <f>AVERAGEIFS('Single Response'!$Z$2:$Z$517,'Single Response'!$J$2:$J$517,'Areas Ranking'!$D100,'Single Response'!$B$2:$B$517,'Areas Ranking'!$B100)</f>
        <v>0.92857142857142849</v>
      </c>
      <c r="J100" s="8">
        <f>AVERAGEIFS('Single Response'!$AA$2:$AA$517,'Single Response'!$J$2:$J$517,'Areas Ranking'!$D100,'Single Response'!$B$2:$B$517,'Areas Ranking'!$B100)</f>
        <v>0.67195767195767198</v>
      </c>
      <c r="K100" s="8">
        <f>AVERAGEIFS('Single Response'!$AB$2:$AB$517,'Single Response'!$J$2:$J$517,'Areas Ranking'!$D100,'Single Response'!$B$2:$B$517,'Areas Ranking'!$B100)</f>
        <v>0.66666666666666663</v>
      </c>
      <c r="L100" s="8">
        <f>AVERAGEIFS('Single Response'!$AC$2:$AC$517,'Single Response'!$J$2:$J$517,'Areas Ranking'!$D100,'Single Response'!$B$2:$B$517,'Areas Ranking'!$B100)</f>
        <v>0.73203297341228379</v>
      </c>
      <c r="M100" s="4">
        <f>COUNTIFS($B$2:$B$172,'Areas Ranking'!$B100,$G$2:$G$172,'Areas Ranking'!$G100,$H$2:$H$172,"&gt;"&amp;H100)+1</f>
        <v>8</v>
      </c>
      <c r="N100" s="4">
        <f>COUNTIFS($B$2:$B$172,'Areas Ranking'!$B100,$G$2:$G$172,'Areas Ranking'!$G100,$I$2:$I$172,"&gt;"&amp;I100)+1</f>
        <v>6</v>
      </c>
      <c r="O100" s="4">
        <f>COUNTIFS($B$2:$B$172,'Areas Ranking'!$B100,$G$2:$G$172,'Areas Ranking'!$G100,$J$2:$J$172,"&gt;"&amp;J100)+1</f>
        <v>8</v>
      </c>
      <c r="P100" s="4">
        <f>COUNTIFS($B$2:$B$172,'Areas Ranking'!$B100,$G$2:$G$172,'Areas Ranking'!$G100,$K$2:$K$172,"&gt;"&amp;K100)+1</f>
        <v>4</v>
      </c>
      <c r="Q100" s="4">
        <f>COUNTIFS($B$2:$B$172,'Areas Ranking'!$B100,$G$2:$G$172,'Areas Ranking'!$G100,$L$2:$L$172,"&gt;"&amp;L100)+1</f>
        <v>8</v>
      </c>
      <c r="R100" s="4">
        <f t="shared" si="28"/>
        <v>8</v>
      </c>
      <c r="S100" s="4">
        <f t="shared" si="29"/>
        <v>2</v>
      </c>
      <c r="T100" s="4" t="str" cm="1">
        <f t="array" ref="T100">IF(R100=1,"none",IF(S100=1,_xlfn.IFS(M100=R100,"greeting",N100=R100,"act with empathy",O100=R100,"explain expectations &amp; resolve situations",P100=R100,"communication"),""))</f>
        <v/>
      </c>
      <c r="U100" s="4" t="str">
        <f t="shared" si="30"/>
        <v>South Coast received an overall score of 73% which ranks them at position 8 of the 8 areas within the Southern region called in Q1.</v>
      </c>
      <c r="V100" s="4" t="str">
        <f t="shared" si="31"/>
        <v>South Coast received a 'greeting' score of 43% which ranks them at position 8 of the 8 areas within the Southern region called in Q1.</v>
      </c>
      <c r="W100" s="4" t="str">
        <f t="shared" si="32"/>
        <v>South Coast received an 'act with empathy' score of 93% which ranks them at position 6 of the 8 areas within the Southern region called in Q1.</v>
      </c>
      <c r="X100" s="4" t="str">
        <f t="shared" si="33"/>
        <v>South Coast received an 'explain expectations &amp; resolve situations' score of 67% which ranks them at position 8 of the 8 areas within the Southern region called in Q1.</v>
      </c>
      <c r="Y100" s="4" t="str">
        <f t="shared" si="34"/>
        <v>South Coast received a 'communication' score of 67% which ranks them at position 4 of the 8 areas within the Southern region called in Q1.</v>
      </c>
      <c r="Z100" s="4" t="str">
        <f t="shared" si="35"/>
        <v>South Coast had multiple areas with lower ranks in Q1, which should be examined for potential areas of improvement.</v>
      </c>
    </row>
    <row r="101" spans="1:26" x14ac:dyDescent="0.25">
      <c r="A101" s="4">
        <v>2025</v>
      </c>
      <c r="B101" s="4" t="s">
        <v>339</v>
      </c>
      <c r="C101" s="9" t="s">
        <v>340</v>
      </c>
      <c r="D101" s="4" t="s">
        <v>247</v>
      </c>
      <c r="E101" s="4" t="str">
        <f t="shared" si="27"/>
        <v>Tweed/Byron</v>
      </c>
      <c r="F101" s="4" t="s">
        <v>136</v>
      </c>
      <c r="G101" s="4" t="s">
        <v>136</v>
      </c>
      <c r="H101" s="8">
        <f>AVERAGEIFS('Single Response'!$Y$2:$Y$517,'Single Response'!$J$2:$J$517,'Areas Ranking'!$D101,'Single Response'!$B$2:$B$517,'Areas Ranking'!$B101)</f>
        <v>0.57142857142857129</v>
      </c>
      <c r="I101" s="8">
        <f>AVERAGEIFS('Single Response'!$Z$2:$Z$517,'Single Response'!$J$2:$J$517,'Areas Ranking'!$D101,'Single Response'!$B$2:$B$517,'Areas Ranking'!$B101)</f>
        <v>0.58333333333333337</v>
      </c>
      <c r="J101" s="8">
        <f>AVERAGEIFS('Single Response'!$AA$2:$AA$517,'Single Response'!$J$2:$J$517,'Areas Ranking'!$D101,'Single Response'!$B$2:$B$517,'Areas Ranking'!$B101)</f>
        <v>0.53968253968253965</v>
      </c>
      <c r="K101" s="8">
        <f>AVERAGEIFS('Single Response'!$AB$2:$AB$517,'Single Response'!$J$2:$J$517,'Areas Ranking'!$D101,'Single Response'!$B$2:$B$517,'Areas Ranking'!$B101)</f>
        <v>0.33333333333333331</v>
      </c>
      <c r="L101" s="8">
        <f>AVERAGEIFS('Single Response'!$AC$2:$AC$517,'Single Response'!$J$2:$J$517,'Areas Ranking'!$D101,'Single Response'!$B$2:$B$517,'Areas Ranking'!$B101)</f>
        <v>0.53256704980842906</v>
      </c>
      <c r="M101" s="4">
        <f>COUNTIFS($B$2:$B$172,'Areas Ranking'!$B101,$G$2:$G$172,'Areas Ranking'!$G101,$H$2:$H$172,"&gt;"&amp;H101)+1</f>
        <v>4</v>
      </c>
      <c r="N101" s="4">
        <f>COUNTIFS($B$2:$B$172,'Areas Ranking'!$B101,$G$2:$G$172,'Areas Ranking'!$G101,$I$2:$I$172,"&gt;"&amp;I101)+1</f>
        <v>10</v>
      </c>
      <c r="O101" s="4">
        <f>COUNTIFS($B$2:$B$172,'Areas Ranking'!$B101,$G$2:$G$172,'Areas Ranking'!$G101,$J$2:$J$172,"&gt;"&amp;J101)+1</f>
        <v>10</v>
      </c>
      <c r="P101" s="4">
        <f>COUNTIFS($B$2:$B$172,'Areas Ranking'!$B101,$G$2:$G$172,'Areas Ranking'!$G101,$K$2:$K$172,"&gt;"&amp;K101)+1</f>
        <v>10</v>
      </c>
      <c r="Q101" s="4">
        <f>COUNTIFS($B$2:$B$172,'Areas Ranking'!$B101,$G$2:$G$172,'Areas Ranking'!$G101,$L$2:$L$172,"&gt;"&amp;L101)+1</f>
        <v>10</v>
      </c>
      <c r="R101" s="4">
        <f t="shared" si="28"/>
        <v>10</v>
      </c>
      <c r="S101" s="4">
        <f t="shared" si="29"/>
        <v>3</v>
      </c>
      <c r="T101" s="4" t="str" cm="1">
        <f t="array" ref="T101">IF(R101=1,"none",IF(S101=1,_xlfn.IFS(M101=R101,"greeting",N101=R101,"act with empathy",O101=R101,"explain expectations &amp; resolve situations",P101=R101,"communication"),""))</f>
        <v/>
      </c>
      <c r="U101" s="4" t="str">
        <f t="shared" si="30"/>
        <v>Tweed/Byron received an overall score of 53% which ranks them at position 10 of the 11 areas within the Northern region called in Q1.</v>
      </c>
      <c r="V101" s="4" t="str">
        <f t="shared" si="31"/>
        <v>Tweed/Byron received a 'greeting' score of 57% which ranks them at position 4 of the 11 areas within the Northern region called in Q1.</v>
      </c>
      <c r="W101" s="4" t="str">
        <f t="shared" si="32"/>
        <v>Tweed/Byron received an 'act with empathy' score of 58% which ranks them at position 10 of the 11 areas within the Northern region called in Q1.</v>
      </c>
      <c r="X101" s="4" t="str">
        <f t="shared" si="33"/>
        <v>Tweed/Byron received an 'explain expectations &amp; resolve situations' score of 54% which ranks them at position 10 of the 11 areas within the Northern region called in Q1.</v>
      </c>
      <c r="Y101" s="4" t="str">
        <f t="shared" si="34"/>
        <v>Tweed/Byron received a 'communication' score of 33% which ranks them at position 10 of the 11 areas within the Northern region called in Q1.</v>
      </c>
      <c r="Z101" s="4" t="str">
        <f t="shared" si="35"/>
        <v>Tweed/Byron had multiple areas with lower ranks in Q1, which should be examined for potential areas of improvement.</v>
      </c>
    </row>
    <row r="102" spans="1:26" x14ac:dyDescent="0.25">
      <c r="A102" s="4">
        <v>2025</v>
      </c>
      <c r="B102" s="4" t="s">
        <v>339</v>
      </c>
      <c r="C102" s="9" t="s">
        <v>340</v>
      </c>
      <c r="D102" s="4" t="s">
        <v>292</v>
      </c>
      <c r="E102" s="4" t="str">
        <f t="shared" si="27"/>
        <v>Orana Mid-Western</v>
      </c>
      <c r="F102" s="4" t="s">
        <v>233</v>
      </c>
      <c r="G102" s="4" t="s">
        <v>233</v>
      </c>
      <c r="H102" s="8">
        <f>AVERAGEIFS('Single Response'!$Y$2:$Y$517,'Single Response'!$J$2:$J$517,'Areas Ranking'!$D102,'Single Response'!$B$2:$B$517,'Areas Ranking'!$B102)</f>
        <v>0.38095238095238093</v>
      </c>
      <c r="I102" s="8">
        <f>AVERAGEIFS('Single Response'!$Z$2:$Z$517,'Single Response'!$J$2:$J$517,'Areas Ranking'!$D102,'Single Response'!$B$2:$B$517,'Areas Ranking'!$B102)</f>
        <v>0.54761904761904756</v>
      </c>
      <c r="J102" s="8">
        <f>AVERAGEIFS('Single Response'!$AA$2:$AA$517,'Single Response'!$J$2:$J$517,'Areas Ranking'!$D102,'Single Response'!$B$2:$B$517,'Areas Ranking'!$B102)</f>
        <v>0.62257495590828926</v>
      </c>
      <c r="K102" s="8">
        <f>AVERAGEIFS('Single Response'!$AB$2:$AB$517,'Single Response'!$J$2:$J$517,'Areas Ranking'!$D102,'Single Response'!$B$2:$B$517,'Areas Ranking'!$B102)</f>
        <v>0.16666666666666666</v>
      </c>
      <c r="L102" s="8">
        <f>AVERAGEIFS('Single Response'!$AC$2:$AC$517,'Single Response'!$J$2:$J$517,'Areas Ranking'!$D102,'Single Response'!$B$2:$B$517,'Areas Ranking'!$B102)</f>
        <v>0.53279925693718788</v>
      </c>
      <c r="M102" s="4">
        <f>COUNTIFS($B$2:$B$172,'Areas Ranking'!$B102,$G$2:$G$172,'Areas Ranking'!$G102,$H$2:$H$172,"&gt;"&amp;H102)+1</f>
        <v>7</v>
      </c>
      <c r="N102" s="4">
        <f>COUNTIFS($B$2:$B$172,'Areas Ranking'!$B102,$G$2:$G$172,'Areas Ranking'!$G102,$I$2:$I$172,"&gt;"&amp;I102)+1</f>
        <v>7</v>
      </c>
      <c r="O102" s="4">
        <f>COUNTIFS($B$2:$B$172,'Areas Ranking'!$B102,$G$2:$G$172,'Areas Ranking'!$G102,$J$2:$J$172,"&gt;"&amp;J102)+1</f>
        <v>7</v>
      </c>
      <c r="P102" s="4">
        <f>COUNTIFS($B$2:$B$172,'Areas Ranking'!$B102,$G$2:$G$172,'Areas Ranking'!$G102,$K$2:$K$172,"&gt;"&amp;K102)+1</f>
        <v>7</v>
      </c>
      <c r="Q102" s="4">
        <f>COUNTIFS($B$2:$B$172,'Areas Ranking'!$B102,$G$2:$G$172,'Areas Ranking'!$G102,$L$2:$L$172,"&gt;"&amp;L102)+1</f>
        <v>7</v>
      </c>
      <c r="R102" s="4">
        <f t="shared" si="28"/>
        <v>7</v>
      </c>
      <c r="S102" s="4">
        <f t="shared" si="29"/>
        <v>4</v>
      </c>
      <c r="T102" s="4" t="str" cm="1">
        <f t="array" ref="T102">IF(R102=1,"none",IF(S102=1,_xlfn.IFS(M102=R102,"greeting",N102=R102,"act with empathy",O102=R102,"explain expectations &amp; resolve situations",P102=R102,"communication"),""))</f>
        <v/>
      </c>
      <c r="U102" s="4" t="str">
        <f t="shared" si="30"/>
        <v>Orana Mid-Western received an overall score of 53% which ranks them at position 7 of the 7 areas within the Western region called in Q1.</v>
      </c>
      <c r="V102" s="4" t="str">
        <f t="shared" si="31"/>
        <v>Orana Mid-Western received a 'greeting' score of 38% which ranks them at position 7 of the 7 areas within the Western region called in Q1.</v>
      </c>
      <c r="W102" s="4" t="str">
        <f t="shared" si="32"/>
        <v>Orana Mid-Western received an 'act with empathy' score of 55% which ranks them at position 7 of the 7 areas within the Western region called in Q1.</v>
      </c>
      <c r="X102" s="4" t="str">
        <f t="shared" si="33"/>
        <v>Orana Mid-Western received an 'explain expectations &amp; resolve situations' score of 62% which ranks them at position 7 of the 7 areas within the Western region called in Q1.</v>
      </c>
      <c r="Y102" s="4" t="str">
        <f t="shared" si="34"/>
        <v>Orana Mid-Western received a 'communication' score of 17% which ranks them at position 7 of the 7 areas within the Western region called in Q1.</v>
      </c>
      <c r="Z102" s="4" t="str">
        <f t="shared" si="35"/>
        <v>Orana Mid-Western had multiple areas with lower ranks in Q1, which should be examined for potential areas of improvement.</v>
      </c>
    </row>
    <row r="103" spans="1:26" x14ac:dyDescent="0.25">
      <c r="A103" s="4">
        <v>2025</v>
      </c>
      <c r="B103" s="4" t="s">
        <v>339</v>
      </c>
      <c r="C103" s="9" t="s">
        <v>340</v>
      </c>
      <c r="D103" s="4" t="s">
        <v>151</v>
      </c>
      <c r="E103" s="4" t="str">
        <f t="shared" si="27"/>
        <v>Manning Great Lakes</v>
      </c>
      <c r="F103" s="4" t="s">
        <v>136</v>
      </c>
      <c r="G103" s="4" t="s">
        <v>136</v>
      </c>
      <c r="H103" s="8">
        <f>AVERAGEIFS('Single Response'!$Y$2:$Y$517,'Single Response'!$J$2:$J$517,'Areas Ranking'!$D103,'Single Response'!$B$2:$B$517,'Areas Ranking'!$B103)</f>
        <v>0.76190476190476186</v>
      </c>
      <c r="I103" s="8">
        <f>AVERAGEIFS('Single Response'!$Z$2:$Z$517,'Single Response'!$J$2:$J$517,'Areas Ranking'!$D103,'Single Response'!$B$2:$B$517,'Areas Ranking'!$B103)</f>
        <v>1</v>
      </c>
      <c r="J103" s="8">
        <f>AVERAGEIFS('Single Response'!$AA$2:$AA$517,'Single Response'!$J$2:$J$517,'Areas Ranking'!$D103,'Single Response'!$B$2:$B$517,'Areas Ranking'!$B103)</f>
        <v>0.96825396825396826</v>
      </c>
      <c r="K103" s="8">
        <f>AVERAGEIFS('Single Response'!$AB$2:$AB$517,'Single Response'!$J$2:$J$517,'Areas Ranking'!$D103,'Single Response'!$B$2:$B$517,'Areas Ranking'!$B103)</f>
        <v>0.83333333333333337</v>
      </c>
      <c r="L103" s="8">
        <f>AVERAGEIFS('Single Response'!$AC$2:$AC$517,'Single Response'!$J$2:$J$517,'Areas Ranking'!$D103,'Single Response'!$B$2:$B$517,'Areas Ranking'!$B103)</f>
        <v>0.94636015325670497</v>
      </c>
      <c r="M103" s="4">
        <f>COUNTIFS($B$2:$B$172,'Areas Ranking'!$B103,$G$2:$G$172,'Areas Ranking'!$G103,$H$2:$H$172,"&gt;"&amp;H103)+1</f>
        <v>1</v>
      </c>
      <c r="N103" s="4">
        <f>COUNTIFS($B$2:$B$172,'Areas Ranking'!$B103,$G$2:$G$172,'Areas Ranking'!$G103,$I$2:$I$172,"&gt;"&amp;I103)+1</f>
        <v>1</v>
      </c>
      <c r="O103" s="4">
        <f>COUNTIFS($B$2:$B$172,'Areas Ranking'!$B103,$G$2:$G$172,'Areas Ranking'!$G103,$J$2:$J$172,"&gt;"&amp;J103)+1</f>
        <v>2</v>
      </c>
      <c r="P103" s="4">
        <f>COUNTIFS($B$2:$B$172,'Areas Ranking'!$B103,$G$2:$G$172,'Areas Ranking'!$G103,$K$2:$K$172,"&gt;"&amp;K103)+1</f>
        <v>2</v>
      </c>
      <c r="Q103" s="4">
        <f>COUNTIFS($B$2:$B$172,'Areas Ranking'!$B103,$G$2:$G$172,'Areas Ranking'!$G103,$L$2:$L$172,"&gt;"&amp;L103)+1</f>
        <v>2</v>
      </c>
      <c r="R103" s="4">
        <f t="shared" si="28"/>
        <v>2</v>
      </c>
      <c r="S103" s="4">
        <f t="shared" si="29"/>
        <v>2</v>
      </c>
      <c r="T103" s="4" t="str" cm="1">
        <f t="array" ref="T103">IF(R103=1,"none",IF(S103=1,_xlfn.IFS(M103=R103,"greeting",N103=R103,"act with empathy",O103=R103,"explain expectations &amp; resolve situations",P103=R103,"communication"),""))</f>
        <v/>
      </c>
      <c r="U103" s="4" t="str">
        <f t="shared" si="30"/>
        <v>Manning Great Lakes received an overall score of 95% which ranks them at position 2 of the 11 areas within the Northern region called in Q1.</v>
      </c>
      <c r="V103" s="4" t="str">
        <f t="shared" si="31"/>
        <v>Manning Great Lakes received a 'greeting' score of 76% which ranks them at position 1 of the 11 areas within the Northern region called in Q1.</v>
      </c>
      <c r="W103" s="4" t="str">
        <f t="shared" si="32"/>
        <v>Manning Great Lakes received an 'act with empathy' score of 100% which ranks them at position 1 of the 11 areas within the Northern region called in Q1.</v>
      </c>
      <c r="X103" s="4" t="str">
        <f t="shared" si="33"/>
        <v>Manning Great Lakes received an 'explain expectations &amp; resolve situations' score of 97% which ranks them at position 2 of the 11 areas within the Northern region called in Q1.</v>
      </c>
      <c r="Y103" s="4" t="str">
        <f t="shared" si="34"/>
        <v>Manning Great Lakes received a 'communication' score of 83% which ranks them at position 2 of the 11 areas within the Northern region called in Q1.</v>
      </c>
      <c r="Z103" s="4" t="str">
        <f t="shared" si="35"/>
        <v>Manning Great Lakes had multiple areas with lower ranks in Q1, which should be examined for potential areas of improvement.</v>
      </c>
    </row>
    <row r="104" spans="1:26" x14ac:dyDescent="0.25">
      <c r="A104" s="4">
        <v>2025</v>
      </c>
      <c r="B104" s="4" t="s">
        <v>339</v>
      </c>
      <c r="C104" s="9" t="s">
        <v>340</v>
      </c>
      <c r="D104" s="4" t="s">
        <v>281</v>
      </c>
      <c r="E104" s="4" t="str">
        <f t="shared" si="27"/>
        <v>Murrumbidgee</v>
      </c>
      <c r="F104" s="4" t="s">
        <v>253</v>
      </c>
      <c r="G104" s="4" t="s">
        <v>253</v>
      </c>
      <c r="H104" s="8">
        <f>AVERAGEIFS('Single Response'!$Y$2:$Y$517,'Single Response'!$J$2:$J$517,'Areas Ranking'!$D104,'Single Response'!$B$2:$B$517,'Areas Ranking'!$B104)</f>
        <v>0.7142857142857143</v>
      </c>
      <c r="I104" s="8">
        <f>AVERAGEIFS('Single Response'!$Z$2:$Z$517,'Single Response'!$J$2:$J$517,'Areas Ranking'!$D104,'Single Response'!$B$2:$B$517,'Areas Ranking'!$B104)</f>
        <v>1</v>
      </c>
      <c r="J104" s="8">
        <f>AVERAGEIFS('Single Response'!$AA$2:$AA$517,'Single Response'!$J$2:$J$517,'Areas Ranking'!$D104,'Single Response'!$B$2:$B$517,'Areas Ranking'!$B104)</f>
        <v>0.84126984126984128</v>
      </c>
      <c r="K104" s="8">
        <f>AVERAGEIFS('Single Response'!$AB$2:$AB$517,'Single Response'!$J$2:$J$517,'Areas Ranking'!$D104,'Single Response'!$B$2:$B$517,'Areas Ranking'!$B104)</f>
        <v>0.83333333333333337</v>
      </c>
      <c r="L104" s="8">
        <f>AVERAGEIFS('Single Response'!$AC$2:$AC$517,'Single Response'!$J$2:$J$517,'Areas Ranking'!$D104,'Single Response'!$B$2:$B$517,'Areas Ranking'!$B104)</f>
        <v>0.88122605363984674</v>
      </c>
      <c r="M104" s="4">
        <f>COUNTIFS($B$2:$B$172,'Areas Ranking'!$B104,$G$2:$G$172,'Areas Ranking'!$G104,$H$2:$H$172,"&gt;"&amp;H104)+1</f>
        <v>2</v>
      </c>
      <c r="N104" s="4">
        <f>COUNTIFS($B$2:$B$172,'Areas Ranking'!$B104,$G$2:$G$172,'Areas Ranking'!$G104,$I$2:$I$172,"&gt;"&amp;I104)+1</f>
        <v>1</v>
      </c>
      <c r="O104" s="4">
        <f>COUNTIFS($B$2:$B$172,'Areas Ranking'!$B104,$G$2:$G$172,'Areas Ranking'!$G104,$J$2:$J$172,"&gt;"&amp;J104)+1</f>
        <v>4</v>
      </c>
      <c r="P104" s="4">
        <f>COUNTIFS($B$2:$B$172,'Areas Ranking'!$B104,$G$2:$G$172,'Areas Ranking'!$G104,$K$2:$K$172,"&gt;"&amp;K104)+1</f>
        <v>1</v>
      </c>
      <c r="Q104" s="4">
        <f>COUNTIFS($B$2:$B$172,'Areas Ranking'!$B104,$G$2:$G$172,'Areas Ranking'!$G104,$L$2:$L$172,"&gt;"&amp;L104)+1</f>
        <v>3</v>
      </c>
      <c r="R104" s="4">
        <f t="shared" si="28"/>
        <v>4</v>
      </c>
      <c r="S104" s="4">
        <f t="shared" si="29"/>
        <v>1</v>
      </c>
      <c r="T104" s="4" t="str" cm="1">
        <f t="array" ref="T104">IF(R104=1,"none",IF(S104=1,_xlfn.IFS(M104=R104,"greeting",N104=R104,"act with empathy",O104=R104,"explain expectations &amp; resolve situations",P104=R104,"communication"),""))</f>
        <v>explain expectations &amp; resolve situations</v>
      </c>
      <c r="U104" s="4" t="str">
        <f t="shared" si="30"/>
        <v>Murrumbidgee received an overall score of 88% which ranks them at position 3 of the 8 areas within the Southern region called in Q1.</v>
      </c>
      <c r="V104" s="4" t="str">
        <f t="shared" si="31"/>
        <v>Murrumbidgee received a 'greeting' score of 71% which ranks them at position 2 of the 8 areas within the Southern region called in Q1.</v>
      </c>
      <c r="W104" s="4" t="str">
        <f t="shared" si="32"/>
        <v>Murrumbidgee received an 'act with empathy' score of 100% which ranks them at position 1 of the 8 areas within the Southern region called in Q1.</v>
      </c>
      <c r="X104" s="4" t="str">
        <f t="shared" si="33"/>
        <v>Murrumbidgee received an 'explain expectations &amp; resolve situations' score of 84% which ranks them at position 4 of the 8 areas within the Southern region called in Q1.</v>
      </c>
      <c r="Y104" s="4" t="str">
        <f t="shared" si="34"/>
        <v>Murrumbidgee received a 'communication' score of 83% which ranks them at position 1 of the 8 areas within the Southern region called in Q1.</v>
      </c>
      <c r="Z104" s="4" t="str">
        <f t="shared" si="35"/>
        <v>Murrumbidgee's lowest rank was for 'explain expectations &amp; resolve situations' in Q1, which should be examined for potential areas of improvement.</v>
      </c>
    </row>
    <row r="105" spans="1:26" x14ac:dyDescent="0.25">
      <c r="A105" s="4">
        <v>2025</v>
      </c>
      <c r="B105" s="4" t="s">
        <v>339</v>
      </c>
      <c r="C105" s="9" t="s">
        <v>340</v>
      </c>
      <c r="D105" s="4" t="s">
        <v>237</v>
      </c>
      <c r="E105" s="4" t="str">
        <f t="shared" si="27"/>
        <v>New England</v>
      </c>
      <c r="F105" s="4" t="s">
        <v>233</v>
      </c>
      <c r="G105" s="4" t="s">
        <v>233</v>
      </c>
      <c r="H105" s="8">
        <f>AVERAGEIFS('Single Response'!$Y$2:$Y$517,'Single Response'!$J$2:$J$517,'Areas Ranking'!$D105,'Single Response'!$B$2:$B$517,'Areas Ranking'!$B105)</f>
        <v>0.66666666666666663</v>
      </c>
      <c r="I105" s="8">
        <f>AVERAGEIFS('Single Response'!$Z$2:$Z$517,'Single Response'!$J$2:$J$517,'Areas Ranking'!$D105,'Single Response'!$B$2:$B$517,'Areas Ranking'!$B105)</f>
        <v>1</v>
      </c>
      <c r="J105" s="8">
        <f>AVERAGEIFS('Single Response'!$AA$2:$AA$517,'Single Response'!$J$2:$J$517,'Areas Ranking'!$D105,'Single Response'!$B$2:$B$517,'Areas Ranking'!$B105)</f>
        <v>0.87301587301587302</v>
      </c>
      <c r="K105" s="8">
        <f>AVERAGEIFS('Single Response'!$AB$2:$AB$517,'Single Response'!$J$2:$J$517,'Areas Ranking'!$D105,'Single Response'!$B$2:$B$517,'Areas Ranking'!$B105)</f>
        <v>0.66666666666666663</v>
      </c>
      <c r="L105" s="8">
        <f>AVERAGEIFS('Single Response'!$AC$2:$AC$517,'Single Response'!$J$2:$J$517,'Areas Ranking'!$D105,'Single Response'!$B$2:$B$517,'Areas Ranking'!$B105)</f>
        <v>0.87356321839080453</v>
      </c>
      <c r="M105" s="4">
        <f>COUNTIFS($B$2:$B$172,'Areas Ranking'!$B105,$G$2:$G$172,'Areas Ranking'!$G105,$H$2:$H$172,"&gt;"&amp;H105)+1</f>
        <v>1</v>
      </c>
      <c r="N105" s="4">
        <f>COUNTIFS($B$2:$B$172,'Areas Ranking'!$B105,$G$2:$G$172,'Areas Ranking'!$G105,$I$2:$I$172,"&gt;"&amp;I105)+1</f>
        <v>1</v>
      </c>
      <c r="O105" s="4">
        <f>COUNTIFS($B$2:$B$172,'Areas Ranking'!$B105,$G$2:$G$172,'Areas Ranking'!$G105,$J$2:$J$172,"&gt;"&amp;J105)+1</f>
        <v>2</v>
      </c>
      <c r="P105" s="4">
        <f>COUNTIFS($B$2:$B$172,'Areas Ranking'!$B105,$G$2:$G$172,'Areas Ranking'!$G105,$K$2:$K$172,"&gt;"&amp;K105)+1</f>
        <v>2</v>
      </c>
      <c r="Q105" s="4">
        <f>COUNTIFS($B$2:$B$172,'Areas Ranking'!$B105,$G$2:$G$172,'Areas Ranking'!$G105,$L$2:$L$172,"&gt;"&amp;L105)+1</f>
        <v>2</v>
      </c>
      <c r="R105" s="4">
        <f t="shared" si="28"/>
        <v>2</v>
      </c>
      <c r="S105" s="4">
        <f t="shared" si="29"/>
        <v>2</v>
      </c>
      <c r="T105" s="4" t="str" cm="1">
        <f t="array" ref="T105">IF(R105=1,"none",IF(S105=1,_xlfn.IFS(M105=R105,"greeting",N105=R105,"act with empathy",O105=R105,"explain expectations &amp; resolve situations",P105=R105,"communication"),""))</f>
        <v/>
      </c>
      <c r="U105" s="4" t="str">
        <f t="shared" si="30"/>
        <v>New England received an overall score of 87% which ranks them at position 2 of the 7 areas within the Western region called in Q1.</v>
      </c>
      <c r="V105" s="4" t="str">
        <f t="shared" si="31"/>
        <v>New England received a 'greeting' score of 67% which ranks them at position 1 of the 7 areas within the Western region called in Q1.</v>
      </c>
      <c r="W105" s="4" t="str">
        <f t="shared" si="32"/>
        <v>New England received an 'act with empathy' score of 100% which ranks them at position 1 of the 7 areas within the Western region called in Q1.</v>
      </c>
      <c r="X105" s="4" t="str">
        <f t="shared" si="33"/>
        <v>New England received an 'explain expectations &amp; resolve situations' score of 87% which ranks them at position 2 of the 7 areas within the Western region called in Q1.</v>
      </c>
      <c r="Y105" s="4" t="str">
        <f t="shared" si="34"/>
        <v>New England received a 'communication' score of 67% which ranks them at position 2 of the 7 areas within the Western region called in Q1.</v>
      </c>
      <c r="Z105" s="4" t="str">
        <f t="shared" si="35"/>
        <v>New England had multiple areas with lower ranks in Q1, which should be examined for potential areas of improvement.</v>
      </c>
    </row>
    <row r="106" spans="1:26" x14ac:dyDescent="0.25">
      <c r="A106" s="4">
        <v>2025</v>
      </c>
      <c r="B106" s="4" t="s">
        <v>339</v>
      </c>
      <c r="C106" s="9" t="s">
        <v>340</v>
      </c>
      <c r="D106" s="4" t="s">
        <v>156</v>
      </c>
      <c r="E106" s="4" t="str">
        <f t="shared" si="27"/>
        <v>Mid North Coast</v>
      </c>
      <c r="F106" s="4" t="s">
        <v>136</v>
      </c>
      <c r="G106" s="4" t="s">
        <v>136</v>
      </c>
      <c r="H106" s="8">
        <f>AVERAGEIFS('Single Response'!$Y$2:$Y$517,'Single Response'!$J$2:$J$517,'Areas Ranking'!$D106,'Single Response'!$B$2:$B$517,'Areas Ranking'!$B106)</f>
        <v>0.47619047619047611</v>
      </c>
      <c r="I106" s="8">
        <f>AVERAGEIFS('Single Response'!$Z$2:$Z$517,'Single Response'!$J$2:$J$517,'Areas Ranking'!$D106,'Single Response'!$B$2:$B$517,'Areas Ranking'!$B106)</f>
        <v>1</v>
      </c>
      <c r="J106" s="8">
        <f>AVERAGEIFS('Single Response'!$AA$2:$AA$517,'Single Response'!$J$2:$J$517,'Areas Ranking'!$D106,'Single Response'!$B$2:$B$517,'Areas Ranking'!$B106)</f>
        <v>0.80952380952380965</v>
      </c>
      <c r="K106" s="8">
        <f>AVERAGEIFS('Single Response'!$AB$2:$AB$517,'Single Response'!$J$2:$J$517,'Areas Ranking'!$D106,'Single Response'!$B$2:$B$517,'Areas Ranking'!$B106)</f>
        <v>0.66666666666666663</v>
      </c>
      <c r="L106" s="8">
        <f>AVERAGEIFS('Single Response'!$AC$2:$AC$517,'Single Response'!$J$2:$J$517,'Areas Ranking'!$D106,'Single Response'!$B$2:$B$517,'Areas Ranking'!$B106)</f>
        <v>0.8275862068965516</v>
      </c>
      <c r="M106" s="4">
        <f>COUNTIFS($B$2:$B$172,'Areas Ranking'!$B106,$G$2:$G$172,'Areas Ranking'!$G106,$H$2:$H$172,"&gt;"&amp;H106)+1</f>
        <v>9</v>
      </c>
      <c r="N106" s="4">
        <f>COUNTIFS($B$2:$B$172,'Areas Ranking'!$B106,$G$2:$G$172,'Areas Ranking'!$G106,$I$2:$I$172,"&gt;"&amp;I106)+1</f>
        <v>1</v>
      </c>
      <c r="O106" s="4">
        <f>COUNTIFS($B$2:$B$172,'Areas Ranking'!$B106,$G$2:$G$172,'Areas Ranking'!$G106,$J$2:$J$172,"&gt;"&amp;J106)+1</f>
        <v>7</v>
      </c>
      <c r="P106" s="4">
        <f>COUNTIFS($B$2:$B$172,'Areas Ranking'!$B106,$G$2:$G$172,'Areas Ranking'!$G106,$K$2:$K$172,"&gt;"&amp;K106)+1</f>
        <v>4</v>
      </c>
      <c r="Q106" s="4">
        <f>COUNTIFS($B$2:$B$172,'Areas Ranking'!$B106,$G$2:$G$172,'Areas Ranking'!$G106,$L$2:$L$172,"&gt;"&amp;L106)+1</f>
        <v>6</v>
      </c>
      <c r="R106" s="4">
        <f t="shared" si="28"/>
        <v>9</v>
      </c>
      <c r="S106" s="4">
        <f t="shared" si="29"/>
        <v>1</v>
      </c>
      <c r="T106" s="4" t="str" cm="1">
        <f t="array" ref="T106">IF(R106=1,"none",IF(S106=1,_xlfn.IFS(M106=R106,"greeting",N106=R106,"act with empathy",O106=R106,"explain expectations &amp; resolve situations",P106=R106,"communication"),""))</f>
        <v>greeting</v>
      </c>
      <c r="U106" s="4" t="str">
        <f t="shared" si="30"/>
        <v>Mid North Coast received an overall score of 83% which ranks them at position 6 of the 11 areas within the Northern region called in Q1.</v>
      </c>
      <c r="V106" s="4" t="str">
        <f t="shared" si="31"/>
        <v>Mid North Coast received a 'greeting' score of 48% which ranks them at position 9 of the 11 areas within the Northern region called in Q1.</v>
      </c>
      <c r="W106" s="4" t="str">
        <f t="shared" si="32"/>
        <v>Mid North Coast received an 'act with empathy' score of 100% which ranks them at position 1 of the 11 areas within the Northern region called in Q1.</v>
      </c>
      <c r="X106" s="4" t="str">
        <f t="shared" si="33"/>
        <v>Mid North Coast received an 'explain expectations &amp; resolve situations' score of 81% which ranks them at position 7 of the 11 areas within the Northern region called in Q1.</v>
      </c>
      <c r="Y106" s="4" t="str">
        <f t="shared" si="34"/>
        <v>Mid North Coast received a 'communication' score of 67% which ranks them at position 4 of the 11 areas within the Northern region called in Q1.</v>
      </c>
      <c r="Z106" s="4" t="str">
        <f t="shared" si="35"/>
        <v>Mid North Coast's lowest rank was for 'greeting' in Q1, which should be examined for potential areas of improvement.</v>
      </c>
    </row>
    <row r="107" spans="1:26" x14ac:dyDescent="0.25">
      <c r="A107" s="4">
        <v>2025</v>
      </c>
      <c r="B107" s="4" t="s">
        <v>339</v>
      </c>
      <c r="C107" s="9" t="s">
        <v>340</v>
      </c>
      <c r="D107" s="4" t="s">
        <v>227</v>
      </c>
      <c r="E107" s="4" t="str">
        <f t="shared" si="27"/>
        <v>Port Stephens/Hunter</v>
      </c>
      <c r="F107" s="4" t="s">
        <v>136</v>
      </c>
      <c r="G107" s="4" t="s">
        <v>136</v>
      </c>
      <c r="H107" s="8">
        <f>AVERAGEIFS('Single Response'!$Y$2:$Y$517,'Single Response'!$J$2:$J$517,'Areas Ranking'!$D107,'Single Response'!$B$2:$B$517,'Areas Ranking'!$B107)</f>
        <v>0.52380952380952384</v>
      </c>
      <c r="I107" s="8">
        <f>AVERAGEIFS('Single Response'!$Z$2:$Z$517,'Single Response'!$J$2:$J$517,'Areas Ranking'!$D107,'Single Response'!$B$2:$B$517,'Areas Ranking'!$B107)</f>
        <v>1</v>
      </c>
      <c r="J107" s="8">
        <f>AVERAGEIFS('Single Response'!$AA$2:$AA$517,'Single Response'!$J$2:$J$517,'Areas Ranking'!$D107,'Single Response'!$B$2:$B$517,'Areas Ranking'!$B107)</f>
        <v>0.89417989417989407</v>
      </c>
      <c r="K107" s="8">
        <f>AVERAGEIFS('Single Response'!$AB$2:$AB$517,'Single Response'!$J$2:$J$517,'Areas Ranking'!$D107,'Single Response'!$B$2:$B$517,'Areas Ranking'!$B107)</f>
        <v>1</v>
      </c>
      <c r="L107" s="8">
        <f>AVERAGEIFS('Single Response'!$AC$2:$AC$517,'Single Response'!$J$2:$J$517,'Areas Ranking'!$D107,'Single Response'!$B$2:$B$517,'Areas Ranking'!$B107)</f>
        <v>0.90827818414025308</v>
      </c>
      <c r="M107" s="4">
        <f>COUNTIFS($B$2:$B$172,'Areas Ranking'!$B107,$G$2:$G$172,'Areas Ranking'!$G107,$H$2:$H$172,"&gt;"&amp;H107)+1</f>
        <v>6</v>
      </c>
      <c r="N107" s="4">
        <f>COUNTIFS($B$2:$B$172,'Areas Ranking'!$B107,$G$2:$G$172,'Areas Ranking'!$G107,$I$2:$I$172,"&gt;"&amp;I107)+1</f>
        <v>1</v>
      </c>
      <c r="O107" s="4">
        <f>COUNTIFS($B$2:$B$172,'Areas Ranking'!$B107,$G$2:$G$172,'Areas Ranking'!$G107,$J$2:$J$172,"&gt;"&amp;J107)+1</f>
        <v>4</v>
      </c>
      <c r="P107" s="4">
        <f>COUNTIFS($B$2:$B$172,'Areas Ranking'!$B107,$G$2:$G$172,'Areas Ranking'!$G107,$K$2:$K$172,"&gt;"&amp;K107)+1</f>
        <v>1</v>
      </c>
      <c r="Q107" s="4">
        <f>COUNTIFS($B$2:$B$172,'Areas Ranking'!$B107,$G$2:$G$172,'Areas Ranking'!$G107,$L$2:$L$172,"&gt;"&amp;L107)+1</f>
        <v>3</v>
      </c>
      <c r="R107" s="4">
        <f t="shared" si="28"/>
        <v>6</v>
      </c>
      <c r="S107" s="4">
        <f t="shared" si="29"/>
        <v>1</v>
      </c>
      <c r="T107" s="4" t="str" cm="1">
        <f t="array" ref="T107">IF(R107=1,"none",IF(S107=1,_xlfn.IFS(M107=R107,"greeting",N107=R107,"act with empathy",O107=R107,"explain expectations &amp; resolve situations",P107=R107,"communication"),""))</f>
        <v>greeting</v>
      </c>
      <c r="U107" s="4" t="str">
        <f t="shared" si="30"/>
        <v>Port Stephens/Hunter received an overall score of 91% which ranks them at position 3 of the 11 areas within the Northern region called in Q1.</v>
      </c>
      <c r="V107" s="4" t="str">
        <f t="shared" si="31"/>
        <v>Port Stephens/Hunter received a 'greeting' score of 52% which ranks them at position 6 of the 11 areas within the Northern region called in Q1.</v>
      </c>
      <c r="W107" s="4" t="str">
        <f t="shared" si="32"/>
        <v>Port Stephens/Hunter received an 'act with empathy' score of 100% which ranks them at position 1 of the 11 areas within the Northern region called in Q1.</v>
      </c>
      <c r="X107" s="4" t="str">
        <f t="shared" si="33"/>
        <v>Port Stephens/Hunter received an 'explain expectations &amp; resolve situations' score of 89% which ranks them at position 4 of the 11 areas within the Northern region called in Q1.</v>
      </c>
      <c r="Y107" s="4" t="str">
        <f t="shared" si="34"/>
        <v>Port Stephens/Hunter received a 'communication' score of 100% which ranks them at position 1 of the 11 areas within the Northern region called in Q1.</v>
      </c>
      <c r="Z107" s="4" t="str">
        <f t="shared" si="35"/>
        <v>Port Stephens/Hunter's lowest rank was for 'greeting' in Q1, which should be examined for potential areas of improvement.</v>
      </c>
    </row>
    <row r="108" spans="1:26" x14ac:dyDescent="0.25">
      <c r="A108" s="4">
        <v>2025</v>
      </c>
      <c r="B108" s="4" t="s">
        <v>339</v>
      </c>
      <c r="C108" s="9" t="s">
        <v>340</v>
      </c>
      <c r="D108" s="4" t="s">
        <v>272</v>
      </c>
      <c r="E108" s="4" t="str">
        <f t="shared" si="27"/>
        <v>The Hume</v>
      </c>
      <c r="F108" s="4" t="s">
        <v>253</v>
      </c>
      <c r="G108" s="4" t="s">
        <v>253</v>
      </c>
      <c r="H108" s="8">
        <f>AVERAGEIFS('Single Response'!$Y$2:$Y$517,'Single Response'!$J$2:$J$517,'Areas Ranking'!$D108,'Single Response'!$B$2:$B$517,'Areas Ranking'!$B108)</f>
        <v>0.61904761904761907</v>
      </c>
      <c r="I108" s="8">
        <f>AVERAGEIFS('Single Response'!$Z$2:$Z$517,'Single Response'!$J$2:$J$517,'Areas Ranking'!$D108,'Single Response'!$B$2:$B$517,'Areas Ranking'!$B108)</f>
        <v>0.92857142857142849</v>
      </c>
      <c r="J108" s="8">
        <f>AVERAGEIFS('Single Response'!$AA$2:$AA$517,'Single Response'!$J$2:$J$517,'Areas Ranking'!$D108,'Single Response'!$B$2:$B$517,'Areas Ranking'!$B108)</f>
        <v>0.84126984126984128</v>
      </c>
      <c r="K108" s="8">
        <f>AVERAGEIFS('Single Response'!$AB$2:$AB$517,'Single Response'!$J$2:$J$517,'Areas Ranking'!$D108,'Single Response'!$B$2:$B$517,'Areas Ranking'!$B108)</f>
        <v>0.5</v>
      </c>
      <c r="L108" s="8">
        <f>AVERAGEIFS('Single Response'!$AC$2:$AC$517,'Single Response'!$J$2:$J$517,'Areas Ranking'!$D108,'Single Response'!$B$2:$B$517,'Areas Ranking'!$B108)</f>
        <v>0.81226053639846751</v>
      </c>
      <c r="M108" s="4">
        <f>COUNTIFS($B$2:$B$172,'Areas Ranking'!$B108,$G$2:$G$172,'Areas Ranking'!$G108,$H$2:$H$172,"&gt;"&amp;H108)+1</f>
        <v>5</v>
      </c>
      <c r="N108" s="4">
        <f>COUNTIFS($B$2:$B$172,'Areas Ranking'!$B108,$G$2:$G$172,'Areas Ranking'!$G108,$I$2:$I$172,"&gt;"&amp;I108)+1</f>
        <v>6</v>
      </c>
      <c r="O108" s="4">
        <f>COUNTIFS($B$2:$B$172,'Areas Ranking'!$B108,$G$2:$G$172,'Areas Ranking'!$G108,$J$2:$J$172,"&gt;"&amp;J108)+1</f>
        <v>4</v>
      </c>
      <c r="P108" s="4">
        <f>COUNTIFS($B$2:$B$172,'Areas Ranking'!$B108,$G$2:$G$172,'Areas Ranking'!$G108,$K$2:$K$172,"&gt;"&amp;K108)+1</f>
        <v>7</v>
      </c>
      <c r="Q108" s="4">
        <f>COUNTIFS($B$2:$B$172,'Areas Ranking'!$B108,$G$2:$G$172,'Areas Ranking'!$G108,$L$2:$L$172,"&gt;"&amp;L108)+1</f>
        <v>7</v>
      </c>
      <c r="R108" s="4">
        <f t="shared" si="28"/>
        <v>7</v>
      </c>
      <c r="S108" s="4">
        <f t="shared" si="29"/>
        <v>1</v>
      </c>
      <c r="T108" s="4" t="str" cm="1">
        <f t="array" ref="T108">IF(R108=1,"none",IF(S108=1,_xlfn.IFS(M108=R108,"greeting",N108=R108,"act with empathy",O108=R108,"explain expectations &amp; resolve situations",P108=R108,"communication"),""))</f>
        <v>communication</v>
      </c>
      <c r="U108" s="4" t="str">
        <f t="shared" si="30"/>
        <v>The Hume received an overall score of 81% which ranks them at position 7 of the 8 areas within the Southern region called in Q1.</v>
      </c>
      <c r="V108" s="4" t="str">
        <f t="shared" si="31"/>
        <v>The Hume received a 'greeting' score of 62% which ranks them at position 5 of the 8 areas within the Southern region called in Q1.</v>
      </c>
      <c r="W108" s="4" t="str">
        <f t="shared" si="32"/>
        <v>The Hume received an 'act with empathy' score of 93% which ranks them at position 6 of the 8 areas within the Southern region called in Q1.</v>
      </c>
      <c r="X108" s="4" t="str">
        <f t="shared" si="33"/>
        <v>The Hume received an 'explain expectations &amp; resolve situations' score of 84% which ranks them at position 4 of the 8 areas within the Southern region called in Q1.</v>
      </c>
      <c r="Y108" s="4" t="str">
        <f t="shared" si="34"/>
        <v>The Hume received a 'communication' score of 50% which ranks them at position 7 of the 8 areas within the Southern region called in Q1.</v>
      </c>
      <c r="Z108" s="4" t="str">
        <f t="shared" si="35"/>
        <v>The Hume's lowest rank was for 'communication' in Q1, which should be examined for potential areas of improvement.</v>
      </c>
    </row>
    <row r="109" spans="1:26" x14ac:dyDescent="0.25">
      <c r="A109" s="4">
        <v>2025</v>
      </c>
      <c r="B109" s="4" t="s">
        <v>339</v>
      </c>
      <c r="C109" s="9" t="s">
        <v>340</v>
      </c>
      <c r="D109" s="4" t="s">
        <v>275</v>
      </c>
      <c r="E109" s="4" t="str">
        <f t="shared" si="27"/>
        <v>Monaro</v>
      </c>
      <c r="F109" s="4" t="s">
        <v>253</v>
      </c>
      <c r="G109" s="4" t="s">
        <v>253</v>
      </c>
      <c r="H109" s="8">
        <f>AVERAGEIFS('Single Response'!$Y$2:$Y$517,'Single Response'!$J$2:$J$517,'Areas Ranking'!$D109,'Single Response'!$B$2:$B$517,'Areas Ranking'!$B109)</f>
        <v>0.66666666666666663</v>
      </c>
      <c r="I109" s="8">
        <f>AVERAGEIFS('Single Response'!$Z$2:$Z$517,'Single Response'!$J$2:$J$517,'Areas Ranking'!$D109,'Single Response'!$B$2:$B$517,'Areas Ranking'!$B109)</f>
        <v>1</v>
      </c>
      <c r="J109" s="8">
        <f>AVERAGEIFS('Single Response'!$AA$2:$AA$517,'Single Response'!$J$2:$J$517,'Areas Ranking'!$D109,'Single Response'!$B$2:$B$517,'Areas Ranking'!$B109)</f>
        <v>0.79894179894179895</v>
      </c>
      <c r="K109" s="8">
        <f>AVERAGEIFS('Single Response'!$AB$2:$AB$517,'Single Response'!$J$2:$J$517,'Areas Ranking'!$D109,'Single Response'!$B$2:$B$517,'Areas Ranking'!$B109)</f>
        <v>0.66666666666666663</v>
      </c>
      <c r="L109" s="8">
        <f>AVERAGEIFS('Single Response'!$AC$2:$AC$517,'Single Response'!$J$2:$J$517,'Areas Ranking'!$D109,'Single Response'!$B$2:$B$517,'Areas Ranking'!$B109)</f>
        <v>0.83687449204690578</v>
      </c>
      <c r="M109" s="4">
        <f>COUNTIFS($B$2:$B$172,'Areas Ranking'!$B109,$G$2:$G$172,'Areas Ranking'!$G109,$H$2:$H$172,"&gt;"&amp;H109)+1</f>
        <v>4</v>
      </c>
      <c r="N109" s="4">
        <f>COUNTIFS($B$2:$B$172,'Areas Ranking'!$B109,$G$2:$G$172,'Areas Ranking'!$G109,$I$2:$I$172,"&gt;"&amp;I109)+1</f>
        <v>1</v>
      </c>
      <c r="O109" s="4">
        <f>COUNTIFS($B$2:$B$172,'Areas Ranking'!$B109,$G$2:$G$172,'Areas Ranking'!$G109,$J$2:$J$172,"&gt;"&amp;J109)+1</f>
        <v>7</v>
      </c>
      <c r="P109" s="4">
        <f>COUNTIFS($B$2:$B$172,'Areas Ranking'!$B109,$G$2:$G$172,'Areas Ranking'!$G109,$K$2:$K$172,"&gt;"&amp;K109)+1</f>
        <v>4</v>
      </c>
      <c r="Q109" s="4">
        <f>COUNTIFS($B$2:$B$172,'Areas Ranking'!$B109,$G$2:$G$172,'Areas Ranking'!$G109,$L$2:$L$172,"&gt;"&amp;L109)+1</f>
        <v>5</v>
      </c>
      <c r="R109" s="4">
        <f t="shared" si="28"/>
        <v>7</v>
      </c>
      <c r="S109" s="4">
        <f t="shared" si="29"/>
        <v>1</v>
      </c>
      <c r="T109" s="4" t="str" cm="1">
        <f t="array" ref="T109">IF(R109=1,"none",IF(S109=1,_xlfn.IFS(M109=R109,"greeting",N109=R109,"act with empathy",O109=R109,"explain expectations &amp; resolve situations",P109=R109,"communication"),""))</f>
        <v>explain expectations &amp; resolve situations</v>
      </c>
      <c r="U109" s="4" t="str">
        <f t="shared" si="30"/>
        <v>Monaro received an overall score of 84% which ranks them at position 5 of the 8 areas within the Southern region called in Q1.</v>
      </c>
      <c r="V109" s="4" t="str">
        <f t="shared" si="31"/>
        <v>Monaro received a 'greeting' score of 67% which ranks them at position 4 of the 8 areas within the Southern region called in Q1.</v>
      </c>
      <c r="W109" s="4" t="str">
        <f t="shared" si="32"/>
        <v>Monaro received an 'act with empathy' score of 100% which ranks them at position 1 of the 8 areas within the Southern region called in Q1.</v>
      </c>
      <c r="X109" s="4" t="str">
        <f t="shared" si="33"/>
        <v>Monaro received an 'explain expectations &amp; resolve situations' score of 80% which ranks them at position 7 of the 8 areas within the Southern region called in Q1.</v>
      </c>
      <c r="Y109" s="4" t="str">
        <f t="shared" si="34"/>
        <v>Monaro received a 'communication' score of 67% which ranks them at position 4 of the 8 areas within the Southern region called in Q1.</v>
      </c>
      <c r="Z109" s="4" t="str">
        <f t="shared" si="35"/>
        <v>Monaro's lowest rank was for 'explain expectations &amp; resolve situations' in Q1, which should be examined for potential areas of improvement.</v>
      </c>
    </row>
    <row r="110" spans="1:26" x14ac:dyDescent="0.25">
      <c r="A110" s="4">
        <v>2025</v>
      </c>
      <c r="B110" s="4" t="s">
        <v>339</v>
      </c>
      <c r="C110" s="9" t="s">
        <v>340</v>
      </c>
      <c r="D110" s="4" t="s">
        <v>232</v>
      </c>
      <c r="E110" s="4" t="str">
        <f t="shared" si="27"/>
        <v>Oxley</v>
      </c>
      <c r="F110" s="4" t="s">
        <v>233</v>
      </c>
      <c r="G110" s="4" t="s">
        <v>233</v>
      </c>
      <c r="H110" s="8">
        <f>AVERAGEIFS('Single Response'!$Y$2:$Y$517,'Single Response'!$J$2:$J$517,'Areas Ranking'!$D110,'Single Response'!$B$2:$B$517,'Areas Ranking'!$B110)</f>
        <v>0.66666666666666663</v>
      </c>
      <c r="I110" s="8">
        <f>AVERAGEIFS('Single Response'!$Z$2:$Z$517,'Single Response'!$J$2:$J$517,'Areas Ranking'!$D110,'Single Response'!$B$2:$B$517,'Areas Ranking'!$B110)</f>
        <v>0.9642857142857143</v>
      </c>
      <c r="J110" s="8">
        <f>AVERAGEIFS('Single Response'!$AA$2:$AA$517,'Single Response'!$J$2:$J$517,'Areas Ranking'!$D110,'Single Response'!$B$2:$B$517,'Areas Ranking'!$B110)</f>
        <v>0.87301587301587302</v>
      </c>
      <c r="K110" s="8">
        <f>AVERAGEIFS('Single Response'!$AB$2:$AB$517,'Single Response'!$J$2:$J$517,'Areas Ranking'!$D110,'Single Response'!$B$2:$B$517,'Areas Ranking'!$B110)</f>
        <v>0.83333333333333337</v>
      </c>
      <c r="L110" s="8">
        <f>AVERAGEIFS('Single Response'!$AC$2:$AC$517,'Single Response'!$J$2:$J$517,'Areas Ranking'!$D110,'Single Response'!$B$2:$B$517,'Areas Ranking'!$B110)</f>
        <v>0.88122605363984674</v>
      </c>
      <c r="M110" s="4">
        <f>COUNTIFS($B$2:$B$172,'Areas Ranking'!$B110,$G$2:$G$172,'Areas Ranking'!$G110,$H$2:$H$172,"&gt;"&amp;H110)+1</f>
        <v>1</v>
      </c>
      <c r="N110" s="4">
        <f>COUNTIFS($B$2:$B$172,'Areas Ranking'!$B110,$G$2:$G$172,'Areas Ranking'!$G110,$I$2:$I$172,"&gt;"&amp;I110)+1</f>
        <v>2</v>
      </c>
      <c r="O110" s="4">
        <f>COUNTIFS($B$2:$B$172,'Areas Ranking'!$B110,$G$2:$G$172,'Areas Ranking'!$G110,$J$2:$J$172,"&gt;"&amp;J110)+1</f>
        <v>2</v>
      </c>
      <c r="P110" s="4">
        <f>COUNTIFS($B$2:$B$172,'Areas Ranking'!$B110,$G$2:$G$172,'Areas Ranking'!$G110,$K$2:$K$172,"&gt;"&amp;K110)+1</f>
        <v>1</v>
      </c>
      <c r="Q110" s="4">
        <f>COUNTIFS($B$2:$B$172,'Areas Ranking'!$B110,$G$2:$G$172,'Areas Ranking'!$G110,$L$2:$L$172,"&gt;"&amp;L110)+1</f>
        <v>1</v>
      </c>
      <c r="R110" s="4">
        <f t="shared" si="28"/>
        <v>2</v>
      </c>
      <c r="S110" s="4">
        <f t="shared" si="29"/>
        <v>2</v>
      </c>
      <c r="T110" s="4" t="str" cm="1">
        <f t="array" ref="T110">IF(R110=1,"none",IF(S110=1,_xlfn.IFS(M110=R110,"greeting",N110=R110,"act with empathy",O110=R110,"explain expectations &amp; resolve situations",P110=R110,"communication"),""))</f>
        <v/>
      </c>
      <c r="U110" s="4" t="str">
        <f t="shared" si="30"/>
        <v>Oxley received an overall score of 88% which ranks them at position 1 of the 7 areas within the Western region called in Q1.</v>
      </c>
      <c r="V110" s="4" t="str">
        <f t="shared" si="31"/>
        <v>Oxley received a 'greeting' score of 67% which ranks them at position 1 of the 7 areas within the Western region called in Q1.</v>
      </c>
      <c r="W110" s="4" t="str">
        <f t="shared" si="32"/>
        <v>Oxley received an 'act with empathy' score of 96% which ranks them at position 2 of the 7 areas within the Western region called in Q1.</v>
      </c>
      <c r="X110" s="4" t="str">
        <f t="shared" si="33"/>
        <v>Oxley received an 'explain expectations &amp; resolve situations' score of 87% which ranks them at position 2 of the 7 areas within the Western region called in Q1.</v>
      </c>
      <c r="Y110" s="4" t="str">
        <f t="shared" si="34"/>
        <v>Oxley received a 'communication' score of 83% which ranks them at position 1 of the 7 areas within the Western region called in Q1.</v>
      </c>
      <c r="Z110" s="4" t="str">
        <f t="shared" si="35"/>
        <v>Oxley had multiple areas with lower ranks in Q1, which should be examined for potential areas of improvement.</v>
      </c>
    </row>
    <row r="111" spans="1:26" x14ac:dyDescent="0.25">
      <c r="A111" s="4">
        <v>2025</v>
      </c>
      <c r="B111" s="4" t="s">
        <v>339</v>
      </c>
      <c r="C111" s="9" t="s">
        <v>340</v>
      </c>
      <c r="D111" s="4" t="s">
        <v>217</v>
      </c>
      <c r="E111" s="4" t="str">
        <f t="shared" si="27"/>
        <v>Tuggerah Lakes</v>
      </c>
      <c r="F111" s="4" t="s">
        <v>136</v>
      </c>
      <c r="G111" s="4" t="s">
        <v>136</v>
      </c>
      <c r="H111" s="8">
        <f>AVERAGEIFS('Single Response'!$Y$2:$Y$517,'Single Response'!$J$2:$J$517,'Areas Ranking'!$D111,'Single Response'!$B$2:$B$517,'Areas Ranking'!$B111)</f>
        <v>0.57142857142857151</v>
      </c>
      <c r="I111" s="8">
        <f>AVERAGEIFS('Single Response'!$Z$2:$Z$517,'Single Response'!$J$2:$J$517,'Areas Ranking'!$D111,'Single Response'!$B$2:$B$517,'Areas Ranking'!$B111)</f>
        <v>0.9642857142857143</v>
      </c>
      <c r="J111" s="8">
        <f>AVERAGEIFS('Single Response'!$AA$2:$AA$517,'Single Response'!$J$2:$J$517,'Areas Ranking'!$D111,'Single Response'!$B$2:$B$517,'Areas Ranking'!$B111)</f>
        <v>0.84126984126984128</v>
      </c>
      <c r="K111" s="8">
        <f>AVERAGEIFS('Single Response'!$AB$2:$AB$517,'Single Response'!$J$2:$J$517,'Areas Ranking'!$D111,'Single Response'!$B$2:$B$517,'Areas Ranking'!$B111)</f>
        <v>0.66666666666666663</v>
      </c>
      <c r="L111" s="8">
        <f>AVERAGEIFS('Single Response'!$AC$2:$AC$517,'Single Response'!$J$2:$J$517,'Areas Ranking'!$D111,'Single Response'!$B$2:$B$517,'Areas Ranking'!$B111)</f>
        <v>0.83908045977011492</v>
      </c>
      <c r="M111" s="4">
        <f>COUNTIFS($B$2:$B$172,'Areas Ranking'!$B111,$G$2:$G$172,'Areas Ranking'!$G111,$H$2:$H$172,"&gt;"&amp;H111)+1</f>
        <v>3</v>
      </c>
      <c r="N111" s="4">
        <f>COUNTIFS($B$2:$B$172,'Areas Ranking'!$B111,$G$2:$G$172,'Areas Ranking'!$G111,$I$2:$I$172,"&gt;"&amp;I111)+1</f>
        <v>5</v>
      </c>
      <c r="O111" s="4">
        <f>COUNTIFS($B$2:$B$172,'Areas Ranking'!$B111,$G$2:$G$172,'Areas Ranking'!$G111,$J$2:$J$172,"&gt;"&amp;J111)+1</f>
        <v>5</v>
      </c>
      <c r="P111" s="4">
        <f>COUNTIFS($B$2:$B$172,'Areas Ranking'!$B111,$G$2:$G$172,'Areas Ranking'!$G111,$K$2:$K$172,"&gt;"&amp;K111)+1</f>
        <v>4</v>
      </c>
      <c r="Q111" s="4">
        <f>COUNTIFS($B$2:$B$172,'Areas Ranking'!$B111,$G$2:$G$172,'Areas Ranking'!$G111,$L$2:$L$172,"&gt;"&amp;L111)+1</f>
        <v>5</v>
      </c>
      <c r="R111" s="4">
        <f t="shared" si="28"/>
        <v>5</v>
      </c>
      <c r="S111" s="4">
        <f t="shared" si="29"/>
        <v>2</v>
      </c>
      <c r="T111" s="4" t="str" cm="1">
        <f t="array" ref="T111">IF(R111=1,"none",IF(S111=1,_xlfn.IFS(M111=R111,"greeting",N111=R111,"act with empathy",O111=R111,"explain expectations &amp; resolve situations",P111=R111,"communication"),""))</f>
        <v/>
      </c>
      <c r="U111" s="4" t="str">
        <f t="shared" si="30"/>
        <v>Tuggerah Lakes received an overall score of 84% which ranks them at position 5 of the 11 areas within the Northern region called in Q1.</v>
      </c>
      <c r="V111" s="4" t="str">
        <f t="shared" si="31"/>
        <v>Tuggerah Lakes received a 'greeting' score of 57% which ranks them at position 3 of the 11 areas within the Northern region called in Q1.</v>
      </c>
      <c r="W111" s="4" t="str">
        <f t="shared" si="32"/>
        <v>Tuggerah Lakes received an 'act with empathy' score of 96% which ranks them at position 5 of the 11 areas within the Northern region called in Q1.</v>
      </c>
      <c r="X111" s="4" t="str">
        <f t="shared" si="33"/>
        <v>Tuggerah Lakes received an 'explain expectations &amp; resolve situations' score of 84% which ranks them at position 5 of the 11 areas within the Northern region called in Q1.</v>
      </c>
      <c r="Y111" s="4" t="str">
        <f t="shared" si="34"/>
        <v>Tuggerah Lakes received a 'communication' score of 67% which ranks them at position 4 of the 11 areas within the Northern region called in Q1.</v>
      </c>
      <c r="Z111" s="4" t="str">
        <f t="shared" si="35"/>
        <v>Tuggerah Lakes had multiple areas with lower ranks in Q1, which should be examined for potential areas of improvement.</v>
      </c>
    </row>
    <row r="112" spans="1:26" x14ac:dyDescent="0.25">
      <c r="A112" s="4">
        <v>2025</v>
      </c>
      <c r="B112" s="4" t="s">
        <v>339</v>
      </c>
      <c r="C112" s="9" t="s">
        <v>340</v>
      </c>
      <c r="D112" s="4" t="s">
        <v>278</v>
      </c>
      <c r="E112" s="4" t="str">
        <f t="shared" si="27"/>
        <v>Riverina</v>
      </c>
      <c r="F112" s="4" t="s">
        <v>253</v>
      </c>
      <c r="G112" s="4" t="s">
        <v>253</v>
      </c>
      <c r="H112" s="8">
        <f>AVERAGEIFS('Single Response'!$Y$2:$Y$517,'Single Response'!$J$2:$J$517,'Areas Ranking'!$D112,'Single Response'!$B$2:$B$517,'Areas Ranking'!$B112)</f>
        <v>0.7142857142857143</v>
      </c>
      <c r="I112" s="8">
        <f>AVERAGEIFS('Single Response'!$Z$2:$Z$517,'Single Response'!$J$2:$J$517,'Areas Ranking'!$D112,'Single Response'!$B$2:$B$517,'Areas Ranking'!$B112)</f>
        <v>1</v>
      </c>
      <c r="J112" s="8">
        <f>AVERAGEIFS('Single Response'!$AA$2:$AA$517,'Single Response'!$J$2:$J$517,'Areas Ranking'!$D112,'Single Response'!$B$2:$B$517,'Areas Ranking'!$B112)</f>
        <v>0.96825396825396826</v>
      </c>
      <c r="K112" s="8">
        <f>AVERAGEIFS('Single Response'!$AB$2:$AB$517,'Single Response'!$J$2:$J$517,'Areas Ranking'!$D112,'Single Response'!$B$2:$B$517,'Areas Ranking'!$B112)</f>
        <v>0.83333333333333337</v>
      </c>
      <c r="L112" s="8">
        <f>AVERAGEIFS('Single Response'!$AC$2:$AC$517,'Single Response'!$J$2:$J$517,'Areas Ranking'!$D112,'Single Response'!$B$2:$B$517,'Areas Ranking'!$B112)</f>
        <v>0.94252873563218387</v>
      </c>
      <c r="M112" s="4">
        <f>COUNTIFS($B$2:$B$172,'Areas Ranking'!$B112,$G$2:$G$172,'Areas Ranking'!$G112,$H$2:$H$172,"&gt;"&amp;H112)+1</f>
        <v>2</v>
      </c>
      <c r="N112" s="4">
        <f>COUNTIFS($B$2:$B$172,'Areas Ranking'!$B112,$G$2:$G$172,'Areas Ranking'!$G112,$I$2:$I$172,"&gt;"&amp;I112)+1</f>
        <v>1</v>
      </c>
      <c r="O112" s="4">
        <f>COUNTIFS($B$2:$B$172,'Areas Ranking'!$B112,$G$2:$G$172,'Areas Ranking'!$G112,$J$2:$J$172,"&gt;"&amp;J112)+1</f>
        <v>1</v>
      </c>
      <c r="P112" s="4">
        <f>COUNTIFS($B$2:$B$172,'Areas Ranking'!$B112,$G$2:$G$172,'Areas Ranking'!$G112,$K$2:$K$172,"&gt;"&amp;K112)+1</f>
        <v>1</v>
      </c>
      <c r="Q112" s="4">
        <f>COUNTIFS($B$2:$B$172,'Areas Ranking'!$B112,$G$2:$G$172,'Areas Ranking'!$G112,$L$2:$L$172,"&gt;"&amp;L112)+1</f>
        <v>1</v>
      </c>
      <c r="R112" s="4">
        <f t="shared" si="28"/>
        <v>2</v>
      </c>
      <c r="S112" s="4">
        <f t="shared" si="29"/>
        <v>1</v>
      </c>
      <c r="T112" s="4" t="str" cm="1">
        <f t="array" ref="T112">IF(R112=1,"none",IF(S112=1,_xlfn.IFS(M112=R112,"greeting",N112=R112,"act with empathy",O112=R112,"explain expectations &amp; resolve situations",P112=R112,"communication"),""))</f>
        <v>greeting</v>
      </c>
      <c r="U112" s="4" t="str">
        <f t="shared" si="30"/>
        <v>Riverina received an overall score of 94% which ranks them at position 1 of the 8 areas within the Southern region called in Q1.</v>
      </c>
      <c r="V112" s="4" t="str">
        <f t="shared" si="31"/>
        <v>Riverina received a 'greeting' score of 71% which ranks them at position 2 of the 8 areas within the Southern region called in Q1.</v>
      </c>
      <c r="W112" s="4" t="str">
        <f t="shared" si="32"/>
        <v>Riverina received an 'act with empathy' score of 100% which ranks them at position 1 of the 8 areas within the Southern region called in Q1.</v>
      </c>
      <c r="X112" s="4" t="str">
        <f t="shared" si="33"/>
        <v>Riverina received an 'explain expectations &amp; resolve situations' score of 97% which ranks them at position 1 of the 8 areas within the Southern region called in Q1.</v>
      </c>
      <c r="Y112" s="4" t="str">
        <f t="shared" si="34"/>
        <v>Riverina received a 'communication' score of 83% which ranks them at position 1 of the 8 areas within the Southern region called in Q1.</v>
      </c>
      <c r="Z112" s="4" t="str">
        <f t="shared" si="35"/>
        <v>Riverina's lowest rank was for 'greeting' in Q1, which should be examined for potential areas of improvement.</v>
      </c>
    </row>
    <row r="113" spans="1:26" x14ac:dyDescent="0.25">
      <c r="A113" s="4">
        <v>2025</v>
      </c>
      <c r="B113" s="4" t="s">
        <v>339</v>
      </c>
      <c r="C113" s="9" t="s">
        <v>340</v>
      </c>
      <c r="D113" s="4" t="s">
        <v>252</v>
      </c>
      <c r="E113" s="4" t="str">
        <f t="shared" si="27"/>
        <v>Wollongong</v>
      </c>
      <c r="F113" s="4" t="s">
        <v>253</v>
      </c>
      <c r="G113" s="4" t="s">
        <v>253</v>
      </c>
      <c r="H113" s="8">
        <f>AVERAGEIFS('Single Response'!$Y$2:$Y$517,'Single Response'!$J$2:$J$517,'Areas Ranking'!$D113,'Single Response'!$B$2:$B$517,'Areas Ranking'!$B113)</f>
        <v>0.61904761904761896</v>
      </c>
      <c r="I113" s="8">
        <f>AVERAGEIFS('Single Response'!$Z$2:$Z$517,'Single Response'!$J$2:$J$517,'Areas Ranking'!$D113,'Single Response'!$B$2:$B$517,'Areas Ranking'!$B113)</f>
        <v>0.92857142857142849</v>
      </c>
      <c r="J113" s="8">
        <f>AVERAGEIFS('Single Response'!$AA$2:$AA$517,'Single Response'!$J$2:$J$517,'Areas Ranking'!$D113,'Single Response'!$B$2:$B$517,'Areas Ranking'!$B113)</f>
        <v>0.84126984126984128</v>
      </c>
      <c r="K113" s="8">
        <f>AVERAGEIFS('Single Response'!$AB$2:$AB$517,'Single Response'!$J$2:$J$517,'Areas Ranking'!$D113,'Single Response'!$B$2:$B$517,'Areas Ranking'!$B113)</f>
        <v>0.66666666666666663</v>
      </c>
      <c r="L113" s="8">
        <f>AVERAGEIFS('Single Response'!$AC$2:$AC$517,'Single Response'!$J$2:$J$517,'Areas Ranking'!$D113,'Single Response'!$B$2:$B$517,'Areas Ranking'!$B113)</f>
        <v>0.83141762452107271</v>
      </c>
      <c r="M113" s="4">
        <f>COUNTIFS($B$2:$B$172,'Areas Ranking'!$B113,$G$2:$G$172,'Areas Ranking'!$G113,$H$2:$H$172,"&gt;"&amp;H113)+1</f>
        <v>5</v>
      </c>
      <c r="N113" s="4">
        <f>COUNTIFS($B$2:$B$172,'Areas Ranking'!$B113,$G$2:$G$172,'Areas Ranking'!$G113,$I$2:$I$172,"&gt;"&amp;I113)+1</f>
        <v>6</v>
      </c>
      <c r="O113" s="4">
        <f>COUNTIFS($B$2:$B$172,'Areas Ranking'!$B113,$G$2:$G$172,'Areas Ranking'!$G113,$J$2:$J$172,"&gt;"&amp;J113)+1</f>
        <v>4</v>
      </c>
      <c r="P113" s="4">
        <f>COUNTIFS($B$2:$B$172,'Areas Ranking'!$B113,$G$2:$G$172,'Areas Ranking'!$G113,$K$2:$K$172,"&gt;"&amp;K113)+1</f>
        <v>4</v>
      </c>
      <c r="Q113" s="4">
        <f>COUNTIFS($B$2:$B$172,'Areas Ranking'!$B113,$G$2:$G$172,'Areas Ranking'!$G113,$L$2:$L$172,"&gt;"&amp;L113)+1</f>
        <v>6</v>
      </c>
      <c r="R113" s="4">
        <f t="shared" si="28"/>
        <v>6</v>
      </c>
      <c r="S113" s="4">
        <f t="shared" si="29"/>
        <v>1</v>
      </c>
      <c r="T113" s="4" t="str" cm="1">
        <f t="array" ref="T113">IF(R113=1,"none",IF(S113=1,_xlfn.IFS(M113=R113,"greeting",N113=R113,"act with empathy",O113=R113,"explain expectations &amp; resolve situations",P113=R113,"communication"),""))</f>
        <v>act with empathy</v>
      </c>
      <c r="U113" s="4" t="str">
        <f t="shared" si="30"/>
        <v>Wollongong received an overall score of 83% which ranks them at position 6 of the 8 areas within the Southern region called in Q1.</v>
      </c>
      <c r="V113" s="4" t="str">
        <f t="shared" si="31"/>
        <v>Wollongong received a 'greeting' score of 62% which ranks them at position 5 of the 8 areas within the Southern region called in Q1.</v>
      </c>
      <c r="W113" s="4" t="str">
        <f t="shared" si="32"/>
        <v>Wollongong received an 'act with empathy' score of 93% which ranks them at position 6 of the 8 areas within the Southern region called in Q1.</v>
      </c>
      <c r="X113" s="4" t="str">
        <f t="shared" si="33"/>
        <v>Wollongong received an 'explain expectations &amp; resolve situations' score of 84% which ranks them at position 4 of the 8 areas within the Southern region called in Q1.</v>
      </c>
      <c r="Y113" s="4" t="str">
        <f t="shared" si="34"/>
        <v>Wollongong received a 'communication' score of 67% which ranks them at position 4 of the 8 areas within the Southern region called in Q1.</v>
      </c>
      <c r="Z113" s="4" t="str">
        <f t="shared" si="35"/>
        <v>Wollongong's lowest rank was for 'act with empathy' in Q1, which should be examined for potential areas of improvement.</v>
      </c>
    </row>
    <row r="114" spans="1:26" x14ac:dyDescent="0.25">
      <c r="A114" s="4">
        <v>2025</v>
      </c>
      <c r="B114" s="4" t="s">
        <v>339</v>
      </c>
      <c r="C114" s="9" t="s">
        <v>340</v>
      </c>
      <c r="D114" s="4" t="s">
        <v>125</v>
      </c>
      <c r="E114" s="4" t="str">
        <f t="shared" si="27"/>
        <v>Blacktown</v>
      </c>
      <c r="F114" s="4" t="s">
        <v>104</v>
      </c>
      <c r="G114" s="4" t="s">
        <v>104</v>
      </c>
      <c r="H114" s="8">
        <f>AVERAGEIFS('Single Response'!$Y$2:$Y$517,'Single Response'!$J$2:$J$517,'Areas Ranking'!$D114,'Single Response'!$B$2:$B$517,'Areas Ranking'!$B114)</f>
        <v>0.61904761904761896</v>
      </c>
      <c r="I114" s="8">
        <f>AVERAGEIFS('Single Response'!$Z$2:$Z$517,'Single Response'!$J$2:$J$517,'Areas Ranking'!$D114,'Single Response'!$B$2:$B$517,'Areas Ranking'!$B114)</f>
        <v>0.9642857142857143</v>
      </c>
      <c r="J114" s="8">
        <f>AVERAGEIFS('Single Response'!$AA$2:$AA$517,'Single Response'!$J$2:$J$517,'Areas Ranking'!$D114,'Single Response'!$B$2:$B$517,'Areas Ranking'!$B114)</f>
        <v>0.9435626102292769</v>
      </c>
      <c r="K114" s="8">
        <f>AVERAGEIFS('Single Response'!$AB$2:$AB$517,'Single Response'!$J$2:$J$517,'Areas Ranking'!$D114,'Single Response'!$B$2:$B$517,'Areas Ranking'!$B114)</f>
        <v>0.83333333333333337</v>
      </c>
      <c r="L114" s="8">
        <f>AVERAGEIFS('Single Response'!$AC$2:$AC$517,'Single Response'!$J$2:$J$517,'Areas Ranking'!$D114,'Single Response'!$B$2:$B$517,'Areas Ranking'!$B114)</f>
        <v>0.91269011958667134</v>
      </c>
      <c r="M114" s="4">
        <f>COUNTIFS($B$2:$B$172,'Areas Ranking'!$B114,$G$2:$G$172,'Areas Ranking'!$G114,$H$2:$H$172,"&gt;"&amp;H114)+1</f>
        <v>3</v>
      </c>
      <c r="N114" s="4">
        <f>COUNTIFS($B$2:$B$172,'Areas Ranking'!$B114,$G$2:$G$172,'Areas Ranking'!$G114,$I$2:$I$172,"&gt;"&amp;I114)+1</f>
        <v>4</v>
      </c>
      <c r="O114" s="4">
        <f>COUNTIFS($B$2:$B$172,'Areas Ranking'!$B114,$G$2:$G$172,'Areas Ranking'!$G114,$J$2:$J$172,"&gt;"&amp;J114)+1</f>
        <v>2</v>
      </c>
      <c r="P114" s="4">
        <f>COUNTIFS($B$2:$B$172,'Areas Ranking'!$B114,$G$2:$G$172,'Areas Ranking'!$G114,$K$2:$K$172,"&gt;"&amp;K114)+1</f>
        <v>1</v>
      </c>
      <c r="Q114" s="4">
        <f>COUNTIFS($B$2:$B$172,'Areas Ranking'!$B114,$G$2:$G$172,'Areas Ranking'!$G114,$L$2:$L$172,"&gt;"&amp;L114)+1</f>
        <v>2</v>
      </c>
      <c r="R114" s="4">
        <f t="shared" si="28"/>
        <v>4</v>
      </c>
      <c r="S114" s="4">
        <f t="shared" si="29"/>
        <v>1</v>
      </c>
      <c r="T114" s="4" t="str" cm="1">
        <f t="array" ref="T114">IF(R114=1,"none",IF(S114=1,_xlfn.IFS(M114=R114,"greeting",N114=R114,"act with empathy",O114=R114,"explain expectations &amp; resolve situations",P114=R114,"communication"),""))</f>
        <v>act with empathy</v>
      </c>
      <c r="U114" s="4" t="str">
        <f t="shared" si="30"/>
        <v>Blacktown received an overall score of 91% which ranks them at position 2 of the 12 areas within the North West Metropolitan region called in Q1.</v>
      </c>
      <c r="V114" s="4" t="str">
        <f t="shared" si="31"/>
        <v>Blacktown received a 'greeting' score of 62% which ranks them at position 3 of the 12 areas within the North West Metropolitan region called in Q1.</v>
      </c>
      <c r="W114" s="4" t="str">
        <f t="shared" si="32"/>
        <v>Blacktown received an 'act with empathy' score of 96% which ranks them at position 4 of the 12 areas within the North West Metropolitan region called in Q1.</v>
      </c>
      <c r="X114" s="4" t="str">
        <f t="shared" si="33"/>
        <v>Blacktown received an 'explain expectations &amp; resolve situations' score of 94% which ranks them at position 2 of the 12 areas within the North West Metropolitan region called in Q1.</v>
      </c>
      <c r="Y114" s="4" t="str">
        <f t="shared" si="34"/>
        <v>Blacktown received a 'communication' score of 83% which ranks them at position 1 of the 12 areas within the North West Metropolitan region called in Q1.</v>
      </c>
      <c r="Z114" s="4" t="str">
        <f t="shared" si="35"/>
        <v>Blacktown's lowest rank was for 'act with empathy' in Q1, which should be examined for potential areas of improvement.</v>
      </c>
    </row>
    <row r="115" spans="1:26" x14ac:dyDescent="0.25">
      <c r="A115" s="4">
        <v>2025</v>
      </c>
      <c r="B115" s="4" t="s">
        <v>339</v>
      </c>
      <c r="C115" s="9" t="s">
        <v>340</v>
      </c>
      <c r="D115" s="4" t="s">
        <v>308</v>
      </c>
      <c r="E115" s="4" t="str">
        <f t="shared" si="27"/>
        <v>Eastern Beaches</v>
      </c>
      <c r="F115" s="4" t="s">
        <v>48</v>
      </c>
      <c r="G115" s="4" t="s">
        <v>48</v>
      </c>
      <c r="H115" s="8">
        <f>AVERAGEIFS('Single Response'!$Y$2:$Y$517,'Single Response'!$J$2:$J$517,'Areas Ranking'!$D115,'Single Response'!$B$2:$B$517,'Areas Ranking'!$B115)</f>
        <v>0.5714285714285714</v>
      </c>
      <c r="I115" s="8">
        <f>AVERAGEIFS('Single Response'!$Z$2:$Z$517,'Single Response'!$J$2:$J$517,'Areas Ranking'!$D115,'Single Response'!$B$2:$B$517,'Areas Ranking'!$B115)</f>
        <v>1</v>
      </c>
      <c r="J115" s="8">
        <f>AVERAGEIFS('Single Response'!$AA$2:$AA$517,'Single Response'!$J$2:$J$517,'Areas Ranking'!$D115,'Single Response'!$B$2:$B$517,'Areas Ranking'!$B115)</f>
        <v>0.96825396825396826</v>
      </c>
      <c r="K115" s="8">
        <f>AVERAGEIFS('Single Response'!$AB$2:$AB$517,'Single Response'!$J$2:$J$517,'Areas Ranking'!$D115,'Single Response'!$B$2:$B$517,'Areas Ranking'!$B115)</f>
        <v>0.5</v>
      </c>
      <c r="L115" s="8">
        <f>AVERAGEIFS('Single Response'!$AC$2:$AC$517,'Single Response'!$J$2:$J$517,'Areas Ranking'!$D115,'Single Response'!$B$2:$B$517,'Areas Ranking'!$B115)</f>
        <v>0.89272030651340994</v>
      </c>
      <c r="M115" s="4">
        <f>COUNTIFS($B$2:$B$172,'Areas Ranking'!$B115,$G$2:$G$172,'Areas Ranking'!$G115,$H$2:$H$172,"&gt;"&amp;H115)+1</f>
        <v>8</v>
      </c>
      <c r="N115" s="4">
        <f>COUNTIFS($B$2:$B$172,'Areas Ranking'!$B115,$G$2:$G$172,'Areas Ranking'!$G115,$I$2:$I$172,"&gt;"&amp;I115)+1</f>
        <v>1</v>
      </c>
      <c r="O115" s="4">
        <f>COUNTIFS($B$2:$B$172,'Areas Ranking'!$B115,$G$2:$G$172,'Areas Ranking'!$G115,$J$2:$J$172,"&gt;"&amp;J115)+1</f>
        <v>1</v>
      </c>
      <c r="P115" s="4">
        <f>COUNTIFS($B$2:$B$172,'Areas Ranking'!$B115,$G$2:$G$172,'Areas Ranking'!$G115,$K$2:$K$172,"&gt;"&amp;K115)+1</f>
        <v>4</v>
      </c>
      <c r="Q115" s="4">
        <f>COUNTIFS($B$2:$B$172,'Areas Ranking'!$B115,$G$2:$G$172,'Areas Ranking'!$G115,$L$2:$L$172,"&gt;"&amp;L115)+1</f>
        <v>2</v>
      </c>
      <c r="R115" s="4">
        <f t="shared" si="28"/>
        <v>8</v>
      </c>
      <c r="S115" s="4">
        <f t="shared" si="29"/>
        <v>1</v>
      </c>
      <c r="T115" s="4" t="str" cm="1">
        <f t="array" ref="T115">IF(R115=1,"none",IF(S115=1,_xlfn.IFS(M115=R115,"greeting",N115=R115,"act with empathy",O115=R115,"explain expectations &amp; resolve situations",P115=R115,"communication"),""))</f>
        <v>greeting</v>
      </c>
      <c r="U115" s="4" t="str">
        <f t="shared" si="30"/>
        <v>Eastern Beaches received an overall score of 89% which ranks them at position 2 of the 10 areas within the Central Metropolitan region called in Q1.</v>
      </c>
      <c r="V115" s="4" t="str">
        <f t="shared" si="31"/>
        <v>Eastern Beaches received a 'greeting' score of 57% which ranks them at position 8 of the 10 areas within the Central Metropolitan region called in Q1.</v>
      </c>
      <c r="W115" s="4" t="str">
        <f t="shared" si="32"/>
        <v>Eastern Beaches received an 'act with empathy' score of 100% which ranks them at position 1 of the 10 areas within the Central Metropolitan region called in Q1.</v>
      </c>
      <c r="X115" s="4" t="str">
        <f t="shared" si="33"/>
        <v>Eastern Beaches received an 'explain expectations &amp; resolve situations' score of 97% which ranks them at position 1 of the 10 areas within the Central Metropolitan region called in Q1.</v>
      </c>
      <c r="Y115" s="4" t="str">
        <f t="shared" si="34"/>
        <v>Eastern Beaches received a 'communication' score of 50% which ranks them at position 4 of the 10 areas within the Central Metropolitan region called in Q1.</v>
      </c>
      <c r="Z115" s="4" t="str">
        <f t="shared" si="35"/>
        <v>Eastern Beaches' lowest rank was for 'greeting' in Q1, which should be examined for potential areas of improvement.</v>
      </c>
    </row>
    <row r="116" spans="1:26" x14ac:dyDescent="0.25">
      <c r="A116" s="4">
        <v>2025</v>
      </c>
      <c r="B116" s="4" t="s">
        <v>347</v>
      </c>
      <c r="C116" s="9" t="s">
        <v>348</v>
      </c>
      <c r="D116" s="4" t="s">
        <v>305</v>
      </c>
      <c r="E116" s="4" t="str">
        <f t="shared" si="27"/>
        <v>Murray River</v>
      </c>
      <c r="F116" s="4" t="s">
        <v>253</v>
      </c>
      <c r="G116" s="4" t="s">
        <v>253</v>
      </c>
      <c r="H116" s="8">
        <f>AVERAGEIFS('Single Response'!$Y$2:$Y$517,'Single Response'!$J$2:$J$517,'Areas Ranking'!$D116,'Single Response'!$B$2:$B$517,'Areas Ranking'!$B116)</f>
        <v>0.61904761904761907</v>
      </c>
      <c r="I116" s="8">
        <f>AVERAGEIFS('Single Response'!$Z$2:$Z$517,'Single Response'!$J$2:$J$517,'Areas Ranking'!$D116,'Single Response'!$B$2:$B$517,'Areas Ranking'!$B116)</f>
        <v>1</v>
      </c>
      <c r="J116" s="8">
        <f>AVERAGEIFS('Single Response'!$AA$2:$AA$517,'Single Response'!$J$2:$J$517,'Areas Ranking'!$D116,'Single Response'!$B$2:$B$517,'Areas Ranking'!$B116)</f>
        <v>1</v>
      </c>
      <c r="K116" s="8">
        <f>AVERAGEIFS('Single Response'!$AB$2:$AB$517,'Single Response'!$J$2:$J$517,'Areas Ranking'!$D116,'Single Response'!$B$2:$B$517,'Areas Ranking'!$B116)</f>
        <v>0.66666666666666663</v>
      </c>
      <c r="L116" s="8">
        <f>AVERAGEIFS('Single Response'!$AC$2:$AC$517,'Single Response'!$J$2:$J$517,'Areas Ranking'!$D116,'Single Response'!$B$2:$B$517,'Areas Ranking'!$B116)</f>
        <v>0.93103448275862066</v>
      </c>
      <c r="M116" s="4">
        <f>COUNTIFS($B$2:$B$172,'Areas Ranking'!$B116,$G$2:$G$172,'Areas Ranking'!$G116,$H$2:$H$172,"&gt;"&amp;H116)+1</f>
        <v>1</v>
      </c>
      <c r="N116" s="4">
        <f>COUNTIFS($B$2:$B$172,'Areas Ranking'!$B116,$G$2:$G$172,'Areas Ranking'!$G116,$I$2:$I$172,"&gt;"&amp;I116)+1</f>
        <v>1</v>
      </c>
      <c r="O116" s="4">
        <f>COUNTIFS($B$2:$B$172,'Areas Ranking'!$B116,$G$2:$G$172,'Areas Ranking'!$G116,$J$2:$J$172,"&gt;"&amp;J116)+1</f>
        <v>1</v>
      </c>
      <c r="P116" s="4">
        <f>COUNTIFS($B$2:$B$172,'Areas Ranking'!$B116,$G$2:$G$172,'Areas Ranking'!$G116,$K$2:$K$172,"&gt;"&amp;K116)+1</f>
        <v>2</v>
      </c>
      <c r="Q116" s="4">
        <f>COUNTIFS($B$2:$B$172,'Areas Ranking'!$B116,$G$2:$G$172,'Areas Ranking'!$G116,$L$2:$L$172,"&gt;"&amp;L116)+1</f>
        <v>1</v>
      </c>
      <c r="R116" s="4">
        <f t="shared" si="28"/>
        <v>2</v>
      </c>
      <c r="S116" s="4">
        <f t="shared" si="29"/>
        <v>1</v>
      </c>
      <c r="T116" s="4" t="str" cm="1">
        <f t="array" ref="T116">IF(R116=1,"none",IF(S116=1,_xlfn.IFS(M116=R116,"greeting",N116=R116,"act with empathy",O116=R116,"explain expectations &amp; resolve situations",P116=R116,"communication"),""))</f>
        <v>communication</v>
      </c>
      <c r="U116" s="4" t="str">
        <f t="shared" si="30"/>
        <v>Murray River received an overall score of 93% which ranks them at position 1 of the 8 areas within the Southern region called in Q2.</v>
      </c>
      <c r="V116" s="4" t="str">
        <f t="shared" si="31"/>
        <v>Murray River received a 'greeting' score of 62% which ranks them at position 1 of the 8 areas within the Southern region called in Q2.</v>
      </c>
      <c r="W116" s="4" t="str">
        <f t="shared" si="32"/>
        <v>Murray River received an 'act with empathy' score of 100% which ranks them at position 1 of the 8 areas within the Southern region called in Q2.</v>
      </c>
      <c r="X116" s="4" t="str">
        <f t="shared" si="33"/>
        <v>Murray River received an 'explain expectations &amp; resolve situations' score of 100% which ranks them at position 1 of the 8 areas within the Southern region called in Q2.</v>
      </c>
      <c r="Y116" s="4" t="str">
        <f t="shared" si="34"/>
        <v>Murray River received a 'communication' score of 67% which ranks them at position 2 of the 8 areas within the Southern region called in Q2.</v>
      </c>
      <c r="Z116" s="4" t="str">
        <f t="shared" si="35"/>
        <v>Murray River's lowest rank was for 'communication' in Q2, which should be examined for potential areas of improvement.</v>
      </c>
    </row>
    <row r="117" spans="1:26" x14ac:dyDescent="0.25">
      <c r="A117" s="4">
        <v>2025</v>
      </c>
      <c r="B117" s="4" t="s">
        <v>347</v>
      </c>
      <c r="C117" s="9" t="s">
        <v>348</v>
      </c>
      <c r="D117" s="4" t="s">
        <v>185</v>
      </c>
      <c r="E117" s="4" t="str">
        <f t="shared" si="27"/>
        <v>Burwood</v>
      </c>
      <c r="F117" s="4" t="s">
        <v>186</v>
      </c>
      <c r="G117" s="4" t="s">
        <v>186</v>
      </c>
      <c r="H117" s="8">
        <f>AVERAGEIFS('Single Response'!$Y$2:$Y$517,'Single Response'!$J$2:$J$517,'Areas Ranking'!$D117,'Single Response'!$B$2:$B$517,'Areas Ranking'!$B117)</f>
        <v>0.66666666666666663</v>
      </c>
      <c r="I117" s="8">
        <f>AVERAGEIFS('Single Response'!$Z$2:$Z$517,'Single Response'!$J$2:$J$517,'Areas Ranking'!$D117,'Single Response'!$B$2:$B$517,'Areas Ranking'!$B117)</f>
        <v>0.90476190476190477</v>
      </c>
      <c r="J117" s="8">
        <f>AVERAGEIFS('Single Response'!$AA$2:$AA$517,'Single Response'!$J$2:$J$517,'Areas Ranking'!$D117,'Single Response'!$B$2:$B$517,'Areas Ranking'!$B117)</f>
        <v>0.96825396825396826</v>
      </c>
      <c r="K117" s="8">
        <f>AVERAGEIFS('Single Response'!$AB$2:$AB$517,'Single Response'!$J$2:$J$517,'Areas Ranking'!$D117,'Single Response'!$B$2:$B$517,'Areas Ranking'!$B117)</f>
        <v>0.5</v>
      </c>
      <c r="L117" s="8">
        <f>AVERAGEIFS('Single Response'!$AC$2:$AC$517,'Single Response'!$J$2:$J$517,'Areas Ranking'!$D117,'Single Response'!$B$2:$B$517,'Areas Ranking'!$B117)</f>
        <v>0.88180657146174379</v>
      </c>
      <c r="M117" s="4">
        <f>COUNTIFS($B$2:$B$172,'Areas Ranking'!$B117,$G$2:$G$172,'Areas Ranking'!$G117,$H$2:$H$172,"&gt;"&amp;H117)+1</f>
        <v>2</v>
      </c>
      <c r="N117" s="4">
        <f>COUNTIFS($B$2:$B$172,'Areas Ranking'!$B117,$G$2:$G$172,'Areas Ranking'!$G117,$I$2:$I$172,"&gt;"&amp;I117)+1</f>
        <v>6</v>
      </c>
      <c r="O117" s="4">
        <f>COUNTIFS($B$2:$B$172,'Areas Ranking'!$B117,$G$2:$G$172,'Areas Ranking'!$G117,$J$2:$J$172,"&gt;"&amp;J117)+1</f>
        <v>2</v>
      </c>
      <c r="P117" s="4">
        <f>COUNTIFS($B$2:$B$172,'Areas Ranking'!$B117,$G$2:$G$172,'Areas Ranking'!$G117,$K$2:$K$172,"&gt;"&amp;K117)+1</f>
        <v>7</v>
      </c>
      <c r="Q117" s="4">
        <f>COUNTIFS($B$2:$B$172,'Areas Ranking'!$B117,$G$2:$G$172,'Areas Ranking'!$G117,$L$2:$L$172,"&gt;"&amp;L117)+1</f>
        <v>4</v>
      </c>
      <c r="R117" s="4">
        <f t="shared" si="28"/>
        <v>7</v>
      </c>
      <c r="S117" s="4">
        <f t="shared" si="29"/>
        <v>1</v>
      </c>
      <c r="T117" s="4" t="str" cm="1">
        <f t="array" ref="T117">IF(R117=1,"none",IF(S117=1,_xlfn.IFS(M117=R117,"greeting",N117=R117,"act with empathy",O117=R117,"explain expectations &amp; resolve situations",P117=R117,"communication"),""))</f>
        <v>communication</v>
      </c>
      <c r="U117" s="4" t="str">
        <f t="shared" si="30"/>
        <v>Burwood received an overall score of 88% which ranks them at position 4 of the 9 areas within the South West Metropolitan region called in Q2.</v>
      </c>
      <c r="V117" s="4" t="str">
        <f t="shared" si="31"/>
        <v>Burwood received a 'greeting' score of 67% which ranks them at position 2 of the 9 areas within the South West Metropolitan region called in Q2.</v>
      </c>
      <c r="W117" s="4" t="str">
        <f t="shared" si="32"/>
        <v>Burwood received an 'act with empathy' score of 90% which ranks them at position 6 of the 9 areas within the South West Metropolitan region called in Q2.</v>
      </c>
      <c r="X117" s="4" t="str">
        <f t="shared" si="33"/>
        <v>Burwood received an 'explain expectations &amp; resolve situations' score of 97% which ranks them at position 2 of the 9 areas within the South West Metropolitan region called in Q2.</v>
      </c>
      <c r="Y117" s="4" t="str">
        <f t="shared" si="34"/>
        <v>Burwood received a 'communication' score of 50% which ranks them at position 7 of the 9 areas within the South West Metropolitan region called in Q2.</v>
      </c>
      <c r="Z117" s="4" t="str">
        <f t="shared" si="35"/>
        <v>Burwood's lowest rank was for 'communication' in Q2, which should be examined for potential areas of improvement.</v>
      </c>
    </row>
    <row r="118" spans="1:26" x14ac:dyDescent="0.25">
      <c r="A118" s="4">
        <v>2025</v>
      </c>
      <c r="B118" s="4" t="s">
        <v>347</v>
      </c>
      <c r="C118" s="9" t="s">
        <v>348</v>
      </c>
      <c r="D118" s="4" t="s">
        <v>194</v>
      </c>
      <c r="E118" s="4" t="str">
        <f t="shared" si="27"/>
        <v>Auburn</v>
      </c>
      <c r="F118" s="4" t="s">
        <v>186</v>
      </c>
      <c r="G118" s="4" t="s">
        <v>186</v>
      </c>
      <c r="H118" s="8">
        <f>AVERAGEIFS('Single Response'!$Y$2:$Y$517,'Single Response'!$J$2:$J$517,'Areas Ranking'!$D118,'Single Response'!$B$2:$B$517,'Areas Ranking'!$B118)</f>
        <v>0.47619047619047611</v>
      </c>
      <c r="I118" s="8">
        <f>AVERAGEIFS('Single Response'!$Z$2:$Z$517,'Single Response'!$J$2:$J$517,'Areas Ranking'!$D118,'Single Response'!$B$2:$B$517,'Areas Ranking'!$B118)</f>
        <v>1</v>
      </c>
      <c r="J118" s="8">
        <f>AVERAGEIFS('Single Response'!$AA$2:$AA$517,'Single Response'!$J$2:$J$517,'Areas Ranking'!$D118,'Single Response'!$B$2:$B$517,'Areas Ranking'!$B118)</f>
        <v>0.90476190476190477</v>
      </c>
      <c r="K118" s="8">
        <f>AVERAGEIFS('Single Response'!$AB$2:$AB$517,'Single Response'!$J$2:$J$517,'Areas Ranking'!$D118,'Single Response'!$B$2:$B$517,'Areas Ranking'!$B118)</f>
        <v>0.66666666666666663</v>
      </c>
      <c r="L118" s="8">
        <f>AVERAGEIFS('Single Response'!$AC$2:$AC$517,'Single Response'!$J$2:$J$517,'Areas Ranking'!$D118,'Single Response'!$B$2:$B$517,'Areas Ranking'!$B118)</f>
        <v>0.87356321839080453</v>
      </c>
      <c r="M118" s="4">
        <f>COUNTIFS($B$2:$B$172,'Areas Ranking'!$B118,$G$2:$G$172,'Areas Ranking'!$G118,$H$2:$H$172,"&gt;"&amp;H118)+1</f>
        <v>5</v>
      </c>
      <c r="N118" s="4">
        <f>COUNTIFS($B$2:$B$172,'Areas Ranking'!$B118,$G$2:$G$172,'Areas Ranking'!$G118,$I$2:$I$172,"&gt;"&amp;I118)+1</f>
        <v>1</v>
      </c>
      <c r="O118" s="4">
        <f>COUNTIFS($B$2:$B$172,'Areas Ranking'!$B118,$G$2:$G$172,'Areas Ranking'!$G118,$J$2:$J$172,"&gt;"&amp;J118)+1</f>
        <v>5</v>
      </c>
      <c r="P118" s="4">
        <f>COUNTIFS($B$2:$B$172,'Areas Ranking'!$B118,$G$2:$G$172,'Areas Ranking'!$G118,$K$2:$K$172,"&gt;"&amp;K118)+1</f>
        <v>1</v>
      </c>
      <c r="Q118" s="4">
        <f>COUNTIFS($B$2:$B$172,'Areas Ranking'!$B118,$G$2:$G$172,'Areas Ranking'!$G118,$L$2:$L$172,"&gt;"&amp;L118)+1</f>
        <v>5</v>
      </c>
      <c r="R118" s="4">
        <f t="shared" si="28"/>
        <v>5</v>
      </c>
      <c r="S118" s="4">
        <f t="shared" si="29"/>
        <v>2</v>
      </c>
      <c r="T118" s="4" t="str" cm="1">
        <f t="array" ref="T118">IF(R118=1,"none",IF(S118=1,_xlfn.IFS(M118=R118,"greeting",N118=R118,"act with empathy",O118=R118,"explain expectations &amp; resolve situations",P118=R118,"communication"),""))</f>
        <v/>
      </c>
      <c r="U118" s="4" t="str">
        <f t="shared" si="30"/>
        <v>Auburn received an overall score of 87% which ranks them at position 5 of the 9 areas within the South West Metropolitan region called in Q2.</v>
      </c>
      <c r="V118" s="4" t="str">
        <f t="shared" si="31"/>
        <v>Auburn received a 'greeting' score of 48% which ranks them at position 5 of the 9 areas within the South West Metropolitan region called in Q2.</v>
      </c>
      <c r="W118" s="4" t="str">
        <f t="shared" si="32"/>
        <v>Auburn received an 'act with empathy' score of 100% which ranks them at position 1 of the 9 areas within the South West Metropolitan region called in Q2.</v>
      </c>
      <c r="X118" s="4" t="str">
        <f t="shared" si="33"/>
        <v>Auburn received an 'explain expectations &amp; resolve situations' score of 90% which ranks them at position 5 of the 9 areas within the South West Metropolitan region called in Q2.</v>
      </c>
      <c r="Y118" s="4" t="str">
        <f t="shared" si="34"/>
        <v>Auburn received a 'communication' score of 67% which ranks them at position 1 of the 9 areas within the South West Metropolitan region called in Q2.</v>
      </c>
      <c r="Z118" s="4" t="str">
        <f t="shared" si="35"/>
        <v>Auburn had multiple areas with lower ranks in Q2, which should be examined for potential areas of improvement.</v>
      </c>
    </row>
    <row r="119" spans="1:26" x14ac:dyDescent="0.25">
      <c r="A119" s="4">
        <v>2025</v>
      </c>
      <c r="B119" s="4" t="s">
        <v>347</v>
      </c>
      <c r="C119" s="9" t="s">
        <v>348</v>
      </c>
      <c r="D119" s="4" t="s">
        <v>284</v>
      </c>
      <c r="E119" s="4" t="str">
        <f t="shared" si="27"/>
        <v>Chifley</v>
      </c>
      <c r="F119" s="4" t="s">
        <v>233</v>
      </c>
      <c r="G119" s="4" t="s">
        <v>233</v>
      </c>
      <c r="H119" s="8">
        <f>AVERAGEIFS('Single Response'!$Y$2:$Y$517,'Single Response'!$J$2:$J$517,'Areas Ranking'!$D119,'Single Response'!$B$2:$B$517,'Areas Ranking'!$B119)</f>
        <v>0.42857142857142855</v>
      </c>
      <c r="I119" s="8">
        <f>AVERAGEIFS('Single Response'!$Z$2:$Z$517,'Single Response'!$J$2:$J$517,'Areas Ranking'!$D119,'Single Response'!$B$2:$B$517,'Areas Ranking'!$B119)</f>
        <v>0.9642857142857143</v>
      </c>
      <c r="J119" s="8">
        <f>AVERAGEIFS('Single Response'!$AA$2:$AA$517,'Single Response'!$J$2:$J$517,'Areas Ranking'!$D119,'Single Response'!$B$2:$B$517,'Areas Ranking'!$B119)</f>
        <v>0.90476190476190477</v>
      </c>
      <c r="K119" s="8">
        <f>AVERAGEIFS('Single Response'!$AB$2:$AB$517,'Single Response'!$J$2:$J$517,'Areas Ranking'!$D119,'Single Response'!$B$2:$B$517,'Areas Ranking'!$B119)</f>
        <v>0.5</v>
      </c>
      <c r="L119" s="8">
        <f>AVERAGEIFS('Single Response'!$AC$2:$AC$517,'Single Response'!$J$2:$J$517,'Areas Ranking'!$D119,'Single Response'!$B$2:$B$517,'Areas Ranking'!$B119)</f>
        <v>0.83908045977011492</v>
      </c>
      <c r="M119" s="4">
        <f>COUNTIFS($B$2:$B$172,'Areas Ranking'!$B119,$G$2:$G$172,'Areas Ranking'!$G119,$H$2:$H$172,"&gt;"&amp;H119)+1</f>
        <v>5</v>
      </c>
      <c r="N119" s="4">
        <f>COUNTIFS($B$2:$B$172,'Areas Ranking'!$B119,$G$2:$G$172,'Areas Ranking'!$G119,$I$2:$I$172,"&gt;"&amp;I119)+1</f>
        <v>4</v>
      </c>
      <c r="O119" s="4">
        <f>COUNTIFS($B$2:$B$172,'Areas Ranking'!$B119,$G$2:$G$172,'Areas Ranking'!$G119,$J$2:$J$172,"&gt;"&amp;J119)+1</f>
        <v>2</v>
      </c>
      <c r="P119" s="4">
        <f>COUNTIFS($B$2:$B$172,'Areas Ranking'!$B119,$G$2:$G$172,'Areas Ranking'!$G119,$K$2:$K$172,"&gt;"&amp;K119)+1</f>
        <v>6</v>
      </c>
      <c r="Q119" s="4">
        <f>COUNTIFS($B$2:$B$172,'Areas Ranking'!$B119,$G$2:$G$172,'Areas Ranking'!$G119,$L$2:$L$172,"&gt;"&amp;L119)+1</f>
        <v>5</v>
      </c>
      <c r="R119" s="4">
        <f t="shared" si="28"/>
        <v>6</v>
      </c>
      <c r="S119" s="4">
        <f t="shared" si="29"/>
        <v>1</v>
      </c>
      <c r="T119" s="4" t="str" cm="1">
        <f t="array" ref="T119">IF(R119=1,"none",IF(S119=1,_xlfn.IFS(M119=R119,"greeting",N119=R119,"act with empathy",O119=R119,"explain expectations &amp; resolve situations",P119=R119,"communication"),""))</f>
        <v>communication</v>
      </c>
      <c r="U119" s="4" t="str">
        <f t="shared" si="30"/>
        <v>Chifley received an overall score of 84% which ranks them at position 5 of the 7 areas within the Western region called in Q2.</v>
      </c>
      <c r="V119" s="4" t="str">
        <f t="shared" si="31"/>
        <v>Chifley received a 'greeting' score of 43% which ranks them at position 5 of the 7 areas within the Western region called in Q2.</v>
      </c>
      <c r="W119" s="4" t="str">
        <f t="shared" si="32"/>
        <v>Chifley received an 'act with empathy' score of 96% which ranks them at position 4 of the 7 areas within the Western region called in Q2.</v>
      </c>
      <c r="X119" s="4" t="str">
        <f t="shared" si="33"/>
        <v>Chifley received an 'explain expectations &amp; resolve situations' score of 90% which ranks them at position 2 of the 7 areas within the Western region called in Q2.</v>
      </c>
      <c r="Y119" s="4" t="str">
        <f t="shared" si="34"/>
        <v>Chifley received a 'communication' score of 50% which ranks them at position 6 of the 7 areas within the Western region called in Q2.</v>
      </c>
      <c r="Z119" s="4" t="str">
        <f t="shared" si="35"/>
        <v>Chifley's lowest rank was for 'communication' in Q2, which should be examined for potential areas of improvement.</v>
      </c>
    </row>
    <row r="120" spans="1:26" x14ac:dyDescent="0.25">
      <c r="A120" s="4">
        <v>2025</v>
      </c>
      <c r="B120" s="4" t="s">
        <v>347</v>
      </c>
      <c r="C120" s="9" t="s">
        <v>348</v>
      </c>
      <c r="D120" s="4" t="s">
        <v>125</v>
      </c>
      <c r="E120" s="4" t="str">
        <f t="shared" si="27"/>
        <v>Blacktown</v>
      </c>
      <c r="F120" s="4" t="s">
        <v>104</v>
      </c>
      <c r="G120" s="4" t="s">
        <v>104</v>
      </c>
      <c r="H120" s="8">
        <f>AVERAGEIFS('Single Response'!$Y$2:$Y$517,'Single Response'!$J$2:$J$517,'Areas Ranking'!$D120,'Single Response'!$B$2:$B$517,'Areas Ranking'!$B120)</f>
        <v>0.52380952380952372</v>
      </c>
      <c r="I120" s="8">
        <f>AVERAGEIFS('Single Response'!$Z$2:$Z$517,'Single Response'!$J$2:$J$517,'Areas Ranking'!$D120,'Single Response'!$B$2:$B$517,'Areas Ranking'!$B120)</f>
        <v>0.92857142857142849</v>
      </c>
      <c r="J120" s="8">
        <f>AVERAGEIFS('Single Response'!$AA$2:$AA$517,'Single Response'!$J$2:$J$517,'Areas Ranking'!$D120,'Single Response'!$B$2:$B$517,'Areas Ranking'!$B120)</f>
        <v>0.87301587301587302</v>
      </c>
      <c r="K120" s="8">
        <f>AVERAGEIFS('Single Response'!$AB$2:$AB$517,'Single Response'!$J$2:$J$517,'Areas Ranking'!$D120,'Single Response'!$B$2:$B$517,'Areas Ranking'!$B120)</f>
        <v>0.83333333333333337</v>
      </c>
      <c r="L120" s="8">
        <f>AVERAGEIFS('Single Response'!$AC$2:$AC$517,'Single Response'!$J$2:$J$517,'Areas Ranking'!$D120,'Single Response'!$B$2:$B$517,'Areas Ranking'!$B120)</f>
        <v>0.85823754789272033</v>
      </c>
      <c r="M120" s="4">
        <f>COUNTIFS($B$2:$B$172,'Areas Ranking'!$B120,$G$2:$G$172,'Areas Ranking'!$G120,$H$2:$H$172,"&gt;"&amp;H120)+1</f>
        <v>9</v>
      </c>
      <c r="N120" s="4">
        <f>COUNTIFS($B$2:$B$172,'Areas Ranking'!$B120,$G$2:$G$172,'Areas Ranking'!$G120,$I$2:$I$172,"&gt;"&amp;I120)+1</f>
        <v>7</v>
      </c>
      <c r="O120" s="4">
        <f>COUNTIFS($B$2:$B$172,'Areas Ranking'!$B120,$G$2:$G$172,'Areas Ranking'!$G120,$J$2:$J$172,"&gt;"&amp;J120)+1</f>
        <v>7</v>
      </c>
      <c r="P120" s="4">
        <f>COUNTIFS($B$2:$B$172,'Areas Ranking'!$B120,$G$2:$G$172,'Areas Ranking'!$G120,$K$2:$K$172,"&gt;"&amp;K120)+1</f>
        <v>1</v>
      </c>
      <c r="Q120" s="4">
        <f>COUNTIFS($B$2:$B$172,'Areas Ranking'!$B120,$G$2:$G$172,'Areas Ranking'!$G120,$L$2:$L$172,"&gt;"&amp;L120)+1</f>
        <v>7</v>
      </c>
      <c r="R120" s="4">
        <f t="shared" si="28"/>
        <v>9</v>
      </c>
      <c r="S120" s="4">
        <f t="shared" si="29"/>
        <v>1</v>
      </c>
      <c r="T120" s="4" t="str" cm="1">
        <f t="array" ref="T120">IF(R120=1,"none",IF(S120=1,_xlfn.IFS(M120=R120,"greeting",N120=R120,"act with empathy",O120=R120,"explain expectations &amp; resolve situations",P120=R120,"communication"),""))</f>
        <v>greeting</v>
      </c>
      <c r="U120" s="4" t="str">
        <f t="shared" si="30"/>
        <v>Blacktown received an overall score of 86% which ranks them at position 7 of the 12 areas within the North West Metropolitan region called in Q2.</v>
      </c>
      <c r="V120" s="4" t="str">
        <f t="shared" si="31"/>
        <v>Blacktown received a 'greeting' score of 52% which ranks them at position 9 of the 12 areas within the North West Metropolitan region called in Q2.</v>
      </c>
      <c r="W120" s="4" t="str">
        <f t="shared" si="32"/>
        <v>Blacktown received an 'act with empathy' score of 93% which ranks them at position 7 of the 12 areas within the North West Metropolitan region called in Q2.</v>
      </c>
      <c r="X120" s="4" t="str">
        <f t="shared" si="33"/>
        <v>Blacktown received an 'explain expectations &amp; resolve situations' score of 87% which ranks them at position 7 of the 12 areas within the North West Metropolitan region called in Q2.</v>
      </c>
      <c r="Y120" s="4" t="str">
        <f t="shared" si="34"/>
        <v>Blacktown received a 'communication' score of 83% which ranks them at position 1 of the 12 areas within the North West Metropolitan region called in Q2.</v>
      </c>
      <c r="Z120" s="4" t="str">
        <f t="shared" si="35"/>
        <v>Blacktown's lowest rank was for 'greeting' in Q2, which should be examined for potential areas of improvement.</v>
      </c>
    </row>
    <row r="121" spans="1:26" x14ac:dyDescent="0.25">
      <c r="A121" s="4">
        <v>2025</v>
      </c>
      <c r="B121" s="4" t="s">
        <v>347</v>
      </c>
      <c r="C121" s="9" t="s">
        <v>348</v>
      </c>
      <c r="D121" s="4" t="s">
        <v>300</v>
      </c>
      <c r="E121" s="4" t="str">
        <f t="shared" si="27"/>
        <v>Barrier</v>
      </c>
      <c r="F121" s="4" t="s">
        <v>233</v>
      </c>
      <c r="G121" s="4" t="s">
        <v>233</v>
      </c>
      <c r="H121" s="8">
        <f>AVERAGEIFS('Single Response'!$Y$2:$Y$517,'Single Response'!$J$2:$J$517,'Areas Ranking'!$D121,'Single Response'!$B$2:$B$517,'Areas Ranking'!$B121)</f>
        <v>0.66666666666666663</v>
      </c>
      <c r="I121" s="8">
        <f>AVERAGEIFS('Single Response'!$Z$2:$Z$517,'Single Response'!$J$2:$J$517,'Areas Ranking'!$D121,'Single Response'!$B$2:$B$517,'Areas Ranking'!$B121)</f>
        <v>1</v>
      </c>
      <c r="J121" s="8">
        <f>AVERAGEIFS('Single Response'!$AA$2:$AA$517,'Single Response'!$J$2:$J$517,'Areas Ranking'!$D121,'Single Response'!$B$2:$B$517,'Areas Ranking'!$B121)</f>
        <v>1</v>
      </c>
      <c r="K121" s="8">
        <f>AVERAGEIFS('Single Response'!$AB$2:$AB$517,'Single Response'!$J$2:$J$517,'Areas Ranking'!$D121,'Single Response'!$B$2:$B$517,'Areas Ranking'!$B121)</f>
        <v>1</v>
      </c>
      <c r="L121" s="8">
        <f>AVERAGEIFS('Single Response'!$AC$2:$AC$517,'Single Response'!$J$2:$J$517,'Areas Ranking'!$D121,'Single Response'!$B$2:$B$517,'Areas Ranking'!$B121)</f>
        <v>0.97410890514338799</v>
      </c>
      <c r="M121" s="4">
        <f>COUNTIFS($B$2:$B$172,'Areas Ranking'!$B121,$G$2:$G$172,'Areas Ranking'!$G121,$H$2:$H$172,"&gt;"&amp;H121)+1</f>
        <v>1</v>
      </c>
      <c r="N121" s="4">
        <f>COUNTIFS($B$2:$B$172,'Areas Ranking'!$B121,$G$2:$G$172,'Areas Ranking'!$G121,$I$2:$I$172,"&gt;"&amp;I121)+1</f>
        <v>1</v>
      </c>
      <c r="O121" s="4">
        <f>COUNTIFS($B$2:$B$172,'Areas Ranking'!$B121,$G$2:$G$172,'Areas Ranking'!$G121,$J$2:$J$172,"&gt;"&amp;J121)+1</f>
        <v>1</v>
      </c>
      <c r="P121" s="4">
        <f>COUNTIFS($B$2:$B$172,'Areas Ranking'!$B121,$G$2:$G$172,'Areas Ranking'!$G121,$K$2:$K$172,"&gt;"&amp;K121)+1</f>
        <v>1</v>
      </c>
      <c r="Q121" s="4">
        <f>COUNTIFS($B$2:$B$172,'Areas Ranking'!$B121,$G$2:$G$172,'Areas Ranking'!$G121,$L$2:$L$172,"&gt;"&amp;L121)+1</f>
        <v>1</v>
      </c>
      <c r="R121" s="4">
        <f t="shared" si="28"/>
        <v>1</v>
      </c>
      <c r="S121" s="4">
        <f t="shared" si="29"/>
        <v>4</v>
      </c>
      <c r="T121" s="4" t="str" cm="1">
        <f t="array" ref="T121">IF(R121=1,"none",IF(S121=1,_xlfn.IFS(M121=R121,"greeting",N121=R121,"act with empathy",O121=R121,"explain expectations &amp; resolve situations",P121=R121,"communication"),""))</f>
        <v>none</v>
      </c>
      <c r="U121" s="4" t="str">
        <f t="shared" si="30"/>
        <v>Barrier received an overall score of 97% which ranks them at position 1 of the 7 areas within the Western region called in Q2.</v>
      </c>
      <c r="V121" s="4" t="str">
        <f t="shared" si="31"/>
        <v>Barrier received a 'greeting' score of 67% which ranks them at position 1 of the 7 areas within the Western region called in Q2.</v>
      </c>
      <c r="W121" s="4" t="str">
        <f t="shared" si="32"/>
        <v>Barrier received an 'act with empathy' score of 100% which ranks them at position 1 of the 7 areas within the Western region called in Q2.</v>
      </c>
      <c r="X121" s="4" t="str">
        <f t="shared" si="33"/>
        <v>Barrier received an 'explain expectations &amp; resolve situations' score of 100% which ranks them at position 1 of the 7 areas within the Western region called in Q2.</v>
      </c>
      <c r="Y121" s="4" t="str">
        <f t="shared" si="34"/>
        <v>Barrier received a 'communication' score of 100% which ranks them at position 1 of the 7 areas within the Western region called in Q2.</v>
      </c>
      <c r="Z121" s="4" t="str">
        <f t="shared" si="35"/>
        <v>Barrier ranked first across all key areas in Q2. Keep up the good work.</v>
      </c>
    </row>
    <row r="122" spans="1:26" x14ac:dyDescent="0.25">
      <c r="A122" s="4">
        <v>2025</v>
      </c>
      <c r="B122" s="4" t="s">
        <v>347</v>
      </c>
      <c r="C122" s="9" t="s">
        <v>348</v>
      </c>
      <c r="D122" s="4" t="s">
        <v>199</v>
      </c>
      <c r="E122" s="4" t="str">
        <f t="shared" si="27"/>
        <v>Fairfield City</v>
      </c>
      <c r="F122" s="4" t="s">
        <v>186</v>
      </c>
      <c r="G122" s="4" t="s">
        <v>186</v>
      </c>
      <c r="H122" s="8">
        <f>AVERAGEIFS('Single Response'!$Y$2:$Y$517,'Single Response'!$J$2:$J$517,'Areas Ranking'!$D122,'Single Response'!$B$2:$B$517,'Areas Ranking'!$B122)</f>
        <v>0.23809523809523805</v>
      </c>
      <c r="I122" s="8">
        <f>AVERAGEIFS('Single Response'!$Z$2:$Z$517,'Single Response'!$J$2:$J$517,'Areas Ranking'!$D122,'Single Response'!$B$2:$B$517,'Areas Ranking'!$B122)</f>
        <v>0.69047619047619058</v>
      </c>
      <c r="J122" s="8">
        <f>AVERAGEIFS('Single Response'!$AA$2:$AA$517,'Single Response'!$J$2:$J$517,'Areas Ranking'!$D122,'Single Response'!$B$2:$B$517,'Areas Ranking'!$B122)</f>
        <v>0.6578483245149912</v>
      </c>
      <c r="K122" s="8">
        <f>AVERAGEIFS('Single Response'!$AB$2:$AB$517,'Single Response'!$J$2:$J$517,'Areas Ranking'!$D122,'Single Response'!$B$2:$B$517,'Areas Ranking'!$B122)</f>
        <v>0.33333333333333331</v>
      </c>
      <c r="L122" s="8">
        <f>AVERAGEIFS('Single Response'!$AC$2:$AC$517,'Single Response'!$J$2:$J$517,'Areas Ranking'!$D122,'Single Response'!$B$2:$B$517,'Areas Ranking'!$B122)</f>
        <v>0.59804946011842564</v>
      </c>
      <c r="M122" s="4">
        <f>COUNTIFS($B$2:$B$172,'Areas Ranking'!$B122,$G$2:$G$172,'Areas Ranking'!$G122,$H$2:$H$172,"&gt;"&amp;H122)+1</f>
        <v>9</v>
      </c>
      <c r="N122" s="4">
        <f>COUNTIFS($B$2:$B$172,'Areas Ranking'!$B122,$G$2:$G$172,'Areas Ranking'!$G122,$I$2:$I$172,"&gt;"&amp;I122)+1</f>
        <v>8</v>
      </c>
      <c r="O122" s="4">
        <f>COUNTIFS($B$2:$B$172,'Areas Ranking'!$B122,$G$2:$G$172,'Areas Ranking'!$G122,$J$2:$J$172,"&gt;"&amp;J122)+1</f>
        <v>9</v>
      </c>
      <c r="P122" s="4">
        <f>COUNTIFS($B$2:$B$172,'Areas Ranking'!$B122,$G$2:$G$172,'Areas Ranking'!$G122,$K$2:$K$172,"&gt;"&amp;K122)+1</f>
        <v>9</v>
      </c>
      <c r="Q122" s="4">
        <f>COUNTIFS($B$2:$B$172,'Areas Ranking'!$B122,$G$2:$G$172,'Areas Ranking'!$G122,$L$2:$L$172,"&gt;"&amp;L122)+1</f>
        <v>9</v>
      </c>
      <c r="R122" s="4">
        <f t="shared" si="28"/>
        <v>9</v>
      </c>
      <c r="S122" s="4">
        <f t="shared" si="29"/>
        <v>3</v>
      </c>
      <c r="T122" s="4" t="str" cm="1">
        <f t="array" ref="T122">IF(R122=1,"none",IF(S122=1,_xlfn.IFS(M122=R122,"greeting",N122=R122,"act with empathy",O122=R122,"explain expectations &amp; resolve situations",P122=R122,"communication"),""))</f>
        <v/>
      </c>
      <c r="U122" s="4" t="str">
        <f t="shared" si="30"/>
        <v>Fairfield City received an overall score of 60% which ranks them at position 9 of the 9 areas within the South West Metropolitan region called in Q2.</v>
      </c>
      <c r="V122" s="4" t="str">
        <f t="shared" si="31"/>
        <v>Fairfield City received a 'greeting' score of 24% which ranks them at position 9 of the 9 areas within the South West Metropolitan region called in Q2.</v>
      </c>
      <c r="W122" s="4" t="str">
        <f t="shared" si="32"/>
        <v>Fairfield City received an 'act with empathy' score of 69% which ranks them at position 8 of the 9 areas within the South West Metropolitan region called in Q2.</v>
      </c>
      <c r="X122" s="4" t="str">
        <f t="shared" si="33"/>
        <v>Fairfield City received an 'explain expectations &amp; resolve situations' score of 66% which ranks them at position 9 of the 9 areas within the South West Metropolitan region called in Q2.</v>
      </c>
      <c r="Y122" s="4" t="str">
        <f t="shared" si="34"/>
        <v>Fairfield City received a 'communication' score of 33% which ranks them at position 9 of the 9 areas within the South West Metropolitan region called in Q2.</v>
      </c>
      <c r="Z122" s="4" t="str">
        <f t="shared" si="35"/>
        <v>Fairfield City had multiple areas with lower ranks in Q2, which should be examined for potential areas of improvement.</v>
      </c>
    </row>
    <row r="123" spans="1:26" x14ac:dyDescent="0.25">
      <c r="A123" s="4">
        <v>2025</v>
      </c>
      <c r="B123" s="4" t="s">
        <v>347</v>
      </c>
      <c r="C123" s="9" t="s">
        <v>348</v>
      </c>
      <c r="D123" s="4" t="s">
        <v>209</v>
      </c>
      <c r="E123" s="4" t="str">
        <f t="shared" si="27"/>
        <v>Campsie</v>
      </c>
      <c r="F123" s="4" t="s">
        <v>186</v>
      </c>
      <c r="G123" s="4" t="s">
        <v>186</v>
      </c>
      <c r="H123" s="8">
        <f>AVERAGEIFS('Single Response'!$Y$2:$Y$517,'Single Response'!$J$2:$J$517,'Areas Ranking'!$D123,'Single Response'!$B$2:$B$517,'Areas Ranking'!$B123)</f>
        <v>0.38095238095238093</v>
      </c>
      <c r="I123" s="8">
        <f>AVERAGEIFS('Single Response'!$Z$2:$Z$517,'Single Response'!$J$2:$J$517,'Areas Ranking'!$D123,'Single Response'!$B$2:$B$517,'Areas Ranking'!$B123)</f>
        <v>0.88095238095238093</v>
      </c>
      <c r="J123" s="8">
        <f>AVERAGEIFS('Single Response'!$AA$2:$AA$517,'Single Response'!$J$2:$J$517,'Areas Ranking'!$D123,'Single Response'!$B$2:$B$517,'Areas Ranking'!$B123)</f>
        <v>0.87301587301587302</v>
      </c>
      <c r="K123" s="8">
        <f>AVERAGEIFS('Single Response'!$AB$2:$AB$517,'Single Response'!$J$2:$J$517,'Areas Ranking'!$D123,'Single Response'!$B$2:$B$517,'Areas Ranking'!$B123)</f>
        <v>0.66666666666666663</v>
      </c>
      <c r="L123" s="8">
        <f>AVERAGEIFS('Single Response'!$AC$2:$AC$517,'Single Response'!$J$2:$J$517,'Areas Ranking'!$D123,'Single Response'!$B$2:$B$517,'Areas Ranking'!$B123)</f>
        <v>0.81411819342853819</v>
      </c>
      <c r="M123" s="4">
        <f>COUNTIFS($B$2:$B$172,'Areas Ranking'!$B123,$G$2:$G$172,'Areas Ranking'!$G123,$H$2:$H$172,"&gt;"&amp;H123)+1</f>
        <v>7</v>
      </c>
      <c r="N123" s="4">
        <f>COUNTIFS($B$2:$B$172,'Areas Ranking'!$B123,$G$2:$G$172,'Areas Ranking'!$G123,$I$2:$I$172,"&gt;"&amp;I123)+1</f>
        <v>7</v>
      </c>
      <c r="O123" s="4">
        <f>COUNTIFS($B$2:$B$172,'Areas Ranking'!$B123,$G$2:$G$172,'Areas Ranking'!$G123,$J$2:$J$172,"&gt;"&amp;J123)+1</f>
        <v>6</v>
      </c>
      <c r="P123" s="4">
        <f>COUNTIFS($B$2:$B$172,'Areas Ranking'!$B123,$G$2:$G$172,'Areas Ranking'!$G123,$K$2:$K$172,"&gt;"&amp;K123)+1</f>
        <v>1</v>
      </c>
      <c r="Q123" s="4">
        <f>COUNTIFS($B$2:$B$172,'Areas Ranking'!$B123,$G$2:$G$172,'Areas Ranking'!$G123,$L$2:$L$172,"&gt;"&amp;L123)+1</f>
        <v>7</v>
      </c>
      <c r="R123" s="4">
        <f t="shared" si="28"/>
        <v>7</v>
      </c>
      <c r="S123" s="4">
        <f t="shared" si="29"/>
        <v>2</v>
      </c>
      <c r="T123" s="4" t="str" cm="1">
        <f t="array" ref="T123">IF(R123=1,"none",IF(S123=1,_xlfn.IFS(M123=R123,"greeting",N123=R123,"act with empathy",O123=R123,"explain expectations &amp; resolve situations",P123=R123,"communication"),""))</f>
        <v/>
      </c>
      <c r="U123" s="4" t="str">
        <f t="shared" si="30"/>
        <v>Campsie received an overall score of 81% which ranks them at position 7 of the 9 areas within the South West Metropolitan region called in Q2.</v>
      </c>
      <c r="V123" s="4" t="str">
        <f t="shared" si="31"/>
        <v>Campsie received a 'greeting' score of 38% which ranks them at position 7 of the 9 areas within the South West Metropolitan region called in Q2.</v>
      </c>
      <c r="W123" s="4" t="str">
        <f t="shared" si="32"/>
        <v>Campsie received an 'act with empathy' score of 88% which ranks them at position 7 of the 9 areas within the South West Metropolitan region called in Q2.</v>
      </c>
      <c r="X123" s="4" t="str">
        <f t="shared" si="33"/>
        <v>Campsie received an 'explain expectations &amp; resolve situations' score of 87% which ranks them at position 6 of the 9 areas within the South West Metropolitan region called in Q2.</v>
      </c>
      <c r="Y123" s="4" t="str">
        <f t="shared" si="34"/>
        <v>Campsie received a 'communication' score of 67% which ranks them at position 1 of the 9 areas within the South West Metropolitan region called in Q2.</v>
      </c>
      <c r="Z123" s="4" t="str">
        <f t="shared" si="35"/>
        <v>Campsie had multiple areas with lower ranks in Q2, which should be examined for potential areas of improvement.</v>
      </c>
    </row>
    <row r="124" spans="1:26" x14ac:dyDescent="0.25">
      <c r="A124" s="4">
        <v>2025</v>
      </c>
      <c r="B124" s="4" t="s">
        <v>347</v>
      </c>
      <c r="C124" s="9" t="s">
        <v>348</v>
      </c>
      <c r="D124" s="4" t="s">
        <v>131</v>
      </c>
      <c r="E124" s="4" t="str">
        <f t="shared" si="27"/>
        <v>The Hills</v>
      </c>
      <c r="F124" s="4" t="s">
        <v>104</v>
      </c>
      <c r="G124" s="4" t="s">
        <v>104</v>
      </c>
      <c r="H124" s="8">
        <f>AVERAGEIFS('Single Response'!$Y$2:$Y$517,'Single Response'!$J$2:$J$517,'Areas Ranking'!$D124,'Single Response'!$B$2:$B$517,'Areas Ranking'!$B124)</f>
        <v>0.61904761904761896</v>
      </c>
      <c r="I124" s="8">
        <f>AVERAGEIFS('Single Response'!$Z$2:$Z$517,'Single Response'!$J$2:$J$517,'Areas Ranking'!$D124,'Single Response'!$B$2:$B$517,'Areas Ranking'!$B124)</f>
        <v>1</v>
      </c>
      <c r="J124" s="8">
        <f>AVERAGEIFS('Single Response'!$AA$2:$AA$517,'Single Response'!$J$2:$J$517,'Areas Ranking'!$D124,'Single Response'!$B$2:$B$517,'Areas Ranking'!$B124)</f>
        <v>0.96825396825396826</v>
      </c>
      <c r="K124" s="8">
        <f>AVERAGEIFS('Single Response'!$AB$2:$AB$517,'Single Response'!$J$2:$J$517,'Areas Ranking'!$D124,'Single Response'!$B$2:$B$517,'Areas Ranking'!$B124)</f>
        <v>0.83333333333333337</v>
      </c>
      <c r="L124" s="8">
        <f>AVERAGEIFS('Single Response'!$AC$2:$AC$517,'Single Response'!$J$2:$J$517,'Areas Ranking'!$D124,'Single Response'!$B$2:$B$517,'Areas Ranking'!$B124)</f>
        <v>0.93486590038314166</v>
      </c>
      <c r="M124" s="4">
        <f>COUNTIFS($B$2:$B$172,'Areas Ranking'!$B124,$G$2:$G$172,'Areas Ranking'!$G124,$H$2:$H$172,"&gt;"&amp;H124)+1</f>
        <v>4</v>
      </c>
      <c r="N124" s="4">
        <f>COUNTIFS($B$2:$B$172,'Areas Ranking'!$B124,$G$2:$G$172,'Areas Ranking'!$G124,$I$2:$I$172,"&gt;"&amp;I124)+1</f>
        <v>1</v>
      </c>
      <c r="O124" s="4">
        <f>COUNTIFS($B$2:$B$172,'Areas Ranking'!$B124,$G$2:$G$172,'Areas Ranking'!$G124,$J$2:$J$172,"&gt;"&amp;J124)+1</f>
        <v>2</v>
      </c>
      <c r="P124" s="4">
        <f>COUNTIFS($B$2:$B$172,'Areas Ranking'!$B124,$G$2:$G$172,'Areas Ranking'!$G124,$K$2:$K$172,"&gt;"&amp;K124)+1</f>
        <v>1</v>
      </c>
      <c r="Q124" s="4">
        <f>COUNTIFS($B$2:$B$172,'Areas Ranking'!$B124,$G$2:$G$172,'Areas Ranking'!$G124,$L$2:$L$172,"&gt;"&amp;L124)+1</f>
        <v>1</v>
      </c>
      <c r="R124" s="4">
        <f t="shared" si="28"/>
        <v>4</v>
      </c>
      <c r="S124" s="4">
        <f t="shared" si="29"/>
        <v>1</v>
      </c>
      <c r="T124" s="4" t="str" cm="1">
        <f t="array" ref="T124">IF(R124=1,"none",IF(S124=1,_xlfn.IFS(M124=R124,"greeting",N124=R124,"act with empathy",O124=R124,"explain expectations &amp; resolve situations",P124=R124,"communication"),""))</f>
        <v>greeting</v>
      </c>
      <c r="U124" s="4" t="str">
        <f t="shared" si="30"/>
        <v>The Hills received an overall score of 93% which ranks them at position 1 of the 12 areas within the North West Metropolitan region called in Q2.</v>
      </c>
      <c r="V124" s="4" t="str">
        <f t="shared" si="31"/>
        <v>The Hills received a 'greeting' score of 62% which ranks them at position 4 of the 12 areas within the North West Metropolitan region called in Q2.</v>
      </c>
      <c r="W124" s="4" t="str">
        <f t="shared" si="32"/>
        <v>The Hills received an 'act with empathy' score of 100% which ranks them at position 1 of the 12 areas within the North West Metropolitan region called in Q2.</v>
      </c>
      <c r="X124" s="4" t="str">
        <f t="shared" si="33"/>
        <v>The Hills received an 'explain expectations &amp; resolve situations' score of 97% which ranks them at position 2 of the 12 areas within the North West Metropolitan region called in Q2.</v>
      </c>
      <c r="Y124" s="4" t="str">
        <f t="shared" si="34"/>
        <v>The Hills received a 'communication' score of 83% which ranks them at position 1 of the 12 areas within the North West Metropolitan region called in Q2.</v>
      </c>
      <c r="Z124" s="4" t="str">
        <f t="shared" si="35"/>
        <v>The Hills' lowest rank was for 'greeting' in Q2, which should be examined for potential areas of improvement.</v>
      </c>
    </row>
    <row r="125" spans="1:26" x14ac:dyDescent="0.25">
      <c r="A125" s="4">
        <v>2025</v>
      </c>
      <c r="B125" s="4" t="s">
        <v>347</v>
      </c>
      <c r="C125" s="9" t="s">
        <v>348</v>
      </c>
      <c r="D125" s="4" t="s">
        <v>163</v>
      </c>
      <c r="E125" s="4" t="str">
        <f t="shared" si="27"/>
        <v>Coffs/Clarence</v>
      </c>
      <c r="F125" s="4" t="s">
        <v>136</v>
      </c>
      <c r="G125" s="4" t="s">
        <v>136</v>
      </c>
      <c r="H125" s="8">
        <f>AVERAGEIFS('Single Response'!$Y$2:$Y$517,'Single Response'!$J$2:$J$517,'Areas Ranking'!$D125,'Single Response'!$B$2:$B$517,'Areas Ranking'!$B125)</f>
        <v>0.5714285714285714</v>
      </c>
      <c r="I125" s="8">
        <f>AVERAGEIFS('Single Response'!$Z$2:$Z$517,'Single Response'!$J$2:$J$517,'Areas Ranking'!$D125,'Single Response'!$B$2:$B$517,'Areas Ranking'!$B125)</f>
        <v>1</v>
      </c>
      <c r="J125" s="8">
        <f>AVERAGEIFS('Single Response'!$AA$2:$AA$517,'Single Response'!$J$2:$J$517,'Areas Ranking'!$D125,'Single Response'!$B$2:$B$517,'Areas Ranking'!$B125)</f>
        <v>0.8306878306878307</v>
      </c>
      <c r="K125" s="8">
        <f>AVERAGEIFS('Single Response'!$AB$2:$AB$517,'Single Response'!$J$2:$J$517,'Areas Ranking'!$D125,'Single Response'!$B$2:$B$517,'Areas Ranking'!$B125)</f>
        <v>0.5</v>
      </c>
      <c r="L125" s="8">
        <f>AVERAGEIFS('Single Response'!$AC$2:$AC$517,'Single Response'!$J$2:$J$517,'Areas Ranking'!$D125,'Single Response'!$B$2:$B$517,'Areas Ranking'!$B125)</f>
        <v>0.82538023917334247</v>
      </c>
      <c r="M125" s="4">
        <f>COUNTIFS($B$2:$B$172,'Areas Ranking'!$B125,$G$2:$G$172,'Areas Ranking'!$G125,$H$2:$H$172,"&gt;"&amp;H125)+1</f>
        <v>5</v>
      </c>
      <c r="N125" s="4">
        <f>COUNTIFS($B$2:$B$172,'Areas Ranking'!$B125,$G$2:$G$172,'Areas Ranking'!$G125,$I$2:$I$172,"&gt;"&amp;I125)+1</f>
        <v>1</v>
      </c>
      <c r="O125" s="4">
        <f>COUNTIFS($B$2:$B$172,'Areas Ranking'!$B125,$G$2:$G$172,'Areas Ranking'!$G125,$J$2:$J$172,"&gt;"&amp;J125)+1</f>
        <v>7</v>
      </c>
      <c r="P125" s="4">
        <f>COUNTIFS($B$2:$B$172,'Areas Ranking'!$B125,$G$2:$G$172,'Areas Ranking'!$G125,$K$2:$K$172,"&gt;"&amp;K125)+1</f>
        <v>8</v>
      </c>
      <c r="Q125" s="4">
        <f>COUNTIFS($B$2:$B$172,'Areas Ranking'!$B125,$G$2:$G$172,'Areas Ranking'!$G125,$L$2:$L$172,"&gt;"&amp;L125)+1</f>
        <v>6</v>
      </c>
      <c r="R125" s="4">
        <f t="shared" si="28"/>
        <v>8</v>
      </c>
      <c r="S125" s="4">
        <f t="shared" si="29"/>
        <v>1</v>
      </c>
      <c r="T125" s="4" t="str" cm="1">
        <f t="array" ref="T125">IF(R125=1,"none",IF(S125=1,_xlfn.IFS(M125=R125,"greeting",N125=R125,"act with empathy",O125=R125,"explain expectations &amp; resolve situations",P125=R125,"communication"),""))</f>
        <v>communication</v>
      </c>
      <c r="U125" s="4" t="str">
        <f t="shared" si="30"/>
        <v>Coffs/Clarence received an overall score of 83% which ranks them at position 6 of the 11 areas within the Northern region called in Q2.</v>
      </c>
      <c r="V125" s="4" t="str">
        <f t="shared" si="31"/>
        <v>Coffs/Clarence received a 'greeting' score of 57% which ranks them at position 5 of the 11 areas within the Northern region called in Q2.</v>
      </c>
      <c r="W125" s="4" t="str">
        <f t="shared" si="32"/>
        <v>Coffs/Clarence received an 'act with empathy' score of 100% which ranks them at position 1 of the 11 areas within the Northern region called in Q2.</v>
      </c>
      <c r="X125" s="4" t="str">
        <f t="shared" si="33"/>
        <v>Coffs/Clarence received an 'explain expectations &amp; resolve situations' score of 83% which ranks them at position 7 of the 11 areas within the Northern region called in Q2.</v>
      </c>
      <c r="Y125" s="4" t="str">
        <f t="shared" si="34"/>
        <v>Coffs/Clarence received a 'communication' score of 50% which ranks them at position 8 of the 11 areas within the Northern region called in Q2.</v>
      </c>
      <c r="Z125" s="4" t="str">
        <f t="shared" si="35"/>
        <v>Coffs/Clarence's lowest rank was for 'communication' in Q2, which should be examined for potential areas of improvement.</v>
      </c>
    </row>
    <row r="126" spans="1:26" x14ac:dyDescent="0.25">
      <c r="A126" s="4">
        <v>2025</v>
      </c>
      <c r="B126" s="4" t="s">
        <v>347</v>
      </c>
      <c r="C126" s="9" t="s">
        <v>348</v>
      </c>
      <c r="D126" s="4" t="s">
        <v>120</v>
      </c>
      <c r="E126" s="4" t="str">
        <f t="shared" si="27"/>
        <v>Ryde</v>
      </c>
      <c r="F126" s="4" t="s">
        <v>104</v>
      </c>
      <c r="G126" s="4" t="s">
        <v>104</v>
      </c>
      <c r="H126" s="8">
        <f>AVERAGEIFS('Single Response'!$Y$2:$Y$517,'Single Response'!$J$2:$J$517,'Areas Ranking'!$D126,'Single Response'!$B$2:$B$517,'Areas Ranking'!$B126)</f>
        <v>0.61904761904761896</v>
      </c>
      <c r="I126" s="8">
        <f>AVERAGEIFS('Single Response'!$Z$2:$Z$517,'Single Response'!$J$2:$J$517,'Areas Ranking'!$D126,'Single Response'!$B$2:$B$517,'Areas Ranking'!$B126)</f>
        <v>1</v>
      </c>
      <c r="J126" s="8">
        <f>AVERAGEIFS('Single Response'!$AA$2:$AA$517,'Single Response'!$J$2:$J$517,'Areas Ranking'!$D126,'Single Response'!$B$2:$B$517,'Areas Ranking'!$B126)</f>
        <v>0.90476190476190477</v>
      </c>
      <c r="K126" s="8">
        <f>AVERAGEIFS('Single Response'!$AB$2:$AB$517,'Single Response'!$J$2:$J$517,'Areas Ranking'!$D126,'Single Response'!$B$2:$B$517,'Areas Ranking'!$B126)</f>
        <v>0.66666666666666663</v>
      </c>
      <c r="L126" s="8">
        <f>AVERAGEIFS('Single Response'!$AC$2:$AC$517,'Single Response'!$J$2:$J$517,'Areas Ranking'!$D126,'Single Response'!$B$2:$B$517,'Areas Ranking'!$B126)</f>
        <v>0.88505747126436773</v>
      </c>
      <c r="M126" s="4">
        <f>COUNTIFS($B$2:$B$172,'Areas Ranking'!$B126,$G$2:$G$172,'Areas Ranking'!$G126,$H$2:$H$172,"&gt;"&amp;H126)+1</f>
        <v>4</v>
      </c>
      <c r="N126" s="4">
        <f>COUNTIFS($B$2:$B$172,'Areas Ranking'!$B126,$G$2:$G$172,'Areas Ranking'!$G126,$I$2:$I$172,"&gt;"&amp;I126)+1</f>
        <v>1</v>
      </c>
      <c r="O126" s="4">
        <f>COUNTIFS($B$2:$B$172,'Areas Ranking'!$B126,$G$2:$G$172,'Areas Ranking'!$G126,$J$2:$J$172,"&gt;"&amp;J126)+1</f>
        <v>5</v>
      </c>
      <c r="P126" s="4">
        <f>COUNTIFS($B$2:$B$172,'Areas Ranking'!$B126,$G$2:$G$172,'Areas Ranking'!$G126,$K$2:$K$172,"&gt;"&amp;K126)+1</f>
        <v>7</v>
      </c>
      <c r="Q126" s="4">
        <f>COUNTIFS($B$2:$B$172,'Areas Ranking'!$B126,$G$2:$G$172,'Areas Ranking'!$G126,$L$2:$L$172,"&gt;"&amp;L126)+1</f>
        <v>5</v>
      </c>
      <c r="R126" s="4">
        <f t="shared" si="28"/>
        <v>7</v>
      </c>
      <c r="S126" s="4">
        <f t="shared" si="29"/>
        <v>1</v>
      </c>
      <c r="T126" s="4" t="str" cm="1">
        <f t="array" ref="T126">IF(R126=1,"none",IF(S126=1,_xlfn.IFS(M126=R126,"greeting",N126=R126,"act with empathy",O126=R126,"explain expectations &amp; resolve situations",P126=R126,"communication"),""))</f>
        <v>communication</v>
      </c>
      <c r="U126" s="4" t="str">
        <f t="shared" si="30"/>
        <v>Ryde received an overall score of 89% which ranks them at position 5 of the 12 areas within the North West Metropolitan region called in Q2.</v>
      </c>
      <c r="V126" s="4" t="str">
        <f t="shared" si="31"/>
        <v>Ryde received a 'greeting' score of 62% which ranks them at position 4 of the 12 areas within the North West Metropolitan region called in Q2.</v>
      </c>
      <c r="W126" s="4" t="str">
        <f t="shared" si="32"/>
        <v>Ryde received an 'act with empathy' score of 100% which ranks them at position 1 of the 12 areas within the North West Metropolitan region called in Q2.</v>
      </c>
      <c r="X126" s="4" t="str">
        <f t="shared" si="33"/>
        <v>Ryde received an 'explain expectations &amp; resolve situations' score of 90% which ranks them at position 5 of the 12 areas within the North West Metropolitan region called in Q2.</v>
      </c>
      <c r="Y126" s="4" t="str">
        <f t="shared" si="34"/>
        <v>Ryde received a 'communication' score of 67% which ranks them at position 7 of the 12 areas within the North West Metropolitan region called in Q2.</v>
      </c>
      <c r="Z126" s="4" t="str">
        <f t="shared" si="35"/>
        <v>Ryde's lowest rank was for 'communication' in Q2, which should be examined for potential areas of improvement.</v>
      </c>
    </row>
    <row r="127" spans="1:26" x14ac:dyDescent="0.25">
      <c r="A127" s="4">
        <v>2025</v>
      </c>
      <c r="B127" s="4" t="s">
        <v>347</v>
      </c>
      <c r="C127" s="9" t="s">
        <v>348</v>
      </c>
      <c r="D127" s="4" t="s">
        <v>151</v>
      </c>
      <c r="E127" s="4" t="str">
        <f t="shared" si="27"/>
        <v>Manning Great Lakes</v>
      </c>
      <c r="F127" s="4" t="s">
        <v>136</v>
      </c>
      <c r="G127" s="4" t="s">
        <v>136</v>
      </c>
      <c r="H127" s="8">
        <f>AVERAGEIFS('Single Response'!$Y$2:$Y$517,'Single Response'!$J$2:$J$517,'Areas Ranking'!$D127,'Single Response'!$B$2:$B$517,'Areas Ranking'!$B127)</f>
        <v>0.52380952380952372</v>
      </c>
      <c r="I127" s="8">
        <f>AVERAGEIFS('Single Response'!$Z$2:$Z$517,'Single Response'!$J$2:$J$517,'Areas Ranking'!$D127,'Single Response'!$B$2:$B$517,'Areas Ranking'!$B127)</f>
        <v>0.89285714285714279</v>
      </c>
      <c r="J127" s="8">
        <f>AVERAGEIFS('Single Response'!$AA$2:$AA$517,'Single Response'!$J$2:$J$517,'Areas Ranking'!$D127,'Single Response'!$B$2:$B$517,'Areas Ranking'!$B127)</f>
        <v>0.84126984126984128</v>
      </c>
      <c r="K127" s="8">
        <f>AVERAGEIFS('Single Response'!$AB$2:$AB$517,'Single Response'!$J$2:$J$517,'Areas Ranking'!$D127,'Single Response'!$B$2:$B$517,'Areas Ranking'!$B127)</f>
        <v>0.33333333333333331</v>
      </c>
      <c r="L127" s="8">
        <f>AVERAGEIFS('Single Response'!$AC$2:$AC$517,'Single Response'!$J$2:$J$517,'Areas Ranking'!$D127,'Single Response'!$B$2:$B$517,'Areas Ranking'!$B127)</f>
        <v>0.77394636015325668</v>
      </c>
      <c r="M127" s="4">
        <f>COUNTIFS($B$2:$B$172,'Areas Ranking'!$B127,$G$2:$G$172,'Areas Ranking'!$G127,$H$2:$H$172,"&gt;"&amp;H127)+1</f>
        <v>7</v>
      </c>
      <c r="N127" s="4">
        <f>COUNTIFS($B$2:$B$172,'Areas Ranking'!$B127,$G$2:$G$172,'Areas Ranking'!$G127,$I$2:$I$172,"&gt;"&amp;I127)+1</f>
        <v>7</v>
      </c>
      <c r="O127" s="4">
        <f>COUNTIFS($B$2:$B$172,'Areas Ranking'!$B127,$G$2:$G$172,'Areas Ranking'!$G127,$J$2:$J$172,"&gt;"&amp;J127)+1</f>
        <v>6</v>
      </c>
      <c r="P127" s="4">
        <f>COUNTIFS($B$2:$B$172,'Areas Ranking'!$B127,$G$2:$G$172,'Areas Ranking'!$G127,$K$2:$K$172,"&gt;"&amp;K127)+1</f>
        <v>11</v>
      </c>
      <c r="Q127" s="4">
        <f>COUNTIFS($B$2:$B$172,'Areas Ranking'!$B127,$G$2:$G$172,'Areas Ranking'!$G127,$L$2:$L$172,"&gt;"&amp;L127)+1</f>
        <v>8</v>
      </c>
      <c r="R127" s="4">
        <f t="shared" si="28"/>
        <v>11</v>
      </c>
      <c r="S127" s="4">
        <f t="shared" si="29"/>
        <v>1</v>
      </c>
      <c r="T127" s="4" t="str" cm="1">
        <f t="array" ref="T127">IF(R127=1,"none",IF(S127=1,_xlfn.IFS(M127=R127,"greeting",N127=R127,"act with empathy",O127=R127,"explain expectations &amp; resolve situations",P127=R127,"communication"),""))</f>
        <v>communication</v>
      </c>
      <c r="U127" s="4" t="str">
        <f t="shared" si="30"/>
        <v>Manning Great Lakes received an overall score of 77% which ranks them at position 8 of the 11 areas within the Northern region called in Q2.</v>
      </c>
      <c r="V127" s="4" t="str">
        <f t="shared" si="31"/>
        <v>Manning Great Lakes received a 'greeting' score of 52% which ranks them at position 7 of the 11 areas within the Northern region called in Q2.</v>
      </c>
      <c r="W127" s="4" t="str">
        <f t="shared" si="32"/>
        <v>Manning Great Lakes received an 'act with empathy' score of 89% which ranks them at position 7 of the 11 areas within the Northern region called in Q2.</v>
      </c>
      <c r="X127" s="4" t="str">
        <f t="shared" si="33"/>
        <v>Manning Great Lakes received an 'explain expectations &amp; resolve situations' score of 84% which ranks them at position 6 of the 11 areas within the Northern region called in Q2.</v>
      </c>
      <c r="Y127" s="4" t="str">
        <f t="shared" si="34"/>
        <v>Manning Great Lakes received a 'communication' score of 33% which ranks them at position 11 of the 11 areas within the Northern region called in Q2.</v>
      </c>
      <c r="Z127" s="4" t="str">
        <f t="shared" si="35"/>
        <v>Manning Great Lakes' lowest rank was for 'communication' in Q2, which should be examined for potential areas of improvement.</v>
      </c>
    </row>
    <row r="128" spans="1:26" x14ac:dyDescent="0.25">
      <c r="A128" s="4">
        <v>2025</v>
      </c>
      <c r="B128" s="4" t="s">
        <v>347</v>
      </c>
      <c r="C128" s="9" t="s">
        <v>348</v>
      </c>
      <c r="D128" s="4" t="s">
        <v>115</v>
      </c>
      <c r="E128" s="4" t="str">
        <f t="shared" si="27"/>
        <v>Northern Beaches</v>
      </c>
      <c r="F128" s="4" t="s">
        <v>104</v>
      </c>
      <c r="G128" s="4" t="s">
        <v>104</v>
      </c>
      <c r="H128" s="8">
        <f>AVERAGEIFS('Single Response'!$Y$2:$Y$517,'Single Response'!$J$2:$J$517,'Areas Ranking'!$D128,'Single Response'!$B$2:$B$517,'Areas Ranking'!$B128)</f>
        <v>0.47619047619047611</v>
      </c>
      <c r="I128" s="8">
        <f>AVERAGEIFS('Single Response'!$Z$2:$Z$517,'Single Response'!$J$2:$J$517,'Areas Ranking'!$D128,'Single Response'!$B$2:$B$517,'Areas Ranking'!$B128)</f>
        <v>0.80952380952380942</v>
      </c>
      <c r="J128" s="8">
        <f>AVERAGEIFS('Single Response'!$AA$2:$AA$517,'Single Response'!$J$2:$J$517,'Areas Ranking'!$D128,'Single Response'!$B$2:$B$517,'Areas Ranking'!$B128)</f>
        <v>0.79012345679012341</v>
      </c>
      <c r="K128" s="8">
        <f>AVERAGEIFS('Single Response'!$AB$2:$AB$517,'Single Response'!$J$2:$J$517,'Areas Ranking'!$D128,'Single Response'!$B$2:$B$517,'Areas Ranking'!$B128)</f>
        <v>0.5</v>
      </c>
      <c r="L128" s="8">
        <f>AVERAGEIFS('Single Response'!$AC$2:$AC$517,'Single Response'!$J$2:$J$517,'Areas Ranking'!$D128,'Single Response'!$B$2:$B$517,'Areas Ranking'!$B128)</f>
        <v>0.73946360153256707</v>
      </c>
      <c r="M128" s="4">
        <f>COUNTIFS($B$2:$B$172,'Areas Ranking'!$B128,$G$2:$G$172,'Areas Ranking'!$G128,$H$2:$H$172,"&gt;"&amp;H128)+1</f>
        <v>10</v>
      </c>
      <c r="N128" s="4">
        <f>COUNTIFS($B$2:$B$172,'Areas Ranking'!$B128,$G$2:$G$172,'Areas Ranking'!$G128,$I$2:$I$172,"&gt;"&amp;I128)+1</f>
        <v>9</v>
      </c>
      <c r="O128" s="4">
        <f>COUNTIFS($B$2:$B$172,'Areas Ranking'!$B128,$G$2:$G$172,'Areas Ranking'!$G128,$J$2:$J$172,"&gt;"&amp;J128)+1</f>
        <v>10</v>
      </c>
      <c r="P128" s="4">
        <f>COUNTIFS($B$2:$B$172,'Areas Ranking'!$B128,$G$2:$G$172,'Areas Ranking'!$G128,$K$2:$K$172,"&gt;"&amp;K128)+1</f>
        <v>10</v>
      </c>
      <c r="Q128" s="4">
        <f>COUNTIFS($B$2:$B$172,'Areas Ranking'!$B128,$G$2:$G$172,'Areas Ranking'!$G128,$L$2:$L$172,"&gt;"&amp;L128)+1</f>
        <v>10</v>
      </c>
      <c r="R128" s="4">
        <f t="shared" si="28"/>
        <v>10</v>
      </c>
      <c r="S128" s="4">
        <f t="shared" si="29"/>
        <v>3</v>
      </c>
      <c r="T128" s="4" t="str" cm="1">
        <f t="array" ref="T128">IF(R128=1,"none",IF(S128=1,_xlfn.IFS(M128=R128,"greeting",N128=R128,"act with empathy",O128=R128,"explain expectations &amp; resolve situations",P128=R128,"communication"),""))</f>
        <v/>
      </c>
      <c r="U128" s="4" t="str">
        <f t="shared" si="30"/>
        <v>Northern Beaches received an overall score of 74% which ranks them at position 10 of the 12 areas within the North West Metropolitan region called in Q2.</v>
      </c>
      <c r="V128" s="4" t="str">
        <f t="shared" si="31"/>
        <v>Northern Beaches received a 'greeting' score of 48% which ranks them at position 10 of the 12 areas within the North West Metropolitan region called in Q2.</v>
      </c>
      <c r="W128" s="4" t="str">
        <f t="shared" si="32"/>
        <v>Northern Beaches received an 'act with empathy' score of 81% which ranks them at position 9 of the 12 areas within the North West Metropolitan region called in Q2.</v>
      </c>
      <c r="X128" s="4" t="str">
        <f t="shared" si="33"/>
        <v>Northern Beaches received an 'explain expectations &amp; resolve situations' score of 79% which ranks them at position 10 of the 12 areas within the North West Metropolitan region called in Q2.</v>
      </c>
      <c r="Y128" s="4" t="str">
        <f t="shared" si="34"/>
        <v>Northern Beaches received a 'communication' score of 50% which ranks them at position 10 of the 12 areas within the North West Metropolitan region called in Q2.</v>
      </c>
      <c r="Z128" s="4" t="str">
        <f t="shared" si="35"/>
        <v>Northern Beaches had multiple areas with lower ranks in Q2, which should be examined for potential areas of improvement.</v>
      </c>
    </row>
    <row r="129" spans="1:26" x14ac:dyDescent="0.25">
      <c r="A129" s="4">
        <v>2025</v>
      </c>
      <c r="B129" s="4" t="s">
        <v>347</v>
      </c>
      <c r="C129" s="9" t="s">
        <v>348</v>
      </c>
      <c r="D129" s="4" t="s">
        <v>82</v>
      </c>
      <c r="E129" s="4" t="str">
        <f t="shared" si="27"/>
        <v>Leichhardt</v>
      </c>
      <c r="F129" s="4" t="s">
        <v>48</v>
      </c>
      <c r="G129" s="4" t="s">
        <v>48</v>
      </c>
      <c r="H129" s="8">
        <f>AVERAGEIFS('Single Response'!$Y$2:$Y$517,'Single Response'!$J$2:$J$517,'Areas Ranking'!$D129,'Single Response'!$B$2:$B$517,'Areas Ranking'!$B129)</f>
        <v>0.66666666666666663</v>
      </c>
      <c r="I129" s="8">
        <f>AVERAGEIFS('Single Response'!$Z$2:$Z$517,'Single Response'!$J$2:$J$517,'Areas Ranking'!$D129,'Single Response'!$B$2:$B$517,'Areas Ranking'!$B129)</f>
        <v>0.9642857142857143</v>
      </c>
      <c r="J129" s="8">
        <f>AVERAGEIFS('Single Response'!$AA$2:$AA$517,'Single Response'!$J$2:$J$517,'Areas Ranking'!$D129,'Single Response'!$B$2:$B$517,'Areas Ranking'!$B129)</f>
        <v>0.9365079365079364</v>
      </c>
      <c r="K129" s="8">
        <f>AVERAGEIFS('Single Response'!$AB$2:$AB$517,'Single Response'!$J$2:$J$517,'Areas Ranking'!$D129,'Single Response'!$B$2:$B$517,'Areas Ranking'!$B129)</f>
        <v>1</v>
      </c>
      <c r="L129" s="8">
        <f>AVERAGEIFS('Single Response'!$AC$2:$AC$517,'Single Response'!$J$2:$J$517,'Areas Ranking'!$D129,'Single Response'!$B$2:$B$517,'Areas Ranking'!$B129)</f>
        <v>0.93103448275862066</v>
      </c>
      <c r="M129" s="4">
        <f>COUNTIFS($B$2:$B$172,'Areas Ranking'!$B129,$G$2:$G$172,'Areas Ranking'!$G129,$H$2:$H$172,"&gt;"&amp;H129)+1</f>
        <v>2</v>
      </c>
      <c r="N129" s="4">
        <f>COUNTIFS($B$2:$B$172,'Areas Ranking'!$B129,$G$2:$G$172,'Areas Ranking'!$G129,$I$2:$I$172,"&gt;"&amp;I129)+1</f>
        <v>5</v>
      </c>
      <c r="O129" s="4">
        <f>COUNTIFS($B$2:$B$172,'Areas Ranking'!$B129,$G$2:$G$172,'Areas Ranking'!$G129,$J$2:$J$172,"&gt;"&amp;J129)+1</f>
        <v>3</v>
      </c>
      <c r="P129" s="4">
        <f>COUNTIFS($B$2:$B$172,'Areas Ranking'!$B129,$G$2:$G$172,'Areas Ranking'!$G129,$K$2:$K$172,"&gt;"&amp;K129)+1</f>
        <v>1</v>
      </c>
      <c r="Q129" s="4">
        <f>COUNTIFS($B$2:$B$172,'Areas Ranking'!$B129,$G$2:$G$172,'Areas Ranking'!$G129,$L$2:$L$172,"&gt;"&amp;L129)+1</f>
        <v>2</v>
      </c>
      <c r="R129" s="4">
        <f t="shared" si="28"/>
        <v>5</v>
      </c>
      <c r="S129" s="4">
        <f t="shared" si="29"/>
        <v>1</v>
      </c>
      <c r="T129" s="4" t="str" cm="1">
        <f t="array" ref="T129">IF(R129=1,"none",IF(S129=1,_xlfn.IFS(M129=R129,"greeting",N129=R129,"act with empathy",O129=R129,"explain expectations &amp; resolve situations",P129=R129,"communication"),""))</f>
        <v>act with empathy</v>
      </c>
      <c r="U129" s="4" t="str">
        <f t="shared" si="30"/>
        <v>Leichhardt received an overall score of 93% which ranks them at position 2 of the 10 areas within the Central Metropolitan region called in Q2.</v>
      </c>
      <c r="V129" s="4" t="str">
        <f t="shared" si="31"/>
        <v>Leichhardt received a 'greeting' score of 67% which ranks them at position 2 of the 10 areas within the Central Metropolitan region called in Q2.</v>
      </c>
      <c r="W129" s="4" t="str">
        <f t="shared" si="32"/>
        <v>Leichhardt received an 'act with empathy' score of 96% which ranks them at position 5 of the 10 areas within the Central Metropolitan region called in Q2.</v>
      </c>
      <c r="X129" s="4" t="str">
        <f t="shared" si="33"/>
        <v>Leichhardt received an 'explain expectations &amp; resolve situations' score of 94% which ranks them at position 3 of the 10 areas within the Central Metropolitan region called in Q2.</v>
      </c>
      <c r="Y129" s="4" t="str">
        <f t="shared" si="34"/>
        <v>Leichhardt received a 'communication' score of 100% which ranks them at position 1 of the 10 areas within the Central Metropolitan region called in Q2.</v>
      </c>
      <c r="Z129" s="4" t="str">
        <f t="shared" si="35"/>
        <v>Leichhardt's lowest rank was for 'act with empathy' in Q2, which should be examined for potential areas of improvement.</v>
      </c>
    </row>
    <row r="130" spans="1:26" x14ac:dyDescent="0.25">
      <c r="A130" s="4">
        <v>2025</v>
      </c>
      <c r="B130" s="4" t="s">
        <v>347</v>
      </c>
      <c r="C130" s="9" t="s">
        <v>348</v>
      </c>
      <c r="D130" s="4" t="s">
        <v>109</v>
      </c>
      <c r="E130" s="4" t="str">
        <f t="shared" ref="E130:E161" si="36">TRIM(SUBSTITUTE(SUBSTITUTE(D130,"PAC - ",""),"PD - ",""))</f>
        <v>Kuring-gai</v>
      </c>
      <c r="F130" s="4" t="s">
        <v>104</v>
      </c>
      <c r="G130" s="4" t="s">
        <v>104</v>
      </c>
      <c r="H130" s="8">
        <f>AVERAGEIFS('Single Response'!$Y$2:$Y$517,'Single Response'!$J$2:$J$517,'Areas Ranking'!$D130,'Single Response'!$B$2:$B$517,'Areas Ranking'!$B130)</f>
        <v>0.5714285714285714</v>
      </c>
      <c r="I130" s="8">
        <f>AVERAGEIFS('Single Response'!$Z$2:$Z$517,'Single Response'!$J$2:$J$517,'Areas Ranking'!$D130,'Single Response'!$B$2:$B$517,'Areas Ranking'!$B130)</f>
        <v>0.75</v>
      </c>
      <c r="J130" s="8">
        <f>AVERAGEIFS('Single Response'!$AA$2:$AA$517,'Single Response'!$J$2:$J$517,'Areas Ranking'!$D130,'Single Response'!$B$2:$B$517,'Areas Ranking'!$B130)</f>
        <v>0.63492063492063489</v>
      </c>
      <c r="K130" s="8">
        <f>AVERAGEIFS('Single Response'!$AB$2:$AB$517,'Single Response'!$J$2:$J$517,'Areas Ranking'!$D130,'Single Response'!$B$2:$B$517,'Areas Ranking'!$B130)</f>
        <v>0.83333333333333337</v>
      </c>
      <c r="L130" s="8">
        <f>AVERAGEIFS('Single Response'!$AC$2:$AC$517,'Single Response'!$J$2:$J$517,'Areas Ranking'!$D130,'Single Response'!$B$2:$B$517,'Areas Ranking'!$B130)</f>
        <v>0.68965517241379304</v>
      </c>
      <c r="M130" s="4">
        <f>COUNTIFS($B$2:$B$172,'Areas Ranking'!$B130,$G$2:$G$172,'Areas Ranking'!$G130,$H$2:$H$172,"&gt;"&amp;H130)+1</f>
        <v>7</v>
      </c>
      <c r="N130" s="4">
        <f>COUNTIFS($B$2:$B$172,'Areas Ranking'!$B130,$G$2:$G$172,'Areas Ranking'!$G130,$I$2:$I$172,"&gt;"&amp;I130)+1</f>
        <v>10</v>
      </c>
      <c r="O130" s="4">
        <f>COUNTIFS($B$2:$B$172,'Areas Ranking'!$B130,$G$2:$G$172,'Areas Ranking'!$G130,$J$2:$J$172,"&gt;"&amp;J130)+1</f>
        <v>11</v>
      </c>
      <c r="P130" s="4">
        <f>COUNTIFS($B$2:$B$172,'Areas Ranking'!$B130,$G$2:$G$172,'Areas Ranking'!$G130,$K$2:$K$172,"&gt;"&amp;K130)+1</f>
        <v>1</v>
      </c>
      <c r="Q130" s="4">
        <f>COUNTIFS($B$2:$B$172,'Areas Ranking'!$B130,$G$2:$G$172,'Areas Ranking'!$G130,$L$2:$L$172,"&gt;"&amp;L130)+1</f>
        <v>11</v>
      </c>
      <c r="R130" s="4">
        <f t="shared" ref="R130:R161" si="37">MAX(M130:P130)</f>
        <v>11</v>
      </c>
      <c r="S130" s="4">
        <f t="shared" ref="S130:S161" si="38">COUNTIF(M130:P130,R130)</f>
        <v>1</v>
      </c>
      <c r="T130" s="4" t="str" cm="1">
        <f t="array" ref="T130">IF(R130=1,"none",IF(S130=1,_xlfn.IFS(M130=R130,"greeting",N130=R130,"act with empathy",O130=R130,"explain expectations &amp; resolve situations",P130=R130,"communication"),""))</f>
        <v>explain expectations &amp; resolve situations</v>
      </c>
      <c r="U130" s="4" t="str">
        <f t="shared" ref="U130:U161" si="39">CONCATENATE(E130," received an overall score of ",ROUND(L130*100,0),"% which ranks them at position ",Q130," of the ",COUNTIFS($B$2:$B$172,B130,$G$2:$G$172,G130)," areas within the ",G130," region called in ",B130,".")</f>
        <v>Kuring-gai received an overall score of 69% which ranks them at position 11 of the 12 areas within the North West Metropolitan region called in Q2.</v>
      </c>
      <c r="V130" s="4" t="str">
        <f t="shared" ref="V130:V161" si="40">CONCATENATE(E130," received a 'greeting' score of ",ROUND(H130*100,0),"% which ranks them at position ",M130," of the ",COUNTIFS($B$2:$B$172,B130,$G$2:$G$172,G130)," areas within the ",G130," region called in ",B130,".")</f>
        <v>Kuring-gai received a 'greeting' score of 57% which ranks them at position 7 of the 12 areas within the North West Metropolitan region called in Q2.</v>
      </c>
      <c r="W130" s="4" t="str">
        <f t="shared" ref="W130:W161" si="41">CONCATENATE(E130," received an 'act with empathy' score of ",ROUND(I130*100,0),"% which ranks them at position ",N130," of the ",COUNTIFS($B$2:$B$172,B130,$G$2:$G$172,G130)," areas within the ",G130," region called in ",B130,".")</f>
        <v>Kuring-gai received an 'act with empathy' score of 75% which ranks them at position 10 of the 12 areas within the North West Metropolitan region called in Q2.</v>
      </c>
      <c r="X130" s="4" t="str">
        <f t="shared" ref="X130:X161" si="42">CONCATENATE(E130," received an 'explain expectations &amp; resolve situations' score of ",ROUND(J130*100,0),"% which ranks them at position ",O130," of the ",COUNTIFS($B$2:$B$172,B130,$G$2:$G$172,G130)," areas within the ",G130," region called in ",B130,".")</f>
        <v>Kuring-gai received an 'explain expectations &amp; resolve situations' score of 63% which ranks them at position 11 of the 12 areas within the North West Metropolitan region called in Q2.</v>
      </c>
      <c r="Y130" s="4" t="str">
        <f t="shared" ref="Y130:Y161" si="43">CONCATENATE(E130," received a 'communication' score of ",ROUND(K130*100,0),"% which ranks them at position ",P130," of the ",COUNTIFS($B$2:$B$172,B130,$G$2:$G$172,G130)," areas within the ",G130," region called in ",B130,".")</f>
        <v>Kuring-gai received a 'communication' score of 83% which ranks them at position 1 of the 12 areas within the North West Metropolitan region called in Q2.</v>
      </c>
      <c r="Z130" s="4" t="str">
        <f t="shared" ref="Z130:Z161" si="44">IF(T130="none",CONCATENATE(E130," ranked first across all key areas in ",B130,". Keep up the good work."),IF(S130=1,CONCATENATE(E130,IF(RIGHT(E130,1)="s","'","'s")," lowest rank was for '",T130,"' in ",B130,", which should be examined for potential areas of improvement."),CONCATENATE(E130," had multiple areas with lower ranks in ",B130,", which should be examined for potential areas of improvement.")))</f>
        <v>Kuring-gai's lowest rank was for 'explain expectations &amp; resolve situations' in Q2, which should be examined for potential areas of improvement.</v>
      </c>
    </row>
    <row r="131" spans="1:26" x14ac:dyDescent="0.25">
      <c r="A131" s="4">
        <v>2025</v>
      </c>
      <c r="B131" s="4" t="s">
        <v>347</v>
      </c>
      <c r="C131" s="9" t="s">
        <v>348</v>
      </c>
      <c r="D131" s="4" t="s">
        <v>135</v>
      </c>
      <c r="E131" s="4" t="str">
        <f t="shared" si="36"/>
        <v>Brisbane Water</v>
      </c>
      <c r="F131" s="4" t="s">
        <v>136</v>
      </c>
      <c r="G131" s="4" t="s">
        <v>136</v>
      </c>
      <c r="H131" s="8">
        <f>AVERAGEIFS('Single Response'!$Y$2:$Y$517,'Single Response'!$J$2:$J$517,'Areas Ranking'!$D131,'Single Response'!$B$2:$B$517,'Areas Ranking'!$B131)</f>
        <v>0.66666666666666663</v>
      </c>
      <c r="I131" s="8">
        <f>AVERAGEIFS('Single Response'!$Z$2:$Z$517,'Single Response'!$J$2:$J$517,'Areas Ranking'!$D131,'Single Response'!$B$2:$B$517,'Areas Ranking'!$B131)</f>
        <v>0.83333333333333337</v>
      </c>
      <c r="J131" s="8">
        <f>AVERAGEIFS('Single Response'!$AA$2:$AA$517,'Single Response'!$J$2:$J$517,'Areas Ranking'!$D131,'Single Response'!$B$2:$B$517,'Areas Ranking'!$B131)</f>
        <v>0.74603174603174605</v>
      </c>
      <c r="K131" s="8">
        <f>AVERAGEIFS('Single Response'!$AB$2:$AB$517,'Single Response'!$J$2:$J$517,'Areas Ranking'!$D131,'Single Response'!$B$2:$B$517,'Areas Ranking'!$B131)</f>
        <v>0.66666666666666663</v>
      </c>
      <c r="L131" s="8">
        <f>AVERAGEIFS('Single Response'!$AC$2:$AC$517,'Single Response'!$J$2:$J$517,'Areas Ranking'!$D131,'Single Response'!$B$2:$B$517,'Areas Ranking'!$B131)</f>
        <v>0.75862068965517249</v>
      </c>
      <c r="M131" s="4">
        <f>COUNTIFS($B$2:$B$172,'Areas Ranking'!$B131,$G$2:$G$172,'Areas Ranking'!$G131,$H$2:$H$172,"&gt;"&amp;H131)+1</f>
        <v>1</v>
      </c>
      <c r="N131" s="4">
        <f>COUNTIFS($B$2:$B$172,'Areas Ranking'!$B131,$G$2:$G$172,'Areas Ranking'!$G131,$I$2:$I$172,"&gt;"&amp;I131)+1</f>
        <v>10</v>
      </c>
      <c r="O131" s="4">
        <f>COUNTIFS($B$2:$B$172,'Areas Ranking'!$B131,$G$2:$G$172,'Areas Ranking'!$G131,$J$2:$J$172,"&gt;"&amp;J131)+1</f>
        <v>9</v>
      </c>
      <c r="P131" s="4">
        <f>COUNTIFS($B$2:$B$172,'Areas Ranking'!$B131,$G$2:$G$172,'Areas Ranking'!$G131,$K$2:$K$172,"&gt;"&amp;K131)+1</f>
        <v>4</v>
      </c>
      <c r="Q131" s="4">
        <f>COUNTIFS($B$2:$B$172,'Areas Ranking'!$B131,$G$2:$G$172,'Areas Ranking'!$G131,$L$2:$L$172,"&gt;"&amp;L131)+1</f>
        <v>9</v>
      </c>
      <c r="R131" s="4">
        <f t="shared" si="37"/>
        <v>10</v>
      </c>
      <c r="S131" s="4">
        <f t="shared" si="38"/>
        <v>1</v>
      </c>
      <c r="T131" s="4" t="str" cm="1">
        <f t="array" ref="T131">IF(R131=1,"none",IF(S131=1,_xlfn.IFS(M131=R131,"greeting",N131=R131,"act with empathy",O131=R131,"explain expectations &amp; resolve situations",P131=R131,"communication"),""))</f>
        <v>act with empathy</v>
      </c>
      <c r="U131" s="4" t="str">
        <f t="shared" si="39"/>
        <v>Brisbane Water received an overall score of 76% which ranks them at position 9 of the 11 areas within the Northern region called in Q2.</v>
      </c>
      <c r="V131" s="4" t="str">
        <f t="shared" si="40"/>
        <v>Brisbane Water received a 'greeting' score of 67% which ranks them at position 1 of the 11 areas within the Northern region called in Q2.</v>
      </c>
      <c r="W131" s="4" t="str">
        <f t="shared" si="41"/>
        <v>Brisbane Water received an 'act with empathy' score of 83% which ranks them at position 10 of the 11 areas within the Northern region called in Q2.</v>
      </c>
      <c r="X131" s="4" t="str">
        <f t="shared" si="42"/>
        <v>Brisbane Water received an 'explain expectations &amp; resolve situations' score of 75% which ranks them at position 9 of the 11 areas within the Northern region called in Q2.</v>
      </c>
      <c r="Y131" s="4" t="str">
        <f t="shared" si="43"/>
        <v>Brisbane Water received a 'communication' score of 67% which ranks them at position 4 of the 11 areas within the Northern region called in Q2.</v>
      </c>
      <c r="Z131" s="4" t="str">
        <f t="shared" si="44"/>
        <v>Brisbane Water's lowest rank was for 'act with empathy' in Q2, which should be examined for potential areas of improvement.</v>
      </c>
    </row>
    <row r="132" spans="1:26" x14ac:dyDescent="0.25">
      <c r="A132" s="4">
        <v>2025</v>
      </c>
      <c r="B132" s="4" t="s">
        <v>347</v>
      </c>
      <c r="C132" s="9" t="s">
        <v>348</v>
      </c>
      <c r="D132" s="4" t="s">
        <v>180</v>
      </c>
      <c r="E132" s="4" t="str">
        <f t="shared" si="36"/>
        <v>Blue Mountains</v>
      </c>
      <c r="F132" s="4" t="s">
        <v>104</v>
      </c>
      <c r="G132" s="4" t="s">
        <v>104</v>
      </c>
      <c r="H132" s="8">
        <f>AVERAGEIFS('Single Response'!$Y$2:$Y$517,'Single Response'!$J$2:$J$517,'Areas Ranking'!$D132,'Single Response'!$B$2:$B$517,'Areas Ranking'!$B132)</f>
        <v>0.5714285714285714</v>
      </c>
      <c r="I132" s="8">
        <f>AVERAGEIFS('Single Response'!$Z$2:$Z$517,'Single Response'!$J$2:$J$517,'Areas Ranking'!$D132,'Single Response'!$B$2:$B$517,'Areas Ranking'!$B132)</f>
        <v>0.90476190476190477</v>
      </c>
      <c r="J132" s="8">
        <f>AVERAGEIFS('Single Response'!$AA$2:$AA$517,'Single Response'!$J$2:$J$517,'Areas Ranking'!$D132,'Single Response'!$B$2:$B$517,'Areas Ranking'!$B132)</f>
        <v>0.90476190476190477</v>
      </c>
      <c r="K132" s="8">
        <f>AVERAGEIFS('Single Response'!$AB$2:$AB$517,'Single Response'!$J$2:$J$517,'Areas Ranking'!$D132,'Single Response'!$B$2:$B$517,'Areas Ranking'!$B132)</f>
        <v>0.83333333333333337</v>
      </c>
      <c r="L132" s="8">
        <f>AVERAGEIFS('Single Response'!$AC$2:$AC$517,'Single Response'!$J$2:$J$517,'Areas Ranking'!$D132,'Single Response'!$B$2:$B$517,'Areas Ranking'!$B132)</f>
        <v>0.86973180076628365</v>
      </c>
      <c r="M132" s="4">
        <f>COUNTIFS($B$2:$B$172,'Areas Ranking'!$B132,$G$2:$G$172,'Areas Ranking'!$G132,$H$2:$H$172,"&gt;"&amp;H132)+1</f>
        <v>7</v>
      </c>
      <c r="N132" s="4">
        <f>COUNTIFS($B$2:$B$172,'Areas Ranking'!$B132,$G$2:$G$172,'Areas Ranking'!$G132,$I$2:$I$172,"&gt;"&amp;I132)+1</f>
        <v>8</v>
      </c>
      <c r="O132" s="4">
        <f>COUNTIFS($B$2:$B$172,'Areas Ranking'!$B132,$G$2:$G$172,'Areas Ranking'!$G132,$J$2:$J$172,"&gt;"&amp;J132)+1</f>
        <v>5</v>
      </c>
      <c r="P132" s="4">
        <f>COUNTIFS($B$2:$B$172,'Areas Ranking'!$B132,$G$2:$G$172,'Areas Ranking'!$G132,$K$2:$K$172,"&gt;"&amp;K132)+1</f>
        <v>1</v>
      </c>
      <c r="Q132" s="4">
        <f>COUNTIFS($B$2:$B$172,'Areas Ranking'!$B132,$G$2:$G$172,'Areas Ranking'!$G132,$L$2:$L$172,"&gt;"&amp;L132)+1</f>
        <v>6</v>
      </c>
      <c r="R132" s="4">
        <f t="shared" si="37"/>
        <v>8</v>
      </c>
      <c r="S132" s="4">
        <f t="shared" si="38"/>
        <v>1</v>
      </c>
      <c r="T132" s="4" t="str" cm="1">
        <f t="array" ref="T132">IF(R132=1,"none",IF(S132=1,_xlfn.IFS(M132=R132,"greeting",N132=R132,"act with empathy",O132=R132,"explain expectations &amp; resolve situations",P132=R132,"communication"),""))</f>
        <v>act with empathy</v>
      </c>
      <c r="U132" s="4" t="str">
        <f t="shared" si="39"/>
        <v>Blue Mountains received an overall score of 87% which ranks them at position 6 of the 12 areas within the North West Metropolitan region called in Q2.</v>
      </c>
      <c r="V132" s="4" t="str">
        <f t="shared" si="40"/>
        <v>Blue Mountains received a 'greeting' score of 57% which ranks them at position 7 of the 12 areas within the North West Metropolitan region called in Q2.</v>
      </c>
      <c r="W132" s="4" t="str">
        <f t="shared" si="41"/>
        <v>Blue Mountains received an 'act with empathy' score of 90% which ranks them at position 8 of the 12 areas within the North West Metropolitan region called in Q2.</v>
      </c>
      <c r="X132" s="4" t="str">
        <f t="shared" si="42"/>
        <v>Blue Mountains received an 'explain expectations &amp; resolve situations' score of 90% which ranks them at position 5 of the 12 areas within the North West Metropolitan region called in Q2.</v>
      </c>
      <c r="Y132" s="4" t="str">
        <f t="shared" si="43"/>
        <v>Blue Mountains received a 'communication' score of 83% which ranks them at position 1 of the 12 areas within the North West Metropolitan region called in Q2.</v>
      </c>
      <c r="Z132" s="4" t="str">
        <f t="shared" si="44"/>
        <v>Blue Mountains' lowest rank was for 'act with empathy' in Q2, which should be examined for potential areas of improvement.</v>
      </c>
    </row>
    <row r="133" spans="1:26" x14ac:dyDescent="0.25">
      <c r="A133" s="4">
        <v>2025</v>
      </c>
      <c r="B133" s="4" t="s">
        <v>347</v>
      </c>
      <c r="C133" s="9" t="s">
        <v>348</v>
      </c>
      <c r="D133" s="4" t="s">
        <v>156</v>
      </c>
      <c r="E133" s="4" t="str">
        <f t="shared" si="36"/>
        <v>Mid North Coast</v>
      </c>
      <c r="F133" s="4" t="s">
        <v>136</v>
      </c>
      <c r="G133" s="4" t="s">
        <v>136</v>
      </c>
      <c r="H133" s="8">
        <f>AVERAGEIFS('Single Response'!$Y$2:$Y$517,'Single Response'!$J$2:$J$517,'Areas Ranking'!$D133,'Single Response'!$B$2:$B$517,'Areas Ranking'!$B133)</f>
        <v>0.52380952380952372</v>
      </c>
      <c r="I133" s="8">
        <f>AVERAGEIFS('Single Response'!$Z$2:$Z$517,'Single Response'!$J$2:$J$517,'Areas Ranking'!$D133,'Single Response'!$B$2:$B$517,'Areas Ranking'!$B133)</f>
        <v>0.84523809523809523</v>
      </c>
      <c r="J133" s="8">
        <f>AVERAGEIFS('Single Response'!$AA$2:$AA$517,'Single Response'!$J$2:$J$517,'Areas Ranking'!$D133,'Single Response'!$B$2:$B$517,'Areas Ranking'!$B133)</f>
        <v>0.70546737213403876</v>
      </c>
      <c r="K133" s="8">
        <f>AVERAGEIFS('Single Response'!$AB$2:$AB$517,'Single Response'!$J$2:$J$517,'Areas Ranking'!$D133,'Single Response'!$B$2:$B$517,'Areas Ranking'!$B133)</f>
        <v>0.5</v>
      </c>
      <c r="L133" s="8">
        <f>AVERAGEIFS('Single Response'!$AC$2:$AC$517,'Single Response'!$J$2:$J$517,'Areas Ranking'!$D133,'Single Response'!$B$2:$B$517,'Areas Ranking'!$B133)</f>
        <v>0.71159874608150464</v>
      </c>
      <c r="M133" s="4">
        <f>COUNTIFS($B$2:$B$172,'Areas Ranking'!$B133,$G$2:$G$172,'Areas Ranking'!$G133,$H$2:$H$172,"&gt;"&amp;H133)+1</f>
        <v>7</v>
      </c>
      <c r="N133" s="4">
        <f>COUNTIFS($B$2:$B$172,'Areas Ranking'!$B133,$G$2:$G$172,'Areas Ranking'!$G133,$I$2:$I$172,"&gt;"&amp;I133)+1</f>
        <v>9</v>
      </c>
      <c r="O133" s="4">
        <f>COUNTIFS($B$2:$B$172,'Areas Ranking'!$B133,$G$2:$G$172,'Areas Ranking'!$G133,$J$2:$J$172,"&gt;"&amp;J133)+1</f>
        <v>10</v>
      </c>
      <c r="P133" s="4">
        <f>COUNTIFS($B$2:$B$172,'Areas Ranking'!$B133,$G$2:$G$172,'Areas Ranking'!$G133,$K$2:$K$172,"&gt;"&amp;K133)+1</f>
        <v>8</v>
      </c>
      <c r="Q133" s="4">
        <f>COUNTIFS($B$2:$B$172,'Areas Ranking'!$B133,$G$2:$G$172,'Areas Ranking'!$G133,$L$2:$L$172,"&gt;"&amp;L133)+1</f>
        <v>10</v>
      </c>
      <c r="R133" s="4">
        <f t="shared" si="37"/>
        <v>10</v>
      </c>
      <c r="S133" s="4">
        <f t="shared" si="38"/>
        <v>1</v>
      </c>
      <c r="T133" s="4" t="str" cm="1">
        <f t="array" ref="T133">IF(R133=1,"none",IF(S133=1,_xlfn.IFS(M133=R133,"greeting",N133=R133,"act with empathy",O133=R133,"explain expectations &amp; resolve situations",P133=R133,"communication"),""))</f>
        <v>explain expectations &amp; resolve situations</v>
      </c>
      <c r="U133" s="4" t="str">
        <f t="shared" si="39"/>
        <v>Mid North Coast received an overall score of 71% which ranks them at position 10 of the 11 areas within the Northern region called in Q2.</v>
      </c>
      <c r="V133" s="4" t="str">
        <f t="shared" si="40"/>
        <v>Mid North Coast received a 'greeting' score of 52% which ranks them at position 7 of the 11 areas within the Northern region called in Q2.</v>
      </c>
      <c r="W133" s="4" t="str">
        <f t="shared" si="41"/>
        <v>Mid North Coast received an 'act with empathy' score of 85% which ranks them at position 9 of the 11 areas within the Northern region called in Q2.</v>
      </c>
      <c r="X133" s="4" t="str">
        <f t="shared" si="42"/>
        <v>Mid North Coast received an 'explain expectations &amp; resolve situations' score of 71% which ranks them at position 10 of the 11 areas within the Northern region called in Q2.</v>
      </c>
      <c r="Y133" s="4" t="str">
        <f t="shared" si="43"/>
        <v>Mid North Coast received a 'communication' score of 50% which ranks them at position 8 of the 11 areas within the Northern region called in Q2.</v>
      </c>
      <c r="Z133" s="4" t="str">
        <f t="shared" si="44"/>
        <v>Mid North Coast's lowest rank was for 'explain expectations &amp; resolve situations' in Q2, which should be examined for potential areas of improvement.</v>
      </c>
    </row>
    <row r="134" spans="1:26" x14ac:dyDescent="0.25">
      <c r="A134" s="4">
        <v>2025</v>
      </c>
      <c r="B134" s="4" t="s">
        <v>347</v>
      </c>
      <c r="C134" s="9" t="s">
        <v>348</v>
      </c>
      <c r="D134" s="4" t="s">
        <v>66</v>
      </c>
      <c r="E134" s="4" t="str">
        <f t="shared" si="36"/>
        <v>Kings Cross</v>
      </c>
      <c r="F134" s="4" t="s">
        <v>48</v>
      </c>
      <c r="G134" s="4" t="s">
        <v>48</v>
      </c>
      <c r="H134" s="8">
        <f>AVERAGEIFS('Single Response'!$Y$2:$Y$517,'Single Response'!$J$2:$J$517,'Areas Ranking'!$D134,'Single Response'!$B$2:$B$517,'Areas Ranking'!$B134)</f>
        <v>0.57142857142857151</v>
      </c>
      <c r="I134" s="8">
        <f>AVERAGEIFS('Single Response'!$Z$2:$Z$517,'Single Response'!$J$2:$J$517,'Areas Ranking'!$D134,'Single Response'!$B$2:$B$517,'Areas Ranking'!$B134)</f>
        <v>0.86904761904761907</v>
      </c>
      <c r="J134" s="8">
        <f>AVERAGEIFS('Single Response'!$AA$2:$AA$517,'Single Response'!$J$2:$J$517,'Areas Ranking'!$D134,'Single Response'!$B$2:$B$517,'Areas Ranking'!$B134)</f>
        <v>0.73015873015873023</v>
      </c>
      <c r="K134" s="8">
        <f>AVERAGEIFS('Single Response'!$AB$2:$AB$517,'Single Response'!$J$2:$J$517,'Areas Ranking'!$D134,'Single Response'!$B$2:$B$517,'Areas Ranking'!$B134)</f>
        <v>0.66666666666666663</v>
      </c>
      <c r="L134" s="8">
        <f>AVERAGEIFS('Single Response'!$AC$2:$AC$517,'Single Response'!$J$2:$J$517,'Areas Ranking'!$D134,'Single Response'!$B$2:$B$517,'Areas Ranking'!$B134)</f>
        <v>0.75478927203065138</v>
      </c>
      <c r="M134" s="4">
        <f>COUNTIFS($B$2:$B$172,'Areas Ranking'!$B134,$G$2:$G$172,'Areas Ranking'!$G134,$H$2:$H$172,"&gt;"&amp;H134)+1</f>
        <v>6</v>
      </c>
      <c r="N134" s="4">
        <f>COUNTIFS($B$2:$B$172,'Areas Ranking'!$B134,$G$2:$G$172,'Areas Ranking'!$G134,$I$2:$I$172,"&gt;"&amp;I134)+1</f>
        <v>9</v>
      </c>
      <c r="O134" s="4">
        <f>COUNTIFS($B$2:$B$172,'Areas Ranking'!$B134,$G$2:$G$172,'Areas Ranking'!$G134,$J$2:$J$172,"&gt;"&amp;J134)+1</f>
        <v>9</v>
      </c>
      <c r="P134" s="4">
        <f>COUNTIFS($B$2:$B$172,'Areas Ranking'!$B134,$G$2:$G$172,'Areas Ranking'!$G134,$K$2:$K$172,"&gt;"&amp;K134)+1</f>
        <v>6</v>
      </c>
      <c r="Q134" s="4">
        <f>COUNTIFS($B$2:$B$172,'Areas Ranking'!$B134,$G$2:$G$172,'Areas Ranking'!$G134,$L$2:$L$172,"&gt;"&amp;L134)+1</f>
        <v>9</v>
      </c>
      <c r="R134" s="4">
        <f t="shared" si="37"/>
        <v>9</v>
      </c>
      <c r="S134" s="4">
        <f t="shared" si="38"/>
        <v>2</v>
      </c>
      <c r="T134" s="4" t="str" cm="1">
        <f t="array" ref="T134">IF(R134=1,"none",IF(S134=1,_xlfn.IFS(M134=R134,"greeting",N134=R134,"act with empathy",O134=R134,"explain expectations &amp; resolve situations",P134=R134,"communication"),""))</f>
        <v/>
      </c>
      <c r="U134" s="4" t="str">
        <f t="shared" si="39"/>
        <v>Kings Cross received an overall score of 75% which ranks them at position 9 of the 10 areas within the Central Metropolitan region called in Q2.</v>
      </c>
      <c r="V134" s="4" t="str">
        <f t="shared" si="40"/>
        <v>Kings Cross received a 'greeting' score of 57% which ranks them at position 6 of the 10 areas within the Central Metropolitan region called in Q2.</v>
      </c>
      <c r="W134" s="4" t="str">
        <f t="shared" si="41"/>
        <v>Kings Cross received an 'act with empathy' score of 87% which ranks them at position 9 of the 10 areas within the Central Metropolitan region called in Q2.</v>
      </c>
      <c r="X134" s="4" t="str">
        <f t="shared" si="42"/>
        <v>Kings Cross received an 'explain expectations &amp; resolve situations' score of 73% which ranks them at position 9 of the 10 areas within the Central Metropolitan region called in Q2.</v>
      </c>
      <c r="Y134" s="4" t="str">
        <f t="shared" si="43"/>
        <v>Kings Cross received a 'communication' score of 67% which ranks them at position 6 of the 10 areas within the Central Metropolitan region called in Q2.</v>
      </c>
      <c r="Z134" s="4" t="str">
        <f t="shared" si="44"/>
        <v>Kings Cross had multiple areas with lower ranks in Q2, which should be examined for potential areas of improvement.</v>
      </c>
    </row>
    <row r="135" spans="1:26" x14ac:dyDescent="0.25">
      <c r="A135" s="4">
        <v>2025</v>
      </c>
      <c r="B135" s="4" t="s">
        <v>347</v>
      </c>
      <c r="C135" s="9" t="s">
        <v>348</v>
      </c>
      <c r="D135" s="4" t="s">
        <v>93</v>
      </c>
      <c r="E135" s="4" t="str">
        <f t="shared" si="36"/>
        <v>St George</v>
      </c>
      <c r="F135" s="4" t="s">
        <v>48</v>
      </c>
      <c r="G135" s="4" t="s">
        <v>48</v>
      </c>
      <c r="H135" s="8">
        <f>AVERAGEIFS('Single Response'!$Y$2:$Y$517,'Single Response'!$J$2:$J$517,'Areas Ranking'!$D135,'Single Response'!$B$2:$B$517,'Areas Ranking'!$B135)</f>
        <v>0.47619047619047611</v>
      </c>
      <c r="I135" s="8">
        <f>AVERAGEIFS('Single Response'!$Z$2:$Z$517,'Single Response'!$J$2:$J$517,'Areas Ranking'!$D135,'Single Response'!$B$2:$B$517,'Areas Ranking'!$B135)</f>
        <v>0.8928571428571429</v>
      </c>
      <c r="J135" s="8">
        <f>AVERAGEIFS('Single Response'!$AA$2:$AA$517,'Single Response'!$J$2:$J$517,'Areas Ranking'!$D135,'Single Response'!$B$2:$B$517,'Areas Ranking'!$B135)</f>
        <v>0.80952380952380965</v>
      </c>
      <c r="K135" s="8">
        <f>AVERAGEIFS('Single Response'!$AB$2:$AB$517,'Single Response'!$J$2:$J$517,'Areas Ranking'!$D135,'Single Response'!$B$2:$B$517,'Areas Ranking'!$B135)</f>
        <v>0.66666666666666663</v>
      </c>
      <c r="L135" s="8">
        <f>AVERAGEIFS('Single Response'!$AC$2:$AC$517,'Single Response'!$J$2:$J$517,'Areas Ranking'!$D135,'Single Response'!$B$2:$B$517,'Areas Ranking'!$B135)</f>
        <v>0.7931034482758621</v>
      </c>
      <c r="M135" s="4">
        <f>COUNTIFS($B$2:$B$172,'Areas Ranking'!$B135,$G$2:$G$172,'Areas Ranking'!$G135,$H$2:$H$172,"&gt;"&amp;H135)+1</f>
        <v>10</v>
      </c>
      <c r="N135" s="4">
        <f>COUNTIFS($B$2:$B$172,'Areas Ranking'!$B135,$G$2:$G$172,'Areas Ranking'!$G135,$I$2:$I$172,"&gt;"&amp;I135)+1</f>
        <v>8</v>
      </c>
      <c r="O135" s="4">
        <f>COUNTIFS($B$2:$B$172,'Areas Ranking'!$B135,$G$2:$G$172,'Areas Ranking'!$G135,$J$2:$J$172,"&gt;"&amp;J135)+1</f>
        <v>7</v>
      </c>
      <c r="P135" s="4">
        <f>COUNTIFS($B$2:$B$172,'Areas Ranking'!$B135,$G$2:$G$172,'Areas Ranking'!$G135,$K$2:$K$172,"&gt;"&amp;K135)+1</f>
        <v>6</v>
      </c>
      <c r="Q135" s="4">
        <f>COUNTIFS($B$2:$B$172,'Areas Ranking'!$B135,$G$2:$G$172,'Areas Ranking'!$G135,$L$2:$L$172,"&gt;"&amp;L135)+1</f>
        <v>8</v>
      </c>
      <c r="R135" s="4">
        <f t="shared" si="37"/>
        <v>10</v>
      </c>
      <c r="S135" s="4">
        <f t="shared" si="38"/>
        <v>1</v>
      </c>
      <c r="T135" s="4" t="str" cm="1">
        <f t="array" ref="T135">IF(R135=1,"none",IF(S135=1,_xlfn.IFS(M135=R135,"greeting",N135=R135,"act with empathy",O135=R135,"explain expectations &amp; resolve situations",P135=R135,"communication"),""))</f>
        <v>greeting</v>
      </c>
      <c r="U135" s="4" t="str">
        <f t="shared" si="39"/>
        <v>St George received an overall score of 79% which ranks them at position 8 of the 10 areas within the Central Metropolitan region called in Q2.</v>
      </c>
      <c r="V135" s="4" t="str">
        <f t="shared" si="40"/>
        <v>St George received a 'greeting' score of 48% which ranks them at position 10 of the 10 areas within the Central Metropolitan region called in Q2.</v>
      </c>
      <c r="W135" s="4" t="str">
        <f t="shared" si="41"/>
        <v>St George received an 'act with empathy' score of 89% which ranks them at position 8 of the 10 areas within the Central Metropolitan region called in Q2.</v>
      </c>
      <c r="X135" s="4" t="str">
        <f t="shared" si="42"/>
        <v>St George received an 'explain expectations &amp; resolve situations' score of 81% which ranks them at position 7 of the 10 areas within the Central Metropolitan region called in Q2.</v>
      </c>
      <c r="Y135" s="4" t="str">
        <f t="shared" si="43"/>
        <v>St George received a 'communication' score of 67% which ranks them at position 6 of the 10 areas within the Central Metropolitan region called in Q2.</v>
      </c>
      <c r="Z135" s="4" t="str">
        <f t="shared" si="44"/>
        <v>St George's lowest rank was for 'greeting' in Q2, which should be examined for potential areas of improvement.</v>
      </c>
    </row>
    <row r="136" spans="1:26" x14ac:dyDescent="0.25">
      <c r="A136" s="4">
        <v>2025</v>
      </c>
      <c r="B136" s="4" t="s">
        <v>347</v>
      </c>
      <c r="C136" s="9" t="s">
        <v>348</v>
      </c>
      <c r="D136" s="4" t="s">
        <v>204</v>
      </c>
      <c r="E136" s="4" t="str">
        <f t="shared" si="36"/>
        <v>Liverpool City</v>
      </c>
      <c r="F136" s="4" t="s">
        <v>186</v>
      </c>
      <c r="G136" s="4" t="s">
        <v>186</v>
      </c>
      <c r="H136" s="8">
        <f>AVERAGEIFS('Single Response'!$Y$2:$Y$517,'Single Response'!$J$2:$J$517,'Areas Ranking'!$D136,'Single Response'!$B$2:$B$517,'Areas Ranking'!$B136)</f>
        <v>0.38095238095238093</v>
      </c>
      <c r="I136" s="8">
        <f>AVERAGEIFS('Single Response'!$Z$2:$Z$517,'Single Response'!$J$2:$J$517,'Areas Ranking'!$D136,'Single Response'!$B$2:$B$517,'Areas Ranking'!$B136)</f>
        <v>0.66666666666666663</v>
      </c>
      <c r="J136" s="8">
        <f>AVERAGEIFS('Single Response'!$AA$2:$AA$517,'Single Response'!$J$2:$J$517,'Areas Ranking'!$D136,'Single Response'!$B$2:$B$517,'Areas Ranking'!$B136)</f>
        <v>0.66666666666666663</v>
      </c>
      <c r="K136" s="8">
        <f>AVERAGEIFS('Single Response'!$AB$2:$AB$517,'Single Response'!$J$2:$J$517,'Areas Ranking'!$D136,'Single Response'!$B$2:$B$517,'Areas Ranking'!$B136)</f>
        <v>0.5</v>
      </c>
      <c r="L136" s="8">
        <f>AVERAGEIFS('Single Response'!$AC$2:$AC$517,'Single Response'!$J$2:$J$517,'Areas Ranking'!$D136,'Single Response'!$B$2:$B$517,'Areas Ranking'!$B136)</f>
        <v>0.62452107279693481</v>
      </c>
      <c r="M136" s="4">
        <f>COUNTIFS($B$2:$B$172,'Areas Ranking'!$B136,$G$2:$G$172,'Areas Ranking'!$G136,$H$2:$H$172,"&gt;"&amp;H136)+1</f>
        <v>7</v>
      </c>
      <c r="N136" s="4">
        <f>COUNTIFS($B$2:$B$172,'Areas Ranking'!$B136,$G$2:$G$172,'Areas Ranking'!$G136,$I$2:$I$172,"&gt;"&amp;I136)+1</f>
        <v>9</v>
      </c>
      <c r="O136" s="4">
        <f>COUNTIFS($B$2:$B$172,'Areas Ranking'!$B136,$G$2:$G$172,'Areas Ranking'!$G136,$J$2:$J$172,"&gt;"&amp;J136)+1</f>
        <v>8</v>
      </c>
      <c r="P136" s="4">
        <f>COUNTIFS($B$2:$B$172,'Areas Ranking'!$B136,$G$2:$G$172,'Areas Ranking'!$G136,$K$2:$K$172,"&gt;"&amp;K136)+1</f>
        <v>7</v>
      </c>
      <c r="Q136" s="4">
        <f>COUNTIFS($B$2:$B$172,'Areas Ranking'!$B136,$G$2:$G$172,'Areas Ranking'!$G136,$L$2:$L$172,"&gt;"&amp;L136)+1</f>
        <v>8</v>
      </c>
      <c r="R136" s="4">
        <f t="shared" si="37"/>
        <v>9</v>
      </c>
      <c r="S136" s="4">
        <f t="shared" si="38"/>
        <v>1</v>
      </c>
      <c r="T136" s="4" t="str" cm="1">
        <f t="array" ref="T136">IF(R136=1,"none",IF(S136=1,_xlfn.IFS(M136=R136,"greeting",N136=R136,"act with empathy",O136=R136,"explain expectations &amp; resolve situations",P136=R136,"communication"),""))</f>
        <v>act with empathy</v>
      </c>
      <c r="U136" s="4" t="str">
        <f t="shared" si="39"/>
        <v>Liverpool City received an overall score of 62% which ranks them at position 8 of the 9 areas within the South West Metropolitan region called in Q2.</v>
      </c>
      <c r="V136" s="4" t="str">
        <f t="shared" si="40"/>
        <v>Liverpool City received a 'greeting' score of 38% which ranks them at position 7 of the 9 areas within the South West Metropolitan region called in Q2.</v>
      </c>
      <c r="W136" s="4" t="str">
        <f t="shared" si="41"/>
        <v>Liverpool City received an 'act with empathy' score of 67% which ranks them at position 9 of the 9 areas within the South West Metropolitan region called in Q2.</v>
      </c>
      <c r="X136" s="4" t="str">
        <f t="shared" si="42"/>
        <v>Liverpool City received an 'explain expectations &amp; resolve situations' score of 67% which ranks them at position 8 of the 9 areas within the South West Metropolitan region called in Q2.</v>
      </c>
      <c r="Y136" s="4" t="str">
        <f t="shared" si="43"/>
        <v>Liverpool City received a 'communication' score of 50% which ranks them at position 7 of the 9 areas within the South West Metropolitan region called in Q2.</v>
      </c>
      <c r="Z136" s="4" t="str">
        <f t="shared" si="44"/>
        <v>Liverpool City's lowest rank was for 'act with empathy' in Q2, which should be examined for potential areas of improvement.</v>
      </c>
    </row>
    <row r="137" spans="1:26" x14ac:dyDescent="0.25">
      <c r="A137" s="4">
        <v>2025</v>
      </c>
      <c r="B137" s="4" t="s">
        <v>347</v>
      </c>
      <c r="C137" s="9" t="s">
        <v>348</v>
      </c>
      <c r="D137" s="4" t="s">
        <v>264</v>
      </c>
      <c r="E137" s="4" t="str">
        <f t="shared" si="36"/>
        <v>Campbelltown City</v>
      </c>
      <c r="F137" s="4" t="s">
        <v>186</v>
      </c>
      <c r="G137" s="4" t="s">
        <v>186</v>
      </c>
      <c r="H137" s="8">
        <f>AVERAGEIFS('Single Response'!$Y$2:$Y$517,'Single Response'!$J$2:$J$517,'Areas Ranking'!$D137,'Single Response'!$B$2:$B$517,'Areas Ranking'!$B137)</f>
        <v>0.7142857142857143</v>
      </c>
      <c r="I137" s="8">
        <f>AVERAGEIFS('Single Response'!$Z$2:$Z$517,'Single Response'!$J$2:$J$517,'Areas Ranking'!$D137,'Single Response'!$B$2:$B$517,'Areas Ranking'!$B137)</f>
        <v>1</v>
      </c>
      <c r="J137" s="8">
        <f>AVERAGEIFS('Single Response'!$AA$2:$AA$517,'Single Response'!$J$2:$J$517,'Areas Ranking'!$D137,'Single Response'!$B$2:$B$517,'Areas Ranking'!$B137)</f>
        <v>0.96825396825396826</v>
      </c>
      <c r="K137" s="8">
        <f>AVERAGEIFS('Single Response'!$AB$2:$AB$517,'Single Response'!$J$2:$J$517,'Areas Ranking'!$D137,'Single Response'!$B$2:$B$517,'Areas Ranking'!$B137)</f>
        <v>0.66666666666666663</v>
      </c>
      <c r="L137" s="8">
        <f>AVERAGEIFS('Single Response'!$AC$2:$AC$517,'Single Response'!$J$2:$J$517,'Areas Ranking'!$D137,'Single Response'!$B$2:$B$517,'Areas Ranking'!$B137)</f>
        <v>0.92337164750957845</v>
      </c>
      <c r="M137" s="4">
        <f>COUNTIFS($B$2:$B$172,'Areas Ranking'!$B137,$G$2:$G$172,'Areas Ranking'!$G137,$H$2:$H$172,"&gt;"&amp;H137)+1</f>
        <v>1</v>
      </c>
      <c r="N137" s="4">
        <f>COUNTIFS($B$2:$B$172,'Areas Ranking'!$B137,$G$2:$G$172,'Areas Ranking'!$G137,$I$2:$I$172,"&gt;"&amp;I137)+1</f>
        <v>1</v>
      </c>
      <c r="O137" s="4">
        <f>COUNTIFS($B$2:$B$172,'Areas Ranking'!$B137,$G$2:$G$172,'Areas Ranking'!$G137,$J$2:$J$172,"&gt;"&amp;J137)+1</f>
        <v>2</v>
      </c>
      <c r="P137" s="4">
        <f>COUNTIFS($B$2:$B$172,'Areas Ranking'!$B137,$G$2:$G$172,'Areas Ranking'!$G137,$K$2:$K$172,"&gt;"&amp;K137)+1</f>
        <v>1</v>
      </c>
      <c r="Q137" s="4">
        <f>COUNTIFS($B$2:$B$172,'Areas Ranking'!$B137,$G$2:$G$172,'Areas Ranking'!$G137,$L$2:$L$172,"&gt;"&amp;L137)+1</f>
        <v>2</v>
      </c>
      <c r="R137" s="4">
        <f t="shared" si="37"/>
        <v>2</v>
      </c>
      <c r="S137" s="4">
        <f t="shared" si="38"/>
        <v>1</v>
      </c>
      <c r="T137" s="4" t="str" cm="1">
        <f t="array" ref="T137">IF(R137=1,"none",IF(S137=1,_xlfn.IFS(M137=R137,"greeting",N137=R137,"act with empathy",O137=R137,"explain expectations &amp; resolve situations",P137=R137,"communication"),""))</f>
        <v>explain expectations &amp; resolve situations</v>
      </c>
      <c r="U137" s="4" t="str">
        <f t="shared" si="39"/>
        <v>Campbelltown City received an overall score of 92% which ranks them at position 2 of the 9 areas within the South West Metropolitan region called in Q2.</v>
      </c>
      <c r="V137" s="4" t="str">
        <f t="shared" si="40"/>
        <v>Campbelltown City received a 'greeting' score of 71% which ranks them at position 1 of the 9 areas within the South West Metropolitan region called in Q2.</v>
      </c>
      <c r="W137" s="4" t="str">
        <f t="shared" si="41"/>
        <v>Campbelltown City received an 'act with empathy' score of 100% which ranks them at position 1 of the 9 areas within the South West Metropolitan region called in Q2.</v>
      </c>
      <c r="X137" s="4" t="str">
        <f t="shared" si="42"/>
        <v>Campbelltown City received an 'explain expectations &amp; resolve situations' score of 97% which ranks them at position 2 of the 9 areas within the South West Metropolitan region called in Q2.</v>
      </c>
      <c r="Y137" s="4" t="str">
        <f t="shared" si="43"/>
        <v>Campbelltown City received a 'communication' score of 67% which ranks them at position 1 of the 9 areas within the South West Metropolitan region called in Q2.</v>
      </c>
      <c r="Z137" s="4" t="str">
        <f t="shared" si="44"/>
        <v>Campbelltown City's lowest rank was for 'explain expectations &amp; resolve situations' in Q2, which should be examined for potential areas of improvement.</v>
      </c>
    </row>
    <row r="138" spans="1:26" x14ac:dyDescent="0.25">
      <c r="A138" s="4">
        <v>2025</v>
      </c>
      <c r="B138" s="4" t="s">
        <v>347</v>
      </c>
      <c r="C138" s="9" t="s">
        <v>348</v>
      </c>
      <c r="D138" s="4" t="s">
        <v>308</v>
      </c>
      <c r="E138" s="4" t="str">
        <f t="shared" si="36"/>
        <v>Eastern Beaches</v>
      </c>
      <c r="F138" s="4" t="s">
        <v>48</v>
      </c>
      <c r="G138" s="4" t="s">
        <v>48</v>
      </c>
      <c r="H138" s="8">
        <f>AVERAGEIFS('Single Response'!$Y$2:$Y$517,'Single Response'!$J$2:$J$517,'Areas Ranking'!$D138,'Single Response'!$B$2:$B$517,'Areas Ranking'!$B138)</f>
        <v>0.52380952380952372</v>
      </c>
      <c r="I138" s="8">
        <f>AVERAGEIFS('Single Response'!$Z$2:$Z$517,'Single Response'!$J$2:$J$517,'Areas Ranking'!$D138,'Single Response'!$B$2:$B$517,'Areas Ranking'!$B138)</f>
        <v>1</v>
      </c>
      <c r="J138" s="8">
        <f>AVERAGEIFS('Single Response'!$AA$2:$AA$517,'Single Response'!$J$2:$J$517,'Areas Ranking'!$D138,'Single Response'!$B$2:$B$517,'Areas Ranking'!$B138)</f>
        <v>0.80952380952380942</v>
      </c>
      <c r="K138" s="8">
        <f>AVERAGEIFS('Single Response'!$AB$2:$AB$517,'Single Response'!$J$2:$J$517,'Areas Ranking'!$D138,'Single Response'!$B$2:$B$517,'Areas Ranking'!$B138)</f>
        <v>0.83333333333333337</v>
      </c>
      <c r="L138" s="8">
        <f>AVERAGEIFS('Single Response'!$AC$2:$AC$517,'Single Response'!$J$2:$J$517,'Areas Ranking'!$D138,'Single Response'!$B$2:$B$517,'Areas Ranking'!$B138)</f>
        <v>0.85057471264367812</v>
      </c>
      <c r="M138" s="4">
        <f>COUNTIFS($B$2:$B$172,'Areas Ranking'!$B138,$G$2:$G$172,'Areas Ranking'!$G138,$H$2:$H$172,"&gt;"&amp;H138)+1</f>
        <v>9</v>
      </c>
      <c r="N138" s="4">
        <f>COUNTIFS($B$2:$B$172,'Areas Ranking'!$B138,$G$2:$G$172,'Areas Ranking'!$G138,$I$2:$I$172,"&gt;"&amp;I138)+1</f>
        <v>1</v>
      </c>
      <c r="O138" s="4">
        <f>COUNTIFS($B$2:$B$172,'Areas Ranking'!$B138,$G$2:$G$172,'Areas Ranking'!$G138,$J$2:$J$172,"&gt;"&amp;J138)+1</f>
        <v>8</v>
      </c>
      <c r="P138" s="4">
        <f>COUNTIFS($B$2:$B$172,'Areas Ranking'!$B138,$G$2:$G$172,'Areas Ranking'!$G138,$K$2:$K$172,"&gt;"&amp;K138)+1</f>
        <v>3</v>
      </c>
      <c r="Q138" s="4">
        <f>COUNTIFS($B$2:$B$172,'Areas Ranking'!$B138,$G$2:$G$172,'Areas Ranking'!$G138,$L$2:$L$172,"&gt;"&amp;L138)+1</f>
        <v>6</v>
      </c>
      <c r="R138" s="4">
        <f t="shared" si="37"/>
        <v>9</v>
      </c>
      <c r="S138" s="4">
        <f t="shared" si="38"/>
        <v>1</v>
      </c>
      <c r="T138" s="4" t="str" cm="1">
        <f t="array" ref="T138">IF(R138=1,"none",IF(S138=1,_xlfn.IFS(M138=R138,"greeting",N138=R138,"act with empathy",O138=R138,"explain expectations &amp; resolve situations",P138=R138,"communication"),""))</f>
        <v>greeting</v>
      </c>
      <c r="U138" s="4" t="str">
        <f t="shared" si="39"/>
        <v>Eastern Beaches received an overall score of 85% which ranks them at position 6 of the 10 areas within the Central Metropolitan region called in Q2.</v>
      </c>
      <c r="V138" s="4" t="str">
        <f t="shared" si="40"/>
        <v>Eastern Beaches received a 'greeting' score of 52% which ranks them at position 9 of the 10 areas within the Central Metropolitan region called in Q2.</v>
      </c>
      <c r="W138" s="4" t="str">
        <f t="shared" si="41"/>
        <v>Eastern Beaches received an 'act with empathy' score of 100% which ranks them at position 1 of the 10 areas within the Central Metropolitan region called in Q2.</v>
      </c>
      <c r="X138" s="4" t="str">
        <f t="shared" si="42"/>
        <v>Eastern Beaches received an 'explain expectations &amp; resolve situations' score of 81% which ranks them at position 8 of the 10 areas within the Central Metropolitan region called in Q2.</v>
      </c>
      <c r="Y138" s="4" t="str">
        <f t="shared" si="43"/>
        <v>Eastern Beaches received a 'communication' score of 83% which ranks them at position 3 of the 10 areas within the Central Metropolitan region called in Q2.</v>
      </c>
      <c r="Z138" s="4" t="str">
        <f t="shared" si="44"/>
        <v>Eastern Beaches' lowest rank was for 'greeting' in Q2, which should be examined for potential areas of improvement.</v>
      </c>
    </row>
    <row r="139" spans="1:26" x14ac:dyDescent="0.25">
      <c r="A139" s="4">
        <v>2025</v>
      </c>
      <c r="B139" s="4" t="s">
        <v>347</v>
      </c>
      <c r="C139" s="9" t="s">
        <v>348</v>
      </c>
      <c r="D139" s="4" t="s">
        <v>69</v>
      </c>
      <c r="E139" s="4" t="str">
        <f t="shared" si="36"/>
        <v>South Sydney</v>
      </c>
      <c r="F139" s="4" t="s">
        <v>48</v>
      </c>
      <c r="G139" s="4" t="s">
        <v>48</v>
      </c>
      <c r="H139" s="8">
        <f>AVERAGEIFS('Single Response'!$Y$2:$Y$517,'Single Response'!$J$2:$J$517,'Areas Ranking'!$D139,'Single Response'!$B$2:$B$517,'Areas Ranking'!$B139)</f>
        <v>0.61904761904761896</v>
      </c>
      <c r="I139" s="8">
        <f>AVERAGEIFS('Single Response'!$Z$2:$Z$517,'Single Response'!$J$2:$J$517,'Areas Ranking'!$D139,'Single Response'!$B$2:$B$517,'Areas Ranking'!$B139)</f>
        <v>1</v>
      </c>
      <c r="J139" s="8">
        <f>AVERAGEIFS('Single Response'!$AA$2:$AA$517,'Single Response'!$J$2:$J$517,'Areas Ranking'!$D139,'Single Response'!$B$2:$B$517,'Areas Ranking'!$B139)</f>
        <v>0.96825396825396826</v>
      </c>
      <c r="K139" s="8">
        <f>AVERAGEIFS('Single Response'!$AB$2:$AB$517,'Single Response'!$J$2:$J$517,'Areas Ranking'!$D139,'Single Response'!$B$2:$B$517,'Areas Ranking'!$B139)</f>
        <v>0.5</v>
      </c>
      <c r="L139" s="8">
        <f>AVERAGEIFS('Single Response'!$AC$2:$AC$517,'Single Response'!$J$2:$J$517,'Areas Ranking'!$D139,'Single Response'!$B$2:$B$517,'Areas Ranking'!$B139)</f>
        <v>0.89655172413793094</v>
      </c>
      <c r="M139" s="4">
        <f>COUNTIFS($B$2:$B$172,'Areas Ranking'!$B139,$G$2:$G$172,'Areas Ranking'!$G139,$H$2:$H$172,"&gt;"&amp;H139)+1</f>
        <v>4</v>
      </c>
      <c r="N139" s="4">
        <f>COUNTIFS($B$2:$B$172,'Areas Ranking'!$B139,$G$2:$G$172,'Areas Ranking'!$G139,$I$2:$I$172,"&gt;"&amp;I139)+1</f>
        <v>1</v>
      </c>
      <c r="O139" s="4">
        <f>COUNTIFS($B$2:$B$172,'Areas Ranking'!$B139,$G$2:$G$172,'Areas Ranking'!$G139,$J$2:$J$172,"&gt;"&amp;J139)+1</f>
        <v>1</v>
      </c>
      <c r="P139" s="4">
        <f>COUNTIFS($B$2:$B$172,'Areas Ranking'!$B139,$G$2:$G$172,'Areas Ranking'!$G139,$K$2:$K$172,"&gt;"&amp;K139)+1</f>
        <v>10</v>
      </c>
      <c r="Q139" s="4">
        <f>COUNTIFS($B$2:$B$172,'Areas Ranking'!$B139,$G$2:$G$172,'Areas Ranking'!$G139,$L$2:$L$172,"&gt;"&amp;L139)+1</f>
        <v>4</v>
      </c>
      <c r="R139" s="4">
        <f t="shared" si="37"/>
        <v>10</v>
      </c>
      <c r="S139" s="4">
        <f t="shared" si="38"/>
        <v>1</v>
      </c>
      <c r="T139" s="4" t="str" cm="1">
        <f t="array" ref="T139">IF(R139=1,"none",IF(S139=1,_xlfn.IFS(M139=R139,"greeting",N139=R139,"act with empathy",O139=R139,"explain expectations &amp; resolve situations",P139=R139,"communication"),""))</f>
        <v>communication</v>
      </c>
      <c r="U139" s="4" t="str">
        <f t="shared" si="39"/>
        <v>South Sydney received an overall score of 90% which ranks them at position 4 of the 10 areas within the Central Metropolitan region called in Q2.</v>
      </c>
      <c r="V139" s="4" t="str">
        <f t="shared" si="40"/>
        <v>South Sydney received a 'greeting' score of 62% which ranks them at position 4 of the 10 areas within the Central Metropolitan region called in Q2.</v>
      </c>
      <c r="W139" s="4" t="str">
        <f t="shared" si="41"/>
        <v>South Sydney received an 'act with empathy' score of 100% which ranks them at position 1 of the 10 areas within the Central Metropolitan region called in Q2.</v>
      </c>
      <c r="X139" s="4" t="str">
        <f t="shared" si="42"/>
        <v>South Sydney received an 'explain expectations &amp; resolve situations' score of 97% which ranks them at position 1 of the 10 areas within the Central Metropolitan region called in Q2.</v>
      </c>
      <c r="Y139" s="4" t="str">
        <f t="shared" si="43"/>
        <v>South Sydney received a 'communication' score of 50% which ranks them at position 10 of the 10 areas within the Central Metropolitan region called in Q2.</v>
      </c>
      <c r="Z139" s="4" t="str">
        <f t="shared" si="44"/>
        <v>South Sydney's lowest rank was for 'communication' in Q2, which should be examined for potential areas of improvement.</v>
      </c>
    </row>
    <row r="140" spans="1:26" x14ac:dyDescent="0.25">
      <c r="A140" s="4">
        <v>2025</v>
      </c>
      <c r="B140" s="4" t="s">
        <v>347</v>
      </c>
      <c r="C140" s="9" t="s">
        <v>348</v>
      </c>
      <c r="D140" s="4" t="s">
        <v>191</v>
      </c>
      <c r="E140" s="4" t="str">
        <f t="shared" si="36"/>
        <v>Cumberland</v>
      </c>
      <c r="F140" s="4" t="s">
        <v>186</v>
      </c>
      <c r="G140" s="4" t="s">
        <v>186</v>
      </c>
      <c r="H140" s="8">
        <f>AVERAGEIFS('Single Response'!$Y$2:$Y$517,'Single Response'!$J$2:$J$517,'Areas Ranking'!$D140,'Single Response'!$B$2:$B$517,'Areas Ranking'!$B140)</f>
        <v>0.47619047619047611</v>
      </c>
      <c r="I140" s="8">
        <f>AVERAGEIFS('Single Response'!$Z$2:$Z$517,'Single Response'!$J$2:$J$517,'Areas Ranking'!$D140,'Single Response'!$B$2:$B$517,'Areas Ranking'!$B140)</f>
        <v>0.9642857142857143</v>
      </c>
      <c r="J140" s="8">
        <f>AVERAGEIFS('Single Response'!$AA$2:$AA$517,'Single Response'!$J$2:$J$517,'Areas Ranking'!$D140,'Single Response'!$B$2:$B$517,'Areas Ranking'!$B140)</f>
        <v>0.84832451499118167</v>
      </c>
      <c r="K140" s="8">
        <f>AVERAGEIFS('Single Response'!$AB$2:$AB$517,'Single Response'!$J$2:$J$517,'Areas Ranking'!$D140,'Single Response'!$B$2:$B$517,'Areas Ranking'!$B140)</f>
        <v>0.66666666666666663</v>
      </c>
      <c r="L140" s="8">
        <f>AVERAGEIFS('Single Response'!$AC$2:$AC$517,'Single Response'!$J$2:$J$517,'Areas Ranking'!$D140,'Single Response'!$B$2:$B$517,'Areas Ranking'!$B140)</f>
        <v>0.83745500986880295</v>
      </c>
      <c r="M140" s="4">
        <f>COUNTIFS($B$2:$B$172,'Areas Ranking'!$B140,$G$2:$G$172,'Areas Ranking'!$G140,$H$2:$H$172,"&gt;"&amp;H140)+1</f>
        <v>5</v>
      </c>
      <c r="N140" s="4">
        <f>COUNTIFS($B$2:$B$172,'Areas Ranking'!$B140,$G$2:$G$172,'Areas Ranking'!$G140,$I$2:$I$172,"&gt;"&amp;I140)+1</f>
        <v>5</v>
      </c>
      <c r="O140" s="4">
        <f>COUNTIFS($B$2:$B$172,'Areas Ranking'!$B140,$G$2:$G$172,'Areas Ranking'!$G140,$J$2:$J$172,"&gt;"&amp;J140)+1</f>
        <v>7</v>
      </c>
      <c r="P140" s="4">
        <f>COUNTIFS($B$2:$B$172,'Areas Ranking'!$B140,$G$2:$G$172,'Areas Ranking'!$G140,$K$2:$K$172,"&gt;"&amp;K140)+1</f>
        <v>1</v>
      </c>
      <c r="Q140" s="4">
        <f>COUNTIFS($B$2:$B$172,'Areas Ranking'!$B140,$G$2:$G$172,'Areas Ranking'!$G140,$L$2:$L$172,"&gt;"&amp;L140)+1</f>
        <v>6</v>
      </c>
      <c r="R140" s="4">
        <f t="shared" si="37"/>
        <v>7</v>
      </c>
      <c r="S140" s="4">
        <f t="shared" si="38"/>
        <v>1</v>
      </c>
      <c r="T140" s="4" t="str" cm="1">
        <f t="array" ref="T140">IF(R140=1,"none",IF(S140=1,_xlfn.IFS(M140=R140,"greeting",N140=R140,"act with empathy",O140=R140,"explain expectations &amp; resolve situations",P140=R140,"communication"),""))</f>
        <v>explain expectations &amp; resolve situations</v>
      </c>
      <c r="U140" s="4" t="str">
        <f t="shared" si="39"/>
        <v>Cumberland received an overall score of 84% which ranks them at position 6 of the 9 areas within the South West Metropolitan region called in Q2.</v>
      </c>
      <c r="V140" s="4" t="str">
        <f t="shared" si="40"/>
        <v>Cumberland received a 'greeting' score of 48% which ranks them at position 5 of the 9 areas within the South West Metropolitan region called in Q2.</v>
      </c>
      <c r="W140" s="4" t="str">
        <f t="shared" si="41"/>
        <v>Cumberland received an 'act with empathy' score of 96% which ranks them at position 5 of the 9 areas within the South West Metropolitan region called in Q2.</v>
      </c>
      <c r="X140" s="4" t="str">
        <f t="shared" si="42"/>
        <v>Cumberland received an 'explain expectations &amp; resolve situations' score of 85% which ranks them at position 7 of the 9 areas within the South West Metropolitan region called in Q2.</v>
      </c>
      <c r="Y140" s="4" t="str">
        <f t="shared" si="43"/>
        <v>Cumberland received a 'communication' score of 67% which ranks them at position 1 of the 9 areas within the South West Metropolitan region called in Q2.</v>
      </c>
      <c r="Z140" s="4" t="str">
        <f t="shared" si="44"/>
        <v>Cumberland's lowest rank was for 'explain expectations &amp; resolve situations' in Q2, which should be examined for potential areas of improvement.</v>
      </c>
    </row>
    <row r="141" spans="1:26" x14ac:dyDescent="0.25">
      <c r="A141" s="4">
        <v>2025</v>
      </c>
      <c r="B141" s="4" t="s">
        <v>347</v>
      </c>
      <c r="C141" s="9" t="s">
        <v>348</v>
      </c>
      <c r="D141" s="4" t="s">
        <v>103</v>
      </c>
      <c r="E141" s="4" t="str">
        <f t="shared" si="36"/>
        <v>North Shore</v>
      </c>
      <c r="F141" s="4" t="s">
        <v>104</v>
      </c>
      <c r="G141" s="4" t="s">
        <v>104</v>
      </c>
      <c r="H141" s="8">
        <f>AVERAGEIFS('Single Response'!$Y$2:$Y$517,'Single Response'!$J$2:$J$517,'Areas Ranking'!$D141,'Single Response'!$B$2:$B$517,'Areas Ranking'!$B141)</f>
        <v>0.61904761904761907</v>
      </c>
      <c r="I141" s="8">
        <f>AVERAGEIFS('Single Response'!$Z$2:$Z$517,'Single Response'!$J$2:$J$517,'Areas Ranking'!$D141,'Single Response'!$B$2:$B$517,'Areas Ranking'!$B141)</f>
        <v>1</v>
      </c>
      <c r="J141" s="8">
        <f>AVERAGEIFS('Single Response'!$AA$2:$AA$517,'Single Response'!$J$2:$J$517,'Areas Ranking'!$D141,'Single Response'!$B$2:$B$517,'Areas Ranking'!$B141)</f>
        <v>0.87301587301587302</v>
      </c>
      <c r="K141" s="8">
        <f>AVERAGEIFS('Single Response'!$AB$2:$AB$517,'Single Response'!$J$2:$J$517,'Areas Ranking'!$D141,'Single Response'!$B$2:$B$517,'Areas Ranking'!$B141)</f>
        <v>0.5</v>
      </c>
      <c r="L141" s="8">
        <f>AVERAGEIFS('Single Response'!$AC$2:$AC$517,'Single Response'!$J$2:$J$517,'Areas Ranking'!$D141,'Single Response'!$B$2:$B$517,'Areas Ranking'!$B141)</f>
        <v>0.85057471264367823</v>
      </c>
      <c r="M141" s="4">
        <f>COUNTIFS($B$2:$B$172,'Areas Ranking'!$B141,$G$2:$G$172,'Areas Ranking'!$G141,$H$2:$H$172,"&gt;"&amp;H141)+1</f>
        <v>4</v>
      </c>
      <c r="N141" s="4">
        <f>COUNTIFS($B$2:$B$172,'Areas Ranking'!$B141,$G$2:$G$172,'Areas Ranking'!$G141,$I$2:$I$172,"&gt;"&amp;I141)+1</f>
        <v>1</v>
      </c>
      <c r="O141" s="4">
        <f>COUNTIFS($B$2:$B$172,'Areas Ranking'!$B141,$G$2:$G$172,'Areas Ranking'!$G141,$J$2:$J$172,"&gt;"&amp;J141)+1</f>
        <v>7</v>
      </c>
      <c r="P141" s="4">
        <f>COUNTIFS($B$2:$B$172,'Areas Ranking'!$B141,$G$2:$G$172,'Areas Ranking'!$G141,$K$2:$K$172,"&gt;"&amp;K141)+1</f>
        <v>10</v>
      </c>
      <c r="Q141" s="4">
        <f>COUNTIFS($B$2:$B$172,'Areas Ranking'!$B141,$G$2:$G$172,'Areas Ranking'!$G141,$L$2:$L$172,"&gt;"&amp;L141)+1</f>
        <v>8</v>
      </c>
      <c r="R141" s="4">
        <f t="shared" si="37"/>
        <v>10</v>
      </c>
      <c r="S141" s="4">
        <f t="shared" si="38"/>
        <v>1</v>
      </c>
      <c r="T141" s="4" t="str" cm="1">
        <f t="array" ref="T141">IF(R141=1,"none",IF(S141=1,_xlfn.IFS(M141=R141,"greeting",N141=R141,"act with empathy",O141=R141,"explain expectations &amp; resolve situations",P141=R141,"communication"),""))</f>
        <v>communication</v>
      </c>
      <c r="U141" s="4" t="str">
        <f t="shared" si="39"/>
        <v>North Shore received an overall score of 85% which ranks them at position 8 of the 12 areas within the North West Metropolitan region called in Q2.</v>
      </c>
      <c r="V141" s="4" t="str">
        <f t="shared" si="40"/>
        <v>North Shore received a 'greeting' score of 62% which ranks them at position 4 of the 12 areas within the North West Metropolitan region called in Q2.</v>
      </c>
      <c r="W141" s="4" t="str">
        <f t="shared" si="41"/>
        <v>North Shore received an 'act with empathy' score of 100% which ranks them at position 1 of the 12 areas within the North West Metropolitan region called in Q2.</v>
      </c>
      <c r="X141" s="4" t="str">
        <f t="shared" si="42"/>
        <v>North Shore received an 'explain expectations &amp; resolve situations' score of 87% which ranks them at position 7 of the 12 areas within the North West Metropolitan region called in Q2.</v>
      </c>
      <c r="Y141" s="4" t="str">
        <f t="shared" si="43"/>
        <v>North Shore received a 'communication' score of 50% which ranks them at position 10 of the 12 areas within the North West Metropolitan region called in Q2.</v>
      </c>
      <c r="Z141" s="4" t="str">
        <f t="shared" si="44"/>
        <v>North Shore's lowest rank was for 'communication' in Q2, which should be examined for potential areas of improvement.</v>
      </c>
    </row>
    <row r="142" spans="1:26" x14ac:dyDescent="0.25">
      <c r="A142" s="4">
        <v>2025</v>
      </c>
      <c r="B142" s="4" t="s">
        <v>347</v>
      </c>
      <c r="C142" s="9" t="s">
        <v>348</v>
      </c>
      <c r="D142" s="4" t="s">
        <v>177</v>
      </c>
      <c r="E142" s="4" t="str">
        <f t="shared" si="36"/>
        <v>Mount Druitt</v>
      </c>
      <c r="F142" s="4" t="s">
        <v>104</v>
      </c>
      <c r="G142" s="4" t="s">
        <v>104</v>
      </c>
      <c r="H142" s="8">
        <f>AVERAGEIFS('Single Response'!$Y$2:$Y$517,'Single Response'!$J$2:$J$517,'Areas Ranking'!$D142,'Single Response'!$B$2:$B$517,'Areas Ranking'!$B142)</f>
        <v>0.47619047619047611</v>
      </c>
      <c r="I142" s="8">
        <f>AVERAGEIFS('Single Response'!$Z$2:$Z$517,'Single Response'!$J$2:$J$517,'Areas Ranking'!$D142,'Single Response'!$B$2:$B$517,'Areas Ranking'!$B142)</f>
        <v>1</v>
      </c>
      <c r="J142" s="8">
        <f>AVERAGEIFS('Single Response'!$AA$2:$AA$517,'Single Response'!$J$2:$J$517,'Areas Ranking'!$D142,'Single Response'!$B$2:$B$517,'Areas Ranking'!$B142)</f>
        <v>1</v>
      </c>
      <c r="K142" s="8">
        <f>AVERAGEIFS('Single Response'!$AB$2:$AB$517,'Single Response'!$J$2:$J$517,'Areas Ranking'!$D142,'Single Response'!$B$2:$B$517,'Areas Ranking'!$B142)</f>
        <v>0.66666666666666663</v>
      </c>
      <c r="L142" s="8">
        <f>AVERAGEIFS('Single Response'!$AC$2:$AC$517,'Single Response'!$J$2:$J$517,'Areas Ranking'!$D142,'Single Response'!$B$2:$B$517,'Areas Ranking'!$B142)</f>
        <v>0.92139788691512836</v>
      </c>
      <c r="M142" s="4">
        <f>COUNTIFS($B$2:$B$172,'Areas Ranking'!$B142,$G$2:$G$172,'Areas Ranking'!$G142,$H$2:$H$172,"&gt;"&amp;H142)+1</f>
        <v>10</v>
      </c>
      <c r="N142" s="4">
        <f>COUNTIFS($B$2:$B$172,'Areas Ranking'!$B142,$G$2:$G$172,'Areas Ranking'!$G142,$I$2:$I$172,"&gt;"&amp;I142)+1</f>
        <v>1</v>
      </c>
      <c r="O142" s="4">
        <f>COUNTIFS($B$2:$B$172,'Areas Ranking'!$B142,$G$2:$G$172,'Areas Ranking'!$G142,$J$2:$J$172,"&gt;"&amp;J142)+1</f>
        <v>1</v>
      </c>
      <c r="P142" s="4">
        <f>COUNTIFS($B$2:$B$172,'Areas Ranking'!$B142,$G$2:$G$172,'Areas Ranking'!$G142,$K$2:$K$172,"&gt;"&amp;K142)+1</f>
        <v>7</v>
      </c>
      <c r="Q142" s="4">
        <f>COUNTIFS($B$2:$B$172,'Areas Ranking'!$B142,$G$2:$G$172,'Areas Ranking'!$G142,$L$2:$L$172,"&gt;"&amp;L142)+1</f>
        <v>3</v>
      </c>
      <c r="R142" s="4">
        <f t="shared" si="37"/>
        <v>10</v>
      </c>
      <c r="S142" s="4">
        <f t="shared" si="38"/>
        <v>1</v>
      </c>
      <c r="T142" s="4" t="str" cm="1">
        <f t="array" ref="T142">IF(R142=1,"none",IF(S142=1,_xlfn.IFS(M142=R142,"greeting",N142=R142,"act with empathy",O142=R142,"explain expectations &amp; resolve situations",P142=R142,"communication"),""))</f>
        <v>greeting</v>
      </c>
      <c r="U142" s="4" t="str">
        <f t="shared" si="39"/>
        <v>Mount Druitt received an overall score of 92% which ranks them at position 3 of the 12 areas within the North West Metropolitan region called in Q2.</v>
      </c>
      <c r="V142" s="4" t="str">
        <f t="shared" si="40"/>
        <v>Mount Druitt received a 'greeting' score of 48% which ranks them at position 10 of the 12 areas within the North West Metropolitan region called in Q2.</v>
      </c>
      <c r="W142" s="4" t="str">
        <f t="shared" si="41"/>
        <v>Mount Druitt received an 'act with empathy' score of 100% which ranks them at position 1 of the 12 areas within the North West Metropolitan region called in Q2.</v>
      </c>
      <c r="X142" s="4" t="str">
        <f t="shared" si="42"/>
        <v>Mount Druitt received an 'explain expectations &amp; resolve situations' score of 100% which ranks them at position 1 of the 12 areas within the North West Metropolitan region called in Q2.</v>
      </c>
      <c r="Y142" s="4" t="str">
        <f t="shared" si="43"/>
        <v>Mount Druitt received a 'communication' score of 67% which ranks them at position 7 of the 12 areas within the North West Metropolitan region called in Q2.</v>
      </c>
      <c r="Z142" s="4" t="str">
        <f t="shared" si="44"/>
        <v>Mount Druitt's lowest rank was for 'greeting' in Q2, which should be examined for potential areas of improvement.</v>
      </c>
    </row>
    <row r="143" spans="1:26" x14ac:dyDescent="0.25">
      <c r="A143" s="4">
        <v>2025</v>
      </c>
      <c r="B143" s="4" t="s">
        <v>347</v>
      </c>
      <c r="C143" s="9" t="s">
        <v>348</v>
      </c>
      <c r="D143" s="4" t="s">
        <v>269</v>
      </c>
      <c r="E143" s="4" t="str">
        <f t="shared" si="36"/>
        <v>Camden</v>
      </c>
      <c r="F143" s="4" t="s">
        <v>186</v>
      </c>
      <c r="G143" s="4" t="s">
        <v>186</v>
      </c>
      <c r="H143" s="8">
        <f>AVERAGEIFS('Single Response'!$Y$2:$Y$517,'Single Response'!$J$2:$J$517,'Areas Ranking'!$D143,'Single Response'!$B$2:$B$517,'Areas Ranking'!$B143)</f>
        <v>0.52380952380952372</v>
      </c>
      <c r="I143" s="8">
        <f>AVERAGEIFS('Single Response'!$Z$2:$Z$517,'Single Response'!$J$2:$J$517,'Areas Ranking'!$D143,'Single Response'!$B$2:$B$517,'Areas Ranking'!$B143)</f>
        <v>1</v>
      </c>
      <c r="J143" s="8">
        <f>AVERAGEIFS('Single Response'!$AA$2:$AA$517,'Single Response'!$J$2:$J$517,'Areas Ranking'!$D143,'Single Response'!$B$2:$B$517,'Areas Ranking'!$B143)</f>
        <v>1</v>
      </c>
      <c r="K143" s="8">
        <f>AVERAGEIFS('Single Response'!$AB$2:$AB$517,'Single Response'!$J$2:$J$517,'Areas Ranking'!$D143,'Single Response'!$B$2:$B$517,'Areas Ranking'!$B143)</f>
        <v>0.66666666666666663</v>
      </c>
      <c r="L143" s="8">
        <f>AVERAGEIFS('Single Response'!$AC$2:$AC$517,'Single Response'!$J$2:$J$517,'Areas Ranking'!$D143,'Single Response'!$B$2:$B$517,'Areas Ranking'!$B143)</f>
        <v>0.92662254731220239</v>
      </c>
      <c r="M143" s="4">
        <f>COUNTIFS($B$2:$B$172,'Areas Ranking'!$B143,$G$2:$G$172,'Areas Ranking'!$G143,$H$2:$H$172,"&gt;"&amp;H143)+1</f>
        <v>3</v>
      </c>
      <c r="N143" s="4">
        <f>COUNTIFS($B$2:$B$172,'Areas Ranking'!$B143,$G$2:$G$172,'Areas Ranking'!$G143,$I$2:$I$172,"&gt;"&amp;I143)+1</f>
        <v>1</v>
      </c>
      <c r="O143" s="4">
        <f>COUNTIFS($B$2:$B$172,'Areas Ranking'!$B143,$G$2:$G$172,'Areas Ranking'!$G143,$J$2:$J$172,"&gt;"&amp;J143)+1</f>
        <v>1</v>
      </c>
      <c r="P143" s="4">
        <f>COUNTIFS($B$2:$B$172,'Areas Ranking'!$B143,$G$2:$G$172,'Areas Ranking'!$G143,$K$2:$K$172,"&gt;"&amp;K143)+1</f>
        <v>1</v>
      </c>
      <c r="Q143" s="4">
        <f>COUNTIFS($B$2:$B$172,'Areas Ranking'!$B143,$G$2:$G$172,'Areas Ranking'!$G143,$L$2:$L$172,"&gt;"&amp;L143)+1</f>
        <v>1</v>
      </c>
      <c r="R143" s="4">
        <f t="shared" si="37"/>
        <v>3</v>
      </c>
      <c r="S143" s="4">
        <f t="shared" si="38"/>
        <v>1</v>
      </c>
      <c r="T143" s="4" t="str" cm="1">
        <f t="array" ref="T143">IF(R143=1,"none",IF(S143=1,_xlfn.IFS(M143=R143,"greeting",N143=R143,"act with empathy",O143=R143,"explain expectations &amp; resolve situations",P143=R143,"communication"),""))</f>
        <v>greeting</v>
      </c>
      <c r="U143" s="4" t="str">
        <f t="shared" si="39"/>
        <v>Camden received an overall score of 93% which ranks them at position 1 of the 9 areas within the South West Metropolitan region called in Q2.</v>
      </c>
      <c r="V143" s="4" t="str">
        <f t="shared" si="40"/>
        <v>Camden received a 'greeting' score of 52% which ranks them at position 3 of the 9 areas within the South West Metropolitan region called in Q2.</v>
      </c>
      <c r="W143" s="4" t="str">
        <f t="shared" si="41"/>
        <v>Camden received an 'act with empathy' score of 100% which ranks them at position 1 of the 9 areas within the South West Metropolitan region called in Q2.</v>
      </c>
      <c r="X143" s="4" t="str">
        <f t="shared" si="42"/>
        <v>Camden received an 'explain expectations &amp; resolve situations' score of 100% which ranks them at position 1 of the 9 areas within the South West Metropolitan region called in Q2.</v>
      </c>
      <c r="Y143" s="4" t="str">
        <f t="shared" si="43"/>
        <v>Camden received a 'communication' score of 67% which ranks them at position 1 of the 9 areas within the South West Metropolitan region called in Q2.</v>
      </c>
      <c r="Z143" s="4" t="str">
        <f t="shared" si="44"/>
        <v>Camden's lowest rank was for 'greeting' in Q2, which should be examined for potential areas of improvement.</v>
      </c>
    </row>
    <row r="144" spans="1:26" x14ac:dyDescent="0.25">
      <c r="A144" s="4">
        <v>2025</v>
      </c>
      <c r="B144" s="4" t="s">
        <v>347</v>
      </c>
      <c r="C144" s="9" t="s">
        <v>348</v>
      </c>
      <c r="D144" s="4" t="s">
        <v>87</v>
      </c>
      <c r="E144" s="4" t="str">
        <f t="shared" si="36"/>
        <v>Inner West</v>
      </c>
      <c r="F144" s="4" t="s">
        <v>48</v>
      </c>
      <c r="G144" s="4" t="s">
        <v>48</v>
      </c>
      <c r="H144" s="8">
        <f>AVERAGEIFS('Single Response'!$Y$2:$Y$517,'Single Response'!$J$2:$J$517,'Areas Ranking'!$D144,'Single Response'!$B$2:$B$517,'Areas Ranking'!$B144)</f>
        <v>0.66666666666666663</v>
      </c>
      <c r="I144" s="8">
        <f>AVERAGEIFS('Single Response'!$Z$2:$Z$517,'Single Response'!$J$2:$J$517,'Areas Ranking'!$D144,'Single Response'!$B$2:$B$517,'Areas Ranking'!$B144)</f>
        <v>0.9642857142857143</v>
      </c>
      <c r="J144" s="8">
        <f>AVERAGEIFS('Single Response'!$AA$2:$AA$517,'Single Response'!$J$2:$J$517,'Areas Ranking'!$D144,'Single Response'!$B$2:$B$517,'Areas Ranking'!$B144)</f>
        <v>0.96825396825396826</v>
      </c>
      <c r="K144" s="8">
        <f>AVERAGEIFS('Single Response'!$AB$2:$AB$517,'Single Response'!$J$2:$J$517,'Areas Ranking'!$D144,'Single Response'!$B$2:$B$517,'Areas Ranking'!$B144)</f>
        <v>1</v>
      </c>
      <c r="L144" s="8">
        <f>AVERAGEIFS('Single Response'!$AC$2:$AC$517,'Single Response'!$J$2:$J$517,'Areas Ranking'!$D144,'Single Response'!$B$2:$B$517,'Areas Ranking'!$B144)</f>
        <v>0.94728898177174037</v>
      </c>
      <c r="M144" s="4">
        <f>COUNTIFS($B$2:$B$172,'Areas Ranking'!$B144,$G$2:$G$172,'Areas Ranking'!$G144,$H$2:$H$172,"&gt;"&amp;H144)+1</f>
        <v>2</v>
      </c>
      <c r="N144" s="4">
        <f>COUNTIFS($B$2:$B$172,'Areas Ranking'!$B144,$G$2:$G$172,'Areas Ranking'!$G144,$I$2:$I$172,"&gt;"&amp;I144)+1</f>
        <v>5</v>
      </c>
      <c r="O144" s="4">
        <f>COUNTIFS($B$2:$B$172,'Areas Ranking'!$B144,$G$2:$G$172,'Areas Ranking'!$G144,$J$2:$J$172,"&gt;"&amp;J144)+1</f>
        <v>1</v>
      </c>
      <c r="P144" s="4">
        <f>COUNTIFS($B$2:$B$172,'Areas Ranking'!$B144,$G$2:$G$172,'Areas Ranking'!$G144,$K$2:$K$172,"&gt;"&amp;K144)+1</f>
        <v>1</v>
      </c>
      <c r="Q144" s="4">
        <f>COUNTIFS($B$2:$B$172,'Areas Ranking'!$B144,$G$2:$G$172,'Areas Ranking'!$G144,$L$2:$L$172,"&gt;"&amp;L144)+1</f>
        <v>1</v>
      </c>
      <c r="R144" s="4">
        <f t="shared" si="37"/>
        <v>5</v>
      </c>
      <c r="S144" s="4">
        <f t="shared" si="38"/>
        <v>1</v>
      </c>
      <c r="T144" s="4" t="str" cm="1">
        <f t="array" ref="T144">IF(R144=1,"none",IF(S144=1,_xlfn.IFS(M144=R144,"greeting",N144=R144,"act with empathy",O144=R144,"explain expectations &amp; resolve situations",P144=R144,"communication"),""))</f>
        <v>act with empathy</v>
      </c>
      <c r="U144" s="4" t="str">
        <f t="shared" si="39"/>
        <v>Inner West received an overall score of 95% which ranks them at position 1 of the 10 areas within the Central Metropolitan region called in Q2.</v>
      </c>
      <c r="V144" s="4" t="str">
        <f t="shared" si="40"/>
        <v>Inner West received a 'greeting' score of 67% which ranks them at position 2 of the 10 areas within the Central Metropolitan region called in Q2.</v>
      </c>
      <c r="W144" s="4" t="str">
        <f t="shared" si="41"/>
        <v>Inner West received an 'act with empathy' score of 96% which ranks them at position 5 of the 10 areas within the Central Metropolitan region called in Q2.</v>
      </c>
      <c r="X144" s="4" t="str">
        <f t="shared" si="42"/>
        <v>Inner West received an 'explain expectations &amp; resolve situations' score of 97% which ranks them at position 1 of the 10 areas within the Central Metropolitan region called in Q2.</v>
      </c>
      <c r="Y144" s="4" t="str">
        <f t="shared" si="43"/>
        <v>Inner West received a 'communication' score of 100% which ranks them at position 1 of the 10 areas within the Central Metropolitan region called in Q2.</v>
      </c>
      <c r="Z144" s="4" t="str">
        <f t="shared" si="44"/>
        <v>Inner West's lowest rank was for 'act with empathy' in Q2, which should be examined for potential areas of improvement.</v>
      </c>
    </row>
    <row r="145" spans="1:26" x14ac:dyDescent="0.25">
      <c r="A145" s="4">
        <v>2025</v>
      </c>
      <c r="B145" s="4" t="s">
        <v>347</v>
      </c>
      <c r="C145" s="9" t="s">
        <v>348</v>
      </c>
      <c r="D145" s="4" t="s">
        <v>256</v>
      </c>
      <c r="E145" s="4" t="str">
        <f t="shared" si="36"/>
        <v>Lake Illawarra</v>
      </c>
      <c r="F145" s="4" t="s">
        <v>253</v>
      </c>
      <c r="G145" s="4" t="s">
        <v>253</v>
      </c>
      <c r="H145" s="8">
        <f>AVERAGEIFS('Single Response'!$Y$2:$Y$517,'Single Response'!$J$2:$J$517,'Areas Ranking'!$D145,'Single Response'!$B$2:$B$517,'Areas Ranking'!$B145)</f>
        <v>0.47619047619047611</v>
      </c>
      <c r="I145" s="8">
        <f>AVERAGEIFS('Single Response'!$Z$2:$Z$517,'Single Response'!$J$2:$J$517,'Areas Ranking'!$D145,'Single Response'!$B$2:$B$517,'Areas Ranking'!$B145)</f>
        <v>0.45238095238095238</v>
      </c>
      <c r="J145" s="8">
        <f>AVERAGEIFS('Single Response'!$AA$2:$AA$517,'Single Response'!$J$2:$J$517,'Areas Ranking'!$D145,'Single Response'!$B$2:$B$517,'Areas Ranking'!$B145)</f>
        <v>0.53615520282186946</v>
      </c>
      <c r="K145" s="8">
        <f>AVERAGEIFS('Single Response'!$AB$2:$AB$517,'Single Response'!$J$2:$J$517,'Areas Ranking'!$D145,'Single Response'!$B$2:$B$517,'Areas Ranking'!$B145)</f>
        <v>0.66666666666666663</v>
      </c>
      <c r="L145" s="8">
        <f>AVERAGEIFS('Single Response'!$AC$2:$AC$517,'Single Response'!$J$2:$J$517,'Areas Ranking'!$D145,'Single Response'!$B$2:$B$517,'Areas Ranking'!$B145)</f>
        <v>0.52571693951004306</v>
      </c>
      <c r="M145" s="4">
        <f>COUNTIFS($B$2:$B$172,'Areas Ranking'!$B145,$G$2:$G$172,'Areas Ranking'!$G145,$H$2:$H$172,"&gt;"&amp;H145)+1</f>
        <v>4</v>
      </c>
      <c r="N145" s="4">
        <f>COUNTIFS($B$2:$B$172,'Areas Ranking'!$B145,$G$2:$G$172,'Areas Ranking'!$G145,$I$2:$I$172,"&gt;"&amp;I145)+1</f>
        <v>8</v>
      </c>
      <c r="O145" s="4">
        <f>COUNTIFS($B$2:$B$172,'Areas Ranking'!$B145,$G$2:$G$172,'Areas Ranking'!$G145,$J$2:$J$172,"&gt;"&amp;J145)+1</f>
        <v>8</v>
      </c>
      <c r="P145" s="4">
        <f>COUNTIFS($B$2:$B$172,'Areas Ranking'!$B145,$G$2:$G$172,'Areas Ranking'!$G145,$K$2:$K$172,"&gt;"&amp;K145)+1</f>
        <v>2</v>
      </c>
      <c r="Q145" s="4">
        <f>COUNTIFS($B$2:$B$172,'Areas Ranking'!$B145,$G$2:$G$172,'Areas Ranking'!$G145,$L$2:$L$172,"&gt;"&amp;L145)+1</f>
        <v>8</v>
      </c>
      <c r="R145" s="4">
        <f t="shared" si="37"/>
        <v>8</v>
      </c>
      <c r="S145" s="4">
        <f t="shared" si="38"/>
        <v>2</v>
      </c>
      <c r="T145" s="4" t="str" cm="1">
        <f t="array" ref="T145">IF(R145=1,"none",IF(S145=1,_xlfn.IFS(M145=R145,"greeting",N145=R145,"act with empathy",O145=R145,"explain expectations &amp; resolve situations",P145=R145,"communication"),""))</f>
        <v/>
      </c>
      <c r="U145" s="4" t="str">
        <f t="shared" si="39"/>
        <v>Lake Illawarra received an overall score of 53% which ranks them at position 8 of the 8 areas within the Southern region called in Q2.</v>
      </c>
      <c r="V145" s="4" t="str">
        <f t="shared" si="40"/>
        <v>Lake Illawarra received a 'greeting' score of 48% which ranks them at position 4 of the 8 areas within the Southern region called in Q2.</v>
      </c>
      <c r="W145" s="4" t="str">
        <f t="shared" si="41"/>
        <v>Lake Illawarra received an 'act with empathy' score of 45% which ranks them at position 8 of the 8 areas within the Southern region called in Q2.</v>
      </c>
      <c r="X145" s="4" t="str">
        <f t="shared" si="42"/>
        <v>Lake Illawarra received an 'explain expectations &amp; resolve situations' score of 54% which ranks them at position 8 of the 8 areas within the Southern region called in Q2.</v>
      </c>
      <c r="Y145" s="4" t="str">
        <f t="shared" si="43"/>
        <v>Lake Illawarra received a 'communication' score of 67% which ranks them at position 2 of the 8 areas within the Southern region called in Q2.</v>
      </c>
      <c r="Z145" s="4" t="str">
        <f t="shared" si="44"/>
        <v>Lake Illawarra had multiple areas with lower ranks in Q2, which should be examined for potential areas of improvement.</v>
      </c>
    </row>
    <row r="146" spans="1:26" x14ac:dyDescent="0.25">
      <c r="A146" s="4">
        <v>2025</v>
      </c>
      <c r="B146" s="4" t="s">
        <v>347</v>
      </c>
      <c r="C146" s="9" t="s">
        <v>348</v>
      </c>
      <c r="D146" s="4" t="s">
        <v>289</v>
      </c>
      <c r="E146" s="4" t="str">
        <f t="shared" si="36"/>
        <v>Central West</v>
      </c>
      <c r="F146" s="4" t="s">
        <v>233</v>
      </c>
      <c r="G146" s="4" t="s">
        <v>233</v>
      </c>
      <c r="H146" s="8">
        <f>AVERAGEIFS('Single Response'!$Y$2:$Y$517,'Single Response'!$J$2:$J$517,'Areas Ranking'!$D146,'Single Response'!$B$2:$B$517,'Areas Ranking'!$B146)</f>
        <v>0.38095238095238093</v>
      </c>
      <c r="I146" s="8">
        <f>AVERAGEIFS('Single Response'!$Z$2:$Z$517,'Single Response'!$J$2:$J$517,'Areas Ranking'!$D146,'Single Response'!$B$2:$B$517,'Areas Ranking'!$B146)</f>
        <v>0.66666666666666663</v>
      </c>
      <c r="J146" s="8">
        <f>AVERAGEIFS('Single Response'!$AA$2:$AA$517,'Single Response'!$J$2:$J$517,'Areas Ranking'!$D146,'Single Response'!$B$2:$B$517,'Areas Ranking'!$B146)</f>
        <v>0.66666666666666663</v>
      </c>
      <c r="K146" s="8">
        <f>AVERAGEIFS('Single Response'!$AB$2:$AB$517,'Single Response'!$J$2:$J$517,'Areas Ranking'!$D146,'Single Response'!$B$2:$B$517,'Areas Ranking'!$B146)</f>
        <v>0.66666666666666663</v>
      </c>
      <c r="L146" s="8">
        <f>AVERAGEIFS('Single Response'!$AC$2:$AC$517,'Single Response'!$J$2:$J$517,'Areas Ranking'!$D146,'Single Response'!$B$2:$B$517,'Areas Ranking'!$B146)</f>
        <v>0.64507140369209337</v>
      </c>
      <c r="M146" s="4">
        <f>COUNTIFS($B$2:$B$172,'Areas Ranking'!$B146,$G$2:$G$172,'Areas Ranking'!$G146,$H$2:$H$172,"&gt;"&amp;H146)+1</f>
        <v>7</v>
      </c>
      <c r="N146" s="4">
        <f>COUNTIFS($B$2:$B$172,'Areas Ranking'!$B146,$G$2:$G$172,'Areas Ranking'!$G146,$I$2:$I$172,"&gt;"&amp;I146)+1</f>
        <v>7</v>
      </c>
      <c r="O146" s="4">
        <f>COUNTIFS($B$2:$B$172,'Areas Ranking'!$B146,$G$2:$G$172,'Areas Ranking'!$G146,$J$2:$J$172,"&gt;"&amp;J146)+1</f>
        <v>7</v>
      </c>
      <c r="P146" s="4">
        <f>COUNTIFS($B$2:$B$172,'Areas Ranking'!$B146,$G$2:$G$172,'Areas Ranking'!$G146,$K$2:$K$172,"&gt;"&amp;K146)+1</f>
        <v>3</v>
      </c>
      <c r="Q146" s="4">
        <f>COUNTIFS($B$2:$B$172,'Areas Ranking'!$B146,$G$2:$G$172,'Areas Ranking'!$G146,$L$2:$L$172,"&gt;"&amp;L146)+1</f>
        <v>7</v>
      </c>
      <c r="R146" s="4">
        <f t="shared" si="37"/>
        <v>7</v>
      </c>
      <c r="S146" s="4">
        <f t="shared" si="38"/>
        <v>3</v>
      </c>
      <c r="T146" s="4" t="str" cm="1">
        <f t="array" ref="T146">IF(R146=1,"none",IF(S146=1,_xlfn.IFS(M146=R146,"greeting",N146=R146,"act with empathy",O146=R146,"explain expectations &amp; resolve situations",P146=R146,"communication"),""))</f>
        <v/>
      </c>
      <c r="U146" s="4" t="str">
        <f t="shared" si="39"/>
        <v>Central West received an overall score of 65% which ranks them at position 7 of the 7 areas within the Western region called in Q2.</v>
      </c>
      <c r="V146" s="4" t="str">
        <f t="shared" si="40"/>
        <v>Central West received a 'greeting' score of 38% which ranks them at position 7 of the 7 areas within the Western region called in Q2.</v>
      </c>
      <c r="W146" s="4" t="str">
        <f t="shared" si="41"/>
        <v>Central West received an 'act with empathy' score of 67% which ranks them at position 7 of the 7 areas within the Western region called in Q2.</v>
      </c>
      <c r="X146" s="4" t="str">
        <f t="shared" si="42"/>
        <v>Central West received an 'explain expectations &amp; resolve situations' score of 67% which ranks them at position 7 of the 7 areas within the Western region called in Q2.</v>
      </c>
      <c r="Y146" s="4" t="str">
        <f t="shared" si="43"/>
        <v>Central West received a 'communication' score of 67% which ranks them at position 3 of the 7 areas within the Western region called in Q2.</v>
      </c>
      <c r="Z146" s="4" t="str">
        <f t="shared" si="44"/>
        <v>Central West had multiple areas with lower ranks in Q2, which should be examined for potential areas of improvement.</v>
      </c>
    </row>
    <row r="147" spans="1:26" x14ac:dyDescent="0.25">
      <c r="A147" s="4">
        <v>2025</v>
      </c>
      <c r="B147" s="4" t="s">
        <v>347</v>
      </c>
      <c r="C147" s="9" t="s">
        <v>348</v>
      </c>
      <c r="D147" s="4" t="s">
        <v>128</v>
      </c>
      <c r="E147" s="4" t="str">
        <f t="shared" si="36"/>
        <v>Parramatta</v>
      </c>
      <c r="F147" s="4" t="s">
        <v>104</v>
      </c>
      <c r="G147" s="4" t="s">
        <v>104</v>
      </c>
      <c r="H147" s="8">
        <f>AVERAGEIFS('Single Response'!$Y$2:$Y$517,'Single Response'!$J$2:$J$517,'Areas Ranking'!$D147,'Single Response'!$B$2:$B$517,'Areas Ranking'!$B147)</f>
        <v>0.80952380952380965</v>
      </c>
      <c r="I147" s="8">
        <f>AVERAGEIFS('Single Response'!$Z$2:$Z$517,'Single Response'!$J$2:$J$517,'Areas Ranking'!$D147,'Single Response'!$B$2:$B$517,'Areas Ranking'!$B147)</f>
        <v>0.9642857142857143</v>
      </c>
      <c r="J147" s="8">
        <f>AVERAGEIFS('Single Response'!$AA$2:$AA$517,'Single Response'!$J$2:$J$517,'Areas Ranking'!$D147,'Single Response'!$B$2:$B$517,'Areas Ranking'!$B147)</f>
        <v>0.9365079365079364</v>
      </c>
      <c r="K147" s="8">
        <f>AVERAGEIFS('Single Response'!$AB$2:$AB$517,'Single Response'!$J$2:$J$517,'Areas Ranking'!$D147,'Single Response'!$B$2:$B$517,'Areas Ranking'!$B147)</f>
        <v>0.83333333333333337</v>
      </c>
      <c r="L147" s="8">
        <f>AVERAGEIFS('Single Response'!$AC$2:$AC$517,'Single Response'!$J$2:$J$517,'Areas Ranking'!$D147,'Single Response'!$B$2:$B$517,'Areas Ranking'!$B147)</f>
        <v>0.92337164750957845</v>
      </c>
      <c r="M147" s="4">
        <f>COUNTIFS($B$2:$B$172,'Areas Ranking'!$B147,$G$2:$G$172,'Areas Ranking'!$G147,$H$2:$H$172,"&gt;"&amp;H147)+1</f>
        <v>1</v>
      </c>
      <c r="N147" s="4">
        <f>COUNTIFS($B$2:$B$172,'Areas Ranking'!$B147,$G$2:$G$172,'Areas Ranking'!$G147,$I$2:$I$172,"&gt;"&amp;I147)+1</f>
        <v>5</v>
      </c>
      <c r="O147" s="4">
        <f>COUNTIFS($B$2:$B$172,'Areas Ranking'!$B147,$G$2:$G$172,'Areas Ranking'!$G147,$J$2:$J$172,"&gt;"&amp;J147)+1</f>
        <v>4</v>
      </c>
      <c r="P147" s="4">
        <f>COUNTIFS($B$2:$B$172,'Areas Ranking'!$B147,$G$2:$G$172,'Areas Ranking'!$G147,$K$2:$K$172,"&gt;"&amp;K147)+1</f>
        <v>1</v>
      </c>
      <c r="Q147" s="4">
        <f>COUNTIFS($B$2:$B$172,'Areas Ranking'!$B147,$G$2:$G$172,'Areas Ranking'!$G147,$L$2:$L$172,"&gt;"&amp;L147)+1</f>
        <v>2</v>
      </c>
      <c r="R147" s="4">
        <f t="shared" si="37"/>
        <v>5</v>
      </c>
      <c r="S147" s="4">
        <f t="shared" si="38"/>
        <v>1</v>
      </c>
      <c r="T147" s="4" t="str" cm="1">
        <f t="array" ref="T147">IF(R147=1,"none",IF(S147=1,_xlfn.IFS(M147=R147,"greeting",N147=R147,"act with empathy",O147=R147,"explain expectations &amp; resolve situations",P147=R147,"communication"),""))</f>
        <v>act with empathy</v>
      </c>
      <c r="U147" s="4" t="str">
        <f t="shared" si="39"/>
        <v>Parramatta received an overall score of 92% which ranks them at position 2 of the 12 areas within the North West Metropolitan region called in Q2.</v>
      </c>
      <c r="V147" s="4" t="str">
        <f t="shared" si="40"/>
        <v>Parramatta received a 'greeting' score of 81% which ranks them at position 1 of the 12 areas within the North West Metropolitan region called in Q2.</v>
      </c>
      <c r="W147" s="4" t="str">
        <f t="shared" si="41"/>
        <v>Parramatta received an 'act with empathy' score of 96% which ranks them at position 5 of the 12 areas within the North West Metropolitan region called in Q2.</v>
      </c>
      <c r="X147" s="4" t="str">
        <f t="shared" si="42"/>
        <v>Parramatta received an 'explain expectations &amp; resolve situations' score of 94% which ranks them at position 4 of the 12 areas within the North West Metropolitan region called in Q2.</v>
      </c>
      <c r="Y147" s="4" t="str">
        <f t="shared" si="43"/>
        <v>Parramatta received a 'communication' score of 83% which ranks them at position 1 of the 12 areas within the North West Metropolitan region called in Q2.</v>
      </c>
      <c r="Z147" s="4" t="str">
        <f t="shared" si="44"/>
        <v>Parramatta's lowest rank was for 'act with empathy' in Q2, which should be examined for potential areas of improvement.</v>
      </c>
    </row>
    <row r="148" spans="1:26" x14ac:dyDescent="0.25">
      <c r="A148" s="4">
        <v>2025</v>
      </c>
      <c r="B148" s="4" t="s">
        <v>347</v>
      </c>
      <c r="C148" s="9" t="s">
        <v>348</v>
      </c>
      <c r="D148" s="4" t="s">
        <v>166</v>
      </c>
      <c r="E148" s="4" t="str">
        <f t="shared" si="36"/>
        <v>Nepean</v>
      </c>
      <c r="F148" s="4" t="s">
        <v>104</v>
      </c>
      <c r="G148" s="4" t="s">
        <v>104</v>
      </c>
      <c r="H148" s="8">
        <f>AVERAGEIFS('Single Response'!$Y$2:$Y$517,'Single Response'!$J$2:$J$517,'Areas Ranking'!$D148,'Single Response'!$B$2:$B$517,'Areas Ranking'!$B148)</f>
        <v>0.7142857142857143</v>
      </c>
      <c r="I148" s="8">
        <f>AVERAGEIFS('Single Response'!$Z$2:$Z$517,'Single Response'!$J$2:$J$517,'Areas Ranking'!$D148,'Single Response'!$B$2:$B$517,'Areas Ranking'!$B148)</f>
        <v>0.75</v>
      </c>
      <c r="J148" s="8">
        <f>AVERAGEIFS('Single Response'!$AA$2:$AA$517,'Single Response'!$J$2:$J$517,'Areas Ranking'!$D148,'Single Response'!$B$2:$B$517,'Areas Ranking'!$B148)</f>
        <v>0.84832451499118167</v>
      </c>
      <c r="K148" s="8">
        <f>AVERAGEIFS('Single Response'!$AB$2:$AB$517,'Single Response'!$J$2:$J$517,'Areas Ranking'!$D148,'Single Response'!$B$2:$B$517,'Areas Ranking'!$B148)</f>
        <v>0.66666666666666663</v>
      </c>
      <c r="L148" s="8">
        <f>AVERAGEIFS('Single Response'!$AC$2:$AC$517,'Single Response'!$J$2:$J$517,'Areas Ranking'!$D148,'Single Response'!$B$2:$B$517,'Areas Ranking'!$B148)</f>
        <v>0.78718216649251127</v>
      </c>
      <c r="M148" s="4">
        <f>COUNTIFS($B$2:$B$172,'Areas Ranking'!$B148,$G$2:$G$172,'Areas Ranking'!$G148,$H$2:$H$172,"&gt;"&amp;H148)+1</f>
        <v>2</v>
      </c>
      <c r="N148" s="4">
        <f>COUNTIFS($B$2:$B$172,'Areas Ranking'!$B148,$G$2:$G$172,'Areas Ranking'!$G148,$I$2:$I$172,"&gt;"&amp;I148)+1</f>
        <v>10</v>
      </c>
      <c r="O148" s="4">
        <f>COUNTIFS($B$2:$B$172,'Areas Ranking'!$B148,$G$2:$G$172,'Areas Ranking'!$G148,$J$2:$J$172,"&gt;"&amp;J148)+1</f>
        <v>9</v>
      </c>
      <c r="P148" s="4">
        <f>COUNTIFS($B$2:$B$172,'Areas Ranking'!$B148,$G$2:$G$172,'Areas Ranking'!$G148,$K$2:$K$172,"&gt;"&amp;K148)+1</f>
        <v>7</v>
      </c>
      <c r="Q148" s="4">
        <f>COUNTIFS($B$2:$B$172,'Areas Ranking'!$B148,$G$2:$G$172,'Areas Ranking'!$G148,$L$2:$L$172,"&gt;"&amp;L148)+1</f>
        <v>9</v>
      </c>
      <c r="R148" s="4">
        <f t="shared" si="37"/>
        <v>10</v>
      </c>
      <c r="S148" s="4">
        <f t="shared" si="38"/>
        <v>1</v>
      </c>
      <c r="T148" s="4" t="str" cm="1">
        <f t="array" ref="T148">IF(R148=1,"none",IF(S148=1,_xlfn.IFS(M148=R148,"greeting",N148=R148,"act with empathy",O148=R148,"explain expectations &amp; resolve situations",P148=R148,"communication"),""))</f>
        <v>act with empathy</v>
      </c>
      <c r="U148" s="4" t="str">
        <f t="shared" si="39"/>
        <v>Nepean received an overall score of 79% which ranks them at position 9 of the 12 areas within the North West Metropolitan region called in Q2.</v>
      </c>
      <c r="V148" s="4" t="str">
        <f t="shared" si="40"/>
        <v>Nepean received a 'greeting' score of 71% which ranks them at position 2 of the 12 areas within the North West Metropolitan region called in Q2.</v>
      </c>
      <c r="W148" s="4" t="str">
        <f t="shared" si="41"/>
        <v>Nepean received an 'act with empathy' score of 75% which ranks them at position 10 of the 12 areas within the North West Metropolitan region called in Q2.</v>
      </c>
      <c r="X148" s="4" t="str">
        <f t="shared" si="42"/>
        <v>Nepean received an 'explain expectations &amp; resolve situations' score of 85% which ranks them at position 9 of the 12 areas within the North West Metropolitan region called in Q2.</v>
      </c>
      <c r="Y148" s="4" t="str">
        <f t="shared" si="43"/>
        <v>Nepean received a 'communication' score of 67% which ranks them at position 7 of the 12 areas within the North West Metropolitan region called in Q2.</v>
      </c>
      <c r="Z148" s="4" t="str">
        <f t="shared" si="44"/>
        <v>Nepean's lowest rank was for 'act with empathy' in Q2, which should be examined for potential areas of improvement.</v>
      </c>
    </row>
    <row r="149" spans="1:26" x14ac:dyDescent="0.25">
      <c r="A149" s="4">
        <v>2025</v>
      </c>
      <c r="B149" s="4" t="s">
        <v>347</v>
      </c>
      <c r="C149" s="9" t="s">
        <v>348</v>
      </c>
      <c r="D149" s="4" t="s">
        <v>275</v>
      </c>
      <c r="E149" s="4" t="str">
        <f t="shared" si="36"/>
        <v>Monaro</v>
      </c>
      <c r="F149" s="4" t="s">
        <v>253</v>
      </c>
      <c r="G149" s="4" t="s">
        <v>253</v>
      </c>
      <c r="H149" s="8">
        <f>AVERAGEIFS('Single Response'!$Y$2:$Y$517,'Single Response'!$J$2:$J$517,'Areas Ranking'!$D149,'Single Response'!$B$2:$B$517,'Areas Ranking'!$B149)</f>
        <v>0.42857142857142855</v>
      </c>
      <c r="I149" s="8">
        <f>AVERAGEIFS('Single Response'!$Z$2:$Z$517,'Single Response'!$J$2:$J$517,'Areas Ranking'!$D149,'Single Response'!$B$2:$B$517,'Areas Ranking'!$B149)</f>
        <v>0.7857142857142857</v>
      </c>
      <c r="J149" s="8">
        <f>AVERAGEIFS('Single Response'!$AA$2:$AA$517,'Single Response'!$J$2:$J$517,'Areas Ranking'!$D149,'Single Response'!$B$2:$B$517,'Areas Ranking'!$B149)</f>
        <v>0.87301587301587302</v>
      </c>
      <c r="K149" s="8">
        <f>AVERAGEIFS('Single Response'!$AB$2:$AB$517,'Single Response'!$J$2:$J$517,'Areas Ranking'!$D149,'Single Response'!$B$2:$B$517,'Areas Ranking'!$B149)</f>
        <v>0.16666666666666666</v>
      </c>
      <c r="L149" s="8">
        <f>AVERAGEIFS('Single Response'!$AC$2:$AC$517,'Single Response'!$J$2:$J$517,'Areas Ranking'!$D149,'Single Response'!$B$2:$B$517,'Areas Ranking'!$B149)</f>
        <v>0.72796934865900376</v>
      </c>
      <c r="M149" s="4">
        <f>COUNTIFS($B$2:$B$172,'Areas Ranking'!$B149,$G$2:$G$172,'Areas Ranking'!$G149,$H$2:$H$172,"&gt;"&amp;H149)+1</f>
        <v>8</v>
      </c>
      <c r="N149" s="4">
        <f>COUNTIFS($B$2:$B$172,'Areas Ranking'!$B149,$G$2:$G$172,'Areas Ranking'!$G149,$I$2:$I$172,"&gt;"&amp;I149)+1</f>
        <v>6</v>
      </c>
      <c r="O149" s="4">
        <f>COUNTIFS($B$2:$B$172,'Areas Ranking'!$B149,$G$2:$G$172,'Areas Ranking'!$G149,$J$2:$J$172,"&gt;"&amp;J149)+1</f>
        <v>3</v>
      </c>
      <c r="P149" s="4">
        <f>COUNTIFS($B$2:$B$172,'Areas Ranking'!$B149,$G$2:$G$172,'Areas Ranking'!$G149,$K$2:$K$172,"&gt;"&amp;K149)+1</f>
        <v>8</v>
      </c>
      <c r="Q149" s="4">
        <f>COUNTIFS($B$2:$B$172,'Areas Ranking'!$B149,$G$2:$G$172,'Areas Ranking'!$G149,$L$2:$L$172,"&gt;"&amp;L149)+1</f>
        <v>6</v>
      </c>
      <c r="R149" s="4">
        <f t="shared" si="37"/>
        <v>8</v>
      </c>
      <c r="S149" s="4">
        <f t="shared" si="38"/>
        <v>2</v>
      </c>
      <c r="T149" s="4" t="str" cm="1">
        <f t="array" ref="T149">IF(R149=1,"none",IF(S149=1,_xlfn.IFS(M149=R149,"greeting",N149=R149,"act with empathy",O149=R149,"explain expectations &amp; resolve situations",P149=R149,"communication"),""))</f>
        <v/>
      </c>
      <c r="U149" s="4" t="str">
        <f t="shared" si="39"/>
        <v>Monaro received an overall score of 73% which ranks them at position 6 of the 8 areas within the Southern region called in Q2.</v>
      </c>
      <c r="V149" s="4" t="str">
        <f t="shared" si="40"/>
        <v>Monaro received a 'greeting' score of 43% which ranks them at position 8 of the 8 areas within the Southern region called in Q2.</v>
      </c>
      <c r="W149" s="4" t="str">
        <f t="shared" si="41"/>
        <v>Monaro received an 'act with empathy' score of 79% which ranks them at position 6 of the 8 areas within the Southern region called in Q2.</v>
      </c>
      <c r="X149" s="4" t="str">
        <f t="shared" si="42"/>
        <v>Monaro received an 'explain expectations &amp; resolve situations' score of 87% which ranks them at position 3 of the 8 areas within the Southern region called in Q2.</v>
      </c>
      <c r="Y149" s="4" t="str">
        <f t="shared" si="43"/>
        <v>Monaro received a 'communication' score of 17% which ranks them at position 8 of the 8 areas within the Southern region called in Q2.</v>
      </c>
      <c r="Z149" s="4" t="str">
        <f t="shared" si="44"/>
        <v>Monaro had multiple areas with lower ranks in Q2, which should be examined for potential areas of improvement.</v>
      </c>
    </row>
    <row r="150" spans="1:26" x14ac:dyDescent="0.25">
      <c r="A150" s="4">
        <v>2025</v>
      </c>
      <c r="B150" s="4" t="s">
        <v>347</v>
      </c>
      <c r="C150" s="9" t="s">
        <v>348</v>
      </c>
      <c r="D150" s="4" t="s">
        <v>212</v>
      </c>
      <c r="E150" s="4" t="str">
        <f t="shared" si="36"/>
        <v>Bankstown</v>
      </c>
      <c r="F150" s="4" t="s">
        <v>186</v>
      </c>
      <c r="G150" s="4" t="s">
        <v>186</v>
      </c>
      <c r="H150" s="8">
        <f>AVERAGEIFS('Single Response'!$Y$2:$Y$517,'Single Response'!$J$2:$J$517,'Areas Ranking'!$D150,'Single Response'!$B$2:$B$517,'Areas Ranking'!$B150)</f>
        <v>0.52380952380952372</v>
      </c>
      <c r="I150" s="8">
        <f>AVERAGEIFS('Single Response'!$Z$2:$Z$517,'Single Response'!$J$2:$J$517,'Areas Ranking'!$D150,'Single Response'!$B$2:$B$517,'Areas Ranking'!$B150)</f>
        <v>1</v>
      </c>
      <c r="J150" s="8">
        <f>AVERAGEIFS('Single Response'!$AA$2:$AA$517,'Single Response'!$J$2:$J$517,'Areas Ranking'!$D150,'Single Response'!$B$2:$B$517,'Areas Ranking'!$B150)</f>
        <v>0.9365079365079364</v>
      </c>
      <c r="K150" s="8">
        <f>AVERAGEIFS('Single Response'!$AB$2:$AB$517,'Single Response'!$J$2:$J$517,'Areas Ranking'!$D150,'Single Response'!$B$2:$B$517,'Areas Ranking'!$B150)</f>
        <v>0.66666666666666663</v>
      </c>
      <c r="L150" s="8">
        <f>AVERAGEIFS('Single Response'!$AC$2:$AC$517,'Single Response'!$J$2:$J$517,'Areas Ranking'!$D150,'Single Response'!$B$2:$B$517,'Areas Ranking'!$B150)</f>
        <v>0.89272030651340994</v>
      </c>
      <c r="M150" s="4">
        <f>COUNTIFS($B$2:$B$172,'Areas Ranking'!$B150,$G$2:$G$172,'Areas Ranking'!$G150,$H$2:$H$172,"&gt;"&amp;H150)+1</f>
        <v>3</v>
      </c>
      <c r="N150" s="4">
        <f>COUNTIFS($B$2:$B$172,'Areas Ranking'!$B150,$G$2:$G$172,'Areas Ranking'!$G150,$I$2:$I$172,"&gt;"&amp;I150)+1</f>
        <v>1</v>
      </c>
      <c r="O150" s="4">
        <f>COUNTIFS($B$2:$B$172,'Areas Ranking'!$B150,$G$2:$G$172,'Areas Ranking'!$G150,$J$2:$J$172,"&gt;"&amp;J150)+1</f>
        <v>4</v>
      </c>
      <c r="P150" s="4">
        <f>COUNTIFS($B$2:$B$172,'Areas Ranking'!$B150,$G$2:$G$172,'Areas Ranking'!$G150,$K$2:$K$172,"&gt;"&amp;K150)+1</f>
        <v>1</v>
      </c>
      <c r="Q150" s="4">
        <f>COUNTIFS($B$2:$B$172,'Areas Ranking'!$B150,$G$2:$G$172,'Areas Ranking'!$G150,$L$2:$L$172,"&gt;"&amp;L150)+1</f>
        <v>3</v>
      </c>
      <c r="R150" s="4">
        <f t="shared" si="37"/>
        <v>4</v>
      </c>
      <c r="S150" s="4">
        <f t="shared" si="38"/>
        <v>1</v>
      </c>
      <c r="T150" s="4" t="str" cm="1">
        <f t="array" ref="T150">IF(R150=1,"none",IF(S150=1,_xlfn.IFS(M150=R150,"greeting",N150=R150,"act with empathy",O150=R150,"explain expectations &amp; resolve situations",P150=R150,"communication"),""))</f>
        <v>explain expectations &amp; resolve situations</v>
      </c>
      <c r="U150" s="4" t="str">
        <f t="shared" si="39"/>
        <v>Bankstown received an overall score of 89% which ranks them at position 3 of the 9 areas within the South West Metropolitan region called in Q2.</v>
      </c>
      <c r="V150" s="4" t="str">
        <f t="shared" si="40"/>
        <v>Bankstown received a 'greeting' score of 52% which ranks them at position 3 of the 9 areas within the South West Metropolitan region called in Q2.</v>
      </c>
      <c r="W150" s="4" t="str">
        <f t="shared" si="41"/>
        <v>Bankstown received an 'act with empathy' score of 100% which ranks them at position 1 of the 9 areas within the South West Metropolitan region called in Q2.</v>
      </c>
      <c r="X150" s="4" t="str">
        <f t="shared" si="42"/>
        <v>Bankstown received an 'explain expectations &amp; resolve situations' score of 94% which ranks them at position 4 of the 9 areas within the South West Metropolitan region called in Q2.</v>
      </c>
      <c r="Y150" s="4" t="str">
        <f t="shared" si="43"/>
        <v>Bankstown received a 'communication' score of 67% which ranks them at position 1 of the 9 areas within the South West Metropolitan region called in Q2.</v>
      </c>
      <c r="Z150" s="4" t="str">
        <f t="shared" si="44"/>
        <v>Bankstown's lowest rank was for 'explain expectations &amp; resolve situations' in Q2, which should be examined for potential areas of improvement.</v>
      </c>
    </row>
    <row r="151" spans="1:26" x14ac:dyDescent="0.25">
      <c r="A151" s="4">
        <v>2025</v>
      </c>
      <c r="B151" s="4" t="s">
        <v>347</v>
      </c>
      <c r="C151" s="9" t="s">
        <v>348</v>
      </c>
      <c r="D151" s="4" t="s">
        <v>174</v>
      </c>
      <c r="E151" s="4" t="str">
        <f t="shared" si="36"/>
        <v>Riverstone</v>
      </c>
      <c r="F151" s="4" t="s">
        <v>104</v>
      </c>
      <c r="G151" s="4" t="s">
        <v>104</v>
      </c>
      <c r="H151" s="8">
        <f>AVERAGEIFS('Single Response'!$Y$2:$Y$517,'Single Response'!$J$2:$J$517,'Areas Ranking'!$D151,'Single Response'!$B$2:$B$517,'Areas Ranking'!$B151)</f>
        <v>0.33333333333333331</v>
      </c>
      <c r="I151" s="8">
        <f>AVERAGEIFS('Single Response'!$Z$2:$Z$517,'Single Response'!$J$2:$J$517,'Areas Ranking'!$D151,'Single Response'!$B$2:$B$517,'Areas Ranking'!$B151)</f>
        <v>0.52380952380952384</v>
      </c>
      <c r="J151" s="8">
        <f>AVERAGEIFS('Single Response'!$AA$2:$AA$517,'Single Response'!$J$2:$J$517,'Areas Ranking'!$D151,'Single Response'!$B$2:$B$517,'Areas Ranking'!$B151)</f>
        <v>0.36507936507936511</v>
      </c>
      <c r="K151" s="8">
        <f>AVERAGEIFS('Single Response'!$AB$2:$AB$517,'Single Response'!$J$2:$J$517,'Areas Ranking'!$D151,'Single Response'!$B$2:$B$517,'Areas Ranking'!$B151)</f>
        <v>0.33333333333333331</v>
      </c>
      <c r="L151" s="8">
        <f>AVERAGEIFS('Single Response'!$AC$2:$AC$517,'Single Response'!$J$2:$J$517,'Areas Ranking'!$D151,'Single Response'!$B$2:$B$517,'Areas Ranking'!$B151)</f>
        <v>0.40996168582375486</v>
      </c>
      <c r="M151" s="4">
        <f>COUNTIFS($B$2:$B$172,'Areas Ranking'!$B151,$G$2:$G$172,'Areas Ranking'!$G151,$H$2:$H$172,"&gt;"&amp;H151)+1</f>
        <v>12</v>
      </c>
      <c r="N151" s="4">
        <f>COUNTIFS($B$2:$B$172,'Areas Ranking'!$B151,$G$2:$G$172,'Areas Ranking'!$G151,$I$2:$I$172,"&gt;"&amp;I151)+1</f>
        <v>12</v>
      </c>
      <c r="O151" s="4">
        <f>COUNTIFS($B$2:$B$172,'Areas Ranking'!$B151,$G$2:$G$172,'Areas Ranking'!$G151,$J$2:$J$172,"&gt;"&amp;J151)+1</f>
        <v>12</v>
      </c>
      <c r="P151" s="4">
        <f>COUNTIFS($B$2:$B$172,'Areas Ranking'!$B151,$G$2:$G$172,'Areas Ranking'!$G151,$K$2:$K$172,"&gt;"&amp;K151)+1</f>
        <v>12</v>
      </c>
      <c r="Q151" s="4">
        <f>COUNTIFS($B$2:$B$172,'Areas Ranking'!$B151,$G$2:$G$172,'Areas Ranking'!$G151,$L$2:$L$172,"&gt;"&amp;L151)+1</f>
        <v>12</v>
      </c>
      <c r="R151" s="4">
        <f t="shared" si="37"/>
        <v>12</v>
      </c>
      <c r="S151" s="4">
        <f t="shared" si="38"/>
        <v>4</v>
      </c>
      <c r="T151" s="4" t="str" cm="1">
        <f t="array" ref="T151">IF(R151=1,"none",IF(S151=1,_xlfn.IFS(M151=R151,"greeting",N151=R151,"act with empathy",O151=R151,"explain expectations &amp; resolve situations",P151=R151,"communication"),""))</f>
        <v/>
      </c>
      <c r="U151" s="4" t="str">
        <f t="shared" si="39"/>
        <v>Riverstone received an overall score of 41% which ranks them at position 12 of the 12 areas within the North West Metropolitan region called in Q2.</v>
      </c>
      <c r="V151" s="4" t="str">
        <f t="shared" si="40"/>
        <v>Riverstone received a 'greeting' score of 33% which ranks them at position 12 of the 12 areas within the North West Metropolitan region called in Q2.</v>
      </c>
      <c r="W151" s="4" t="str">
        <f t="shared" si="41"/>
        <v>Riverstone received an 'act with empathy' score of 52% which ranks them at position 12 of the 12 areas within the North West Metropolitan region called in Q2.</v>
      </c>
      <c r="X151" s="4" t="str">
        <f t="shared" si="42"/>
        <v>Riverstone received an 'explain expectations &amp; resolve situations' score of 37% which ranks them at position 12 of the 12 areas within the North West Metropolitan region called in Q2.</v>
      </c>
      <c r="Y151" s="4" t="str">
        <f t="shared" si="43"/>
        <v>Riverstone received a 'communication' score of 33% which ranks them at position 12 of the 12 areas within the North West Metropolitan region called in Q2.</v>
      </c>
      <c r="Z151" s="4" t="str">
        <f t="shared" si="44"/>
        <v>Riverstone had multiple areas with lower ranks in Q2, which should be examined for potential areas of improvement.</v>
      </c>
    </row>
    <row r="152" spans="1:26" x14ac:dyDescent="0.25">
      <c r="A152" s="4">
        <v>2025</v>
      </c>
      <c r="B152" s="4" t="s">
        <v>347</v>
      </c>
      <c r="C152" s="9" t="s">
        <v>348</v>
      </c>
      <c r="D152" s="4" t="s">
        <v>75</v>
      </c>
      <c r="E152" s="4" t="str">
        <f t="shared" si="36"/>
        <v>Eastern Suburbs</v>
      </c>
      <c r="F152" s="4" t="s">
        <v>48</v>
      </c>
      <c r="G152" s="4" t="s">
        <v>48</v>
      </c>
      <c r="H152" s="8">
        <f>AVERAGEIFS('Single Response'!$Y$2:$Y$517,'Single Response'!$J$2:$J$517,'Areas Ranking'!$D152,'Single Response'!$B$2:$B$517,'Areas Ranking'!$B152)</f>
        <v>0.7142857142857143</v>
      </c>
      <c r="I152" s="8">
        <f>AVERAGEIFS('Single Response'!$Z$2:$Z$517,'Single Response'!$J$2:$J$517,'Areas Ranking'!$D152,'Single Response'!$B$2:$B$517,'Areas Ranking'!$B152)</f>
        <v>1</v>
      </c>
      <c r="J152" s="8">
        <f>AVERAGEIFS('Single Response'!$AA$2:$AA$517,'Single Response'!$J$2:$J$517,'Areas Ranking'!$D152,'Single Response'!$B$2:$B$517,'Areas Ranking'!$B152)</f>
        <v>0.87301587301587302</v>
      </c>
      <c r="K152" s="8">
        <f>AVERAGEIFS('Single Response'!$AB$2:$AB$517,'Single Response'!$J$2:$J$517,'Areas Ranking'!$D152,'Single Response'!$B$2:$B$517,'Areas Ranking'!$B152)</f>
        <v>0.83333333333333337</v>
      </c>
      <c r="L152" s="8">
        <f>AVERAGEIFS('Single Response'!$AC$2:$AC$517,'Single Response'!$J$2:$J$517,'Areas Ranking'!$D152,'Single Response'!$B$2:$B$517,'Areas Ranking'!$B152)</f>
        <v>0.89655172413793105</v>
      </c>
      <c r="M152" s="4">
        <f>COUNTIFS($B$2:$B$172,'Areas Ranking'!$B152,$G$2:$G$172,'Areas Ranking'!$G152,$H$2:$H$172,"&gt;"&amp;H152)+1</f>
        <v>1</v>
      </c>
      <c r="N152" s="4">
        <f>COUNTIFS($B$2:$B$172,'Areas Ranking'!$B152,$G$2:$G$172,'Areas Ranking'!$G152,$I$2:$I$172,"&gt;"&amp;I152)+1</f>
        <v>1</v>
      </c>
      <c r="O152" s="4">
        <f>COUNTIFS($B$2:$B$172,'Areas Ranking'!$B152,$G$2:$G$172,'Areas Ranking'!$G152,$J$2:$J$172,"&gt;"&amp;J152)+1</f>
        <v>5</v>
      </c>
      <c r="P152" s="4">
        <f>COUNTIFS($B$2:$B$172,'Areas Ranking'!$B152,$G$2:$G$172,'Areas Ranking'!$G152,$K$2:$K$172,"&gt;"&amp;K152)+1</f>
        <v>3</v>
      </c>
      <c r="Q152" s="4">
        <f>COUNTIFS($B$2:$B$172,'Areas Ranking'!$B152,$G$2:$G$172,'Areas Ranking'!$G152,$L$2:$L$172,"&gt;"&amp;L152)+1</f>
        <v>4</v>
      </c>
      <c r="R152" s="4">
        <f t="shared" si="37"/>
        <v>5</v>
      </c>
      <c r="S152" s="4">
        <f t="shared" si="38"/>
        <v>1</v>
      </c>
      <c r="T152" s="4" t="str" cm="1">
        <f t="array" ref="T152">IF(R152=1,"none",IF(S152=1,_xlfn.IFS(M152=R152,"greeting",N152=R152,"act with empathy",O152=R152,"explain expectations &amp; resolve situations",P152=R152,"communication"),""))</f>
        <v>explain expectations &amp; resolve situations</v>
      </c>
      <c r="U152" s="4" t="str">
        <f t="shared" si="39"/>
        <v>Eastern Suburbs received an overall score of 90% which ranks them at position 4 of the 10 areas within the Central Metropolitan region called in Q2.</v>
      </c>
      <c r="V152" s="4" t="str">
        <f t="shared" si="40"/>
        <v>Eastern Suburbs received a 'greeting' score of 71% which ranks them at position 1 of the 10 areas within the Central Metropolitan region called in Q2.</v>
      </c>
      <c r="W152" s="4" t="str">
        <f t="shared" si="41"/>
        <v>Eastern Suburbs received an 'act with empathy' score of 100% which ranks them at position 1 of the 10 areas within the Central Metropolitan region called in Q2.</v>
      </c>
      <c r="X152" s="4" t="str">
        <f t="shared" si="42"/>
        <v>Eastern Suburbs received an 'explain expectations &amp; resolve situations' score of 87% which ranks them at position 5 of the 10 areas within the Central Metropolitan region called in Q2.</v>
      </c>
      <c r="Y152" s="4" t="str">
        <f t="shared" si="43"/>
        <v>Eastern Suburbs received a 'communication' score of 83% which ranks them at position 3 of the 10 areas within the Central Metropolitan region called in Q2.</v>
      </c>
      <c r="Z152" s="4" t="str">
        <f t="shared" si="44"/>
        <v>Eastern Suburbs' lowest rank was for 'explain expectations &amp; resolve situations' in Q2, which should be examined for potential areas of improvement.</v>
      </c>
    </row>
    <row r="153" spans="1:26" x14ac:dyDescent="0.25">
      <c r="A153" s="4">
        <v>2025</v>
      </c>
      <c r="B153" s="4" t="s">
        <v>347</v>
      </c>
      <c r="C153" s="9" t="s">
        <v>348</v>
      </c>
      <c r="D153" s="4" t="s">
        <v>146</v>
      </c>
      <c r="E153" s="4" t="str">
        <f t="shared" si="36"/>
        <v>Hunter Valley</v>
      </c>
      <c r="F153" s="4" t="s">
        <v>136</v>
      </c>
      <c r="G153" s="4" t="s">
        <v>136</v>
      </c>
      <c r="H153" s="8">
        <f>AVERAGEIFS('Single Response'!$Y$2:$Y$517,'Single Response'!$J$2:$J$517,'Areas Ranking'!$D153,'Single Response'!$B$2:$B$517,'Areas Ranking'!$B153)</f>
        <v>0.5714285714285714</v>
      </c>
      <c r="I153" s="8">
        <f>AVERAGEIFS('Single Response'!$Z$2:$Z$517,'Single Response'!$J$2:$J$517,'Areas Ranking'!$D153,'Single Response'!$B$2:$B$517,'Areas Ranking'!$B153)</f>
        <v>0.9642857142857143</v>
      </c>
      <c r="J153" s="8">
        <f>AVERAGEIFS('Single Response'!$AA$2:$AA$517,'Single Response'!$J$2:$J$517,'Areas Ranking'!$D153,'Single Response'!$B$2:$B$517,'Areas Ranking'!$B153)</f>
        <v>0.77777777777777768</v>
      </c>
      <c r="K153" s="8">
        <f>AVERAGEIFS('Single Response'!$AB$2:$AB$517,'Single Response'!$J$2:$J$517,'Areas Ranking'!$D153,'Single Response'!$B$2:$B$517,'Areas Ranking'!$B153)</f>
        <v>0.66666666666666663</v>
      </c>
      <c r="L153" s="8">
        <f>AVERAGEIFS('Single Response'!$AC$2:$AC$517,'Single Response'!$J$2:$J$517,'Areas Ranking'!$D153,'Single Response'!$B$2:$B$517,'Areas Ranking'!$B153)</f>
        <v>0.80842911877394641</v>
      </c>
      <c r="M153" s="4">
        <f>COUNTIFS($B$2:$B$172,'Areas Ranking'!$B153,$G$2:$G$172,'Areas Ranking'!$G153,$H$2:$H$172,"&gt;"&amp;H153)+1</f>
        <v>5</v>
      </c>
      <c r="N153" s="4">
        <f>COUNTIFS($B$2:$B$172,'Areas Ranking'!$B153,$G$2:$G$172,'Areas Ranking'!$G153,$I$2:$I$172,"&gt;"&amp;I153)+1</f>
        <v>4</v>
      </c>
      <c r="O153" s="4">
        <f>COUNTIFS($B$2:$B$172,'Areas Ranking'!$B153,$G$2:$G$172,'Areas Ranking'!$G153,$J$2:$J$172,"&gt;"&amp;J153)+1</f>
        <v>8</v>
      </c>
      <c r="P153" s="4">
        <f>COUNTIFS($B$2:$B$172,'Areas Ranking'!$B153,$G$2:$G$172,'Areas Ranking'!$G153,$K$2:$K$172,"&gt;"&amp;K153)+1</f>
        <v>4</v>
      </c>
      <c r="Q153" s="4">
        <f>COUNTIFS($B$2:$B$172,'Areas Ranking'!$B153,$G$2:$G$172,'Areas Ranking'!$G153,$L$2:$L$172,"&gt;"&amp;L153)+1</f>
        <v>7</v>
      </c>
      <c r="R153" s="4">
        <f t="shared" si="37"/>
        <v>8</v>
      </c>
      <c r="S153" s="4">
        <f t="shared" si="38"/>
        <v>1</v>
      </c>
      <c r="T153" s="4" t="str" cm="1">
        <f t="array" ref="T153">IF(R153=1,"none",IF(S153=1,_xlfn.IFS(M153=R153,"greeting",N153=R153,"act with empathy",O153=R153,"explain expectations &amp; resolve situations",P153=R153,"communication"),""))</f>
        <v>explain expectations &amp; resolve situations</v>
      </c>
      <c r="U153" s="4" t="str">
        <f t="shared" si="39"/>
        <v>Hunter Valley received an overall score of 81% which ranks them at position 7 of the 11 areas within the Northern region called in Q2.</v>
      </c>
      <c r="V153" s="4" t="str">
        <f t="shared" si="40"/>
        <v>Hunter Valley received a 'greeting' score of 57% which ranks them at position 5 of the 11 areas within the Northern region called in Q2.</v>
      </c>
      <c r="W153" s="4" t="str">
        <f t="shared" si="41"/>
        <v>Hunter Valley received an 'act with empathy' score of 96% which ranks them at position 4 of the 11 areas within the Northern region called in Q2.</v>
      </c>
      <c r="X153" s="4" t="str">
        <f t="shared" si="42"/>
        <v>Hunter Valley received an 'explain expectations &amp; resolve situations' score of 78% which ranks them at position 8 of the 11 areas within the Northern region called in Q2.</v>
      </c>
      <c r="Y153" s="4" t="str">
        <f t="shared" si="43"/>
        <v>Hunter Valley received a 'communication' score of 67% which ranks them at position 4 of the 11 areas within the Northern region called in Q2.</v>
      </c>
      <c r="Z153" s="4" t="str">
        <f t="shared" si="44"/>
        <v>Hunter Valley's lowest rank was for 'explain expectations &amp; resolve situations' in Q2, which should be examined for potential areas of improvement.</v>
      </c>
    </row>
    <row r="154" spans="1:26" x14ac:dyDescent="0.25">
      <c r="A154" s="4">
        <v>2025</v>
      </c>
      <c r="B154" s="4" t="s">
        <v>347</v>
      </c>
      <c r="C154" s="9" t="s">
        <v>348</v>
      </c>
      <c r="D154" s="4" t="s">
        <v>60</v>
      </c>
      <c r="E154" s="4" t="str">
        <f t="shared" si="36"/>
        <v>Surry Hills</v>
      </c>
      <c r="F154" s="4" t="s">
        <v>48</v>
      </c>
      <c r="G154" s="4" t="s">
        <v>48</v>
      </c>
      <c r="H154" s="8">
        <f>AVERAGEIFS('Single Response'!$Y$2:$Y$517,'Single Response'!$J$2:$J$517,'Areas Ranking'!$D154,'Single Response'!$B$2:$B$517,'Areas Ranking'!$B154)</f>
        <v>0.61904761904761896</v>
      </c>
      <c r="I154" s="8">
        <f>AVERAGEIFS('Single Response'!$Z$2:$Z$517,'Single Response'!$J$2:$J$517,'Areas Ranking'!$D154,'Single Response'!$B$2:$B$517,'Areas Ranking'!$B154)</f>
        <v>0.94047619047619035</v>
      </c>
      <c r="J154" s="8">
        <f>AVERAGEIFS('Single Response'!$AA$2:$AA$517,'Single Response'!$J$2:$J$517,'Areas Ranking'!$D154,'Single Response'!$B$2:$B$517,'Areas Ranking'!$B154)</f>
        <v>0.87301587301587302</v>
      </c>
      <c r="K154" s="8">
        <f>AVERAGEIFS('Single Response'!$AB$2:$AB$517,'Single Response'!$J$2:$J$517,'Areas Ranking'!$D154,'Single Response'!$B$2:$B$517,'Areas Ranking'!$B154)</f>
        <v>0.66666666666666663</v>
      </c>
      <c r="L154" s="8">
        <f>AVERAGEIFS('Single Response'!$AC$2:$AC$517,'Single Response'!$J$2:$J$517,'Areas Ranking'!$D154,'Single Response'!$B$2:$B$517,'Areas Ranking'!$B154)</f>
        <v>0.85057471264367823</v>
      </c>
      <c r="M154" s="4">
        <f>COUNTIFS($B$2:$B$172,'Areas Ranking'!$B154,$G$2:$G$172,'Areas Ranking'!$G154,$H$2:$H$172,"&gt;"&amp;H154)+1</f>
        <v>4</v>
      </c>
      <c r="N154" s="4">
        <f>COUNTIFS($B$2:$B$172,'Areas Ranking'!$B154,$G$2:$G$172,'Areas Ranking'!$G154,$I$2:$I$172,"&gt;"&amp;I154)+1</f>
        <v>7</v>
      </c>
      <c r="O154" s="4">
        <f>COUNTIFS($B$2:$B$172,'Areas Ranking'!$B154,$G$2:$G$172,'Areas Ranking'!$G154,$J$2:$J$172,"&gt;"&amp;J154)+1</f>
        <v>5</v>
      </c>
      <c r="P154" s="4">
        <f>COUNTIFS($B$2:$B$172,'Areas Ranking'!$B154,$G$2:$G$172,'Areas Ranking'!$G154,$K$2:$K$172,"&gt;"&amp;K154)+1</f>
        <v>6</v>
      </c>
      <c r="Q154" s="4">
        <f>COUNTIFS($B$2:$B$172,'Areas Ranking'!$B154,$G$2:$G$172,'Areas Ranking'!$G154,$L$2:$L$172,"&gt;"&amp;L154)+1</f>
        <v>6</v>
      </c>
      <c r="R154" s="4">
        <f t="shared" si="37"/>
        <v>7</v>
      </c>
      <c r="S154" s="4">
        <f t="shared" si="38"/>
        <v>1</v>
      </c>
      <c r="T154" s="4" t="str" cm="1">
        <f t="array" ref="T154">IF(R154=1,"none",IF(S154=1,_xlfn.IFS(M154=R154,"greeting",N154=R154,"act with empathy",O154=R154,"explain expectations &amp; resolve situations",P154=R154,"communication"),""))</f>
        <v>act with empathy</v>
      </c>
      <c r="U154" s="4" t="str">
        <f t="shared" si="39"/>
        <v>Surry Hills received an overall score of 85% which ranks them at position 6 of the 10 areas within the Central Metropolitan region called in Q2.</v>
      </c>
      <c r="V154" s="4" t="str">
        <f t="shared" si="40"/>
        <v>Surry Hills received a 'greeting' score of 62% which ranks them at position 4 of the 10 areas within the Central Metropolitan region called in Q2.</v>
      </c>
      <c r="W154" s="4" t="str">
        <f t="shared" si="41"/>
        <v>Surry Hills received an 'act with empathy' score of 94% which ranks them at position 7 of the 10 areas within the Central Metropolitan region called in Q2.</v>
      </c>
      <c r="X154" s="4" t="str">
        <f t="shared" si="42"/>
        <v>Surry Hills received an 'explain expectations &amp; resolve situations' score of 87% which ranks them at position 5 of the 10 areas within the Central Metropolitan region called in Q2.</v>
      </c>
      <c r="Y154" s="4" t="str">
        <f t="shared" si="43"/>
        <v>Surry Hills received a 'communication' score of 67% which ranks them at position 6 of the 10 areas within the Central Metropolitan region called in Q2.</v>
      </c>
      <c r="Z154" s="4" t="str">
        <f t="shared" si="44"/>
        <v>Surry Hills' lowest rank was for 'act with empathy' in Q2, which should be examined for potential areas of improvement.</v>
      </c>
    </row>
    <row r="155" spans="1:26" x14ac:dyDescent="0.25">
      <c r="A155" s="4">
        <v>2025</v>
      </c>
      <c r="B155" s="4" t="s">
        <v>347</v>
      </c>
      <c r="C155" s="9" t="s">
        <v>348</v>
      </c>
      <c r="D155" s="4" t="s">
        <v>98</v>
      </c>
      <c r="E155" s="4" t="str">
        <f t="shared" si="36"/>
        <v>Sutherland Shire</v>
      </c>
      <c r="F155" s="4" t="s">
        <v>48</v>
      </c>
      <c r="G155" s="4" t="s">
        <v>48</v>
      </c>
      <c r="H155" s="8">
        <f>AVERAGEIFS('Single Response'!$Y$2:$Y$517,'Single Response'!$J$2:$J$517,'Areas Ranking'!$D155,'Single Response'!$B$2:$B$517,'Areas Ranking'!$B155)</f>
        <v>0.57142857142857151</v>
      </c>
      <c r="I155" s="8">
        <f>AVERAGEIFS('Single Response'!$Z$2:$Z$517,'Single Response'!$J$2:$J$517,'Areas Ranking'!$D155,'Single Response'!$B$2:$B$517,'Areas Ranking'!$B155)</f>
        <v>1</v>
      </c>
      <c r="J155" s="8">
        <f>AVERAGEIFS('Single Response'!$AA$2:$AA$517,'Single Response'!$J$2:$J$517,'Areas Ranking'!$D155,'Single Response'!$B$2:$B$517,'Areas Ranking'!$B155)</f>
        <v>0.9365079365079364</v>
      </c>
      <c r="K155" s="8">
        <f>AVERAGEIFS('Single Response'!$AB$2:$AB$517,'Single Response'!$J$2:$J$517,'Areas Ranking'!$D155,'Single Response'!$B$2:$B$517,'Areas Ranking'!$B155)</f>
        <v>0.83333333333333337</v>
      </c>
      <c r="L155" s="8">
        <f>AVERAGEIFS('Single Response'!$AC$2:$AC$517,'Single Response'!$J$2:$J$517,'Areas Ranking'!$D155,'Single Response'!$B$2:$B$517,'Areas Ranking'!$B155)</f>
        <v>0.91570881226053624</v>
      </c>
      <c r="M155" s="4">
        <f>COUNTIFS($B$2:$B$172,'Areas Ranking'!$B155,$G$2:$G$172,'Areas Ranking'!$G155,$H$2:$H$172,"&gt;"&amp;H155)+1</f>
        <v>6</v>
      </c>
      <c r="N155" s="4">
        <f>COUNTIFS($B$2:$B$172,'Areas Ranking'!$B155,$G$2:$G$172,'Areas Ranking'!$G155,$I$2:$I$172,"&gt;"&amp;I155)+1</f>
        <v>1</v>
      </c>
      <c r="O155" s="4">
        <f>COUNTIFS($B$2:$B$172,'Areas Ranking'!$B155,$G$2:$G$172,'Areas Ranking'!$G155,$J$2:$J$172,"&gt;"&amp;J155)+1</f>
        <v>3</v>
      </c>
      <c r="P155" s="4">
        <f>COUNTIFS($B$2:$B$172,'Areas Ranking'!$B155,$G$2:$G$172,'Areas Ranking'!$G155,$K$2:$K$172,"&gt;"&amp;K155)+1</f>
        <v>3</v>
      </c>
      <c r="Q155" s="4">
        <f>COUNTIFS($B$2:$B$172,'Areas Ranking'!$B155,$G$2:$G$172,'Areas Ranking'!$G155,$L$2:$L$172,"&gt;"&amp;L155)+1</f>
        <v>3</v>
      </c>
      <c r="R155" s="4">
        <f t="shared" si="37"/>
        <v>6</v>
      </c>
      <c r="S155" s="4">
        <f t="shared" si="38"/>
        <v>1</v>
      </c>
      <c r="T155" s="4" t="str" cm="1">
        <f t="array" ref="T155">IF(R155=1,"none",IF(S155=1,_xlfn.IFS(M155=R155,"greeting",N155=R155,"act with empathy",O155=R155,"explain expectations &amp; resolve situations",P155=R155,"communication"),""))</f>
        <v>greeting</v>
      </c>
      <c r="U155" s="4" t="str">
        <f t="shared" si="39"/>
        <v>Sutherland Shire received an overall score of 92% which ranks them at position 3 of the 10 areas within the Central Metropolitan region called in Q2.</v>
      </c>
      <c r="V155" s="4" t="str">
        <f t="shared" si="40"/>
        <v>Sutherland Shire received a 'greeting' score of 57% which ranks them at position 6 of the 10 areas within the Central Metropolitan region called in Q2.</v>
      </c>
      <c r="W155" s="4" t="str">
        <f t="shared" si="41"/>
        <v>Sutherland Shire received an 'act with empathy' score of 100% which ranks them at position 1 of the 10 areas within the Central Metropolitan region called in Q2.</v>
      </c>
      <c r="X155" s="4" t="str">
        <f t="shared" si="42"/>
        <v>Sutherland Shire received an 'explain expectations &amp; resolve situations' score of 94% which ranks them at position 3 of the 10 areas within the Central Metropolitan region called in Q2.</v>
      </c>
      <c r="Y155" s="4" t="str">
        <f t="shared" si="43"/>
        <v>Sutherland Shire received a 'communication' score of 83% which ranks them at position 3 of the 10 areas within the Central Metropolitan region called in Q2.</v>
      </c>
      <c r="Z155" s="4" t="str">
        <f t="shared" si="44"/>
        <v>Sutherland Shire's lowest rank was for 'greeting' in Q2, which should be examined for potential areas of improvement.</v>
      </c>
    </row>
    <row r="156" spans="1:26" x14ac:dyDescent="0.25">
      <c r="A156" s="4">
        <v>2025</v>
      </c>
      <c r="B156" s="4" t="s">
        <v>347</v>
      </c>
      <c r="C156" s="9" t="s">
        <v>348</v>
      </c>
      <c r="D156" s="4" t="s">
        <v>47</v>
      </c>
      <c r="E156" s="4" t="str">
        <f t="shared" si="36"/>
        <v>Sydney City</v>
      </c>
      <c r="F156" s="4" t="s">
        <v>48</v>
      </c>
      <c r="G156" s="4" t="s">
        <v>48</v>
      </c>
      <c r="H156" s="8">
        <f>AVERAGEIFS('Single Response'!$Y$2:$Y$517,'Single Response'!$J$2:$J$517,'Areas Ranking'!$D156,'Single Response'!$B$2:$B$517,'Areas Ranking'!$B156)</f>
        <v>0.57142857142857151</v>
      </c>
      <c r="I156" s="8">
        <f>AVERAGEIFS('Single Response'!$Z$2:$Z$517,'Single Response'!$J$2:$J$517,'Areas Ranking'!$D156,'Single Response'!$B$2:$B$517,'Areas Ranking'!$B156)</f>
        <v>0.73809523809523814</v>
      </c>
      <c r="J156" s="8">
        <f>AVERAGEIFS('Single Response'!$AA$2:$AA$517,'Single Response'!$J$2:$J$517,'Areas Ranking'!$D156,'Single Response'!$B$2:$B$517,'Areas Ranking'!$B156)</f>
        <v>0.73015873015873012</v>
      </c>
      <c r="K156" s="8">
        <f>AVERAGEIFS('Single Response'!$AB$2:$AB$517,'Single Response'!$J$2:$J$517,'Areas Ranking'!$D156,'Single Response'!$B$2:$B$517,'Areas Ranking'!$B156)</f>
        <v>0.66666666666666663</v>
      </c>
      <c r="L156" s="8">
        <f>AVERAGEIFS('Single Response'!$AC$2:$AC$517,'Single Response'!$J$2:$J$517,'Areas Ranking'!$D156,'Single Response'!$B$2:$B$517,'Areas Ranking'!$B156)</f>
        <v>0.71264367816091945</v>
      </c>
      <c r="M156" s="4">
        <f>COUNTIFS($B$2:$B$172,'Areas Ranking'!$B156,$G$2:$G$172,'Areas Ranking'!$G156,$H$2:$H$172,"&gt;"&amp;H156)+1</f>
        <v>6</v>
      </c>
      <c r="N156" s="4">
        <f>COUNTIFS($B$2:$B$172,'Areas Ranking'!$B156,$G$2:$G$172,'Areas Ranking'!$G156,$I$2:$I$172,"&gt;"&amp;I156)+1</f>
        <v>10</v>
      </c>
      <c r="O156" s="4">
        <f>COUNTIFS($B$2:$B$172,'Areas Ranking'!$B156,$G$2:$G$172,'Areas Ranking'!$G156,$J$2:$J$172,"&gt;"&amp;J156)+1</f>
        <v>9</v>
      </c>
      <c r="P156" s="4">
        <f>COUNTIFS($B$2:$B$172,'Areas Ranking'!$B156,$G$2:$G$172,'Areas Ranking'!$G156,$K$2:$K$172,"&gt;"&amp;K156)+1</f>
        <v>6</v>
      </c>
      <c r="Q156" s="4">
        <f>COUNTIFS($B$2:$B$172,'Areas Ranking'!$B156,$G$2:$G$172,'Areas Ranking'!$G156,$L$2:$L$172,"&gt;"&amp;L156)+1</f>
        <v>10</v>
      </c>
      <c r="R156" s="4">
        <f t="shared" si="37"/>
        <v>10</v>
      </c>
      <c r="S156" s="4">
        <f t="shared" si="38"/>
        <v>1</v>
      </c>
      <c r="T156" s="4" t="str" cm="1">
        <f t="array" ref="T156">IF(R156=1,"none",IF(S156=1,_xlfn.IFS(M156=R156,"greeting",N156=R156,"act with empathy",O156=R156,"explain expectations &amp; resolve situations",P156=R156,"communication"),""))</f>
        <v>act with empathy</v>
      </c>
      <c r="U156" s="4" t="str">
        <f t="shared" si="39"/>
        <v>Sydney City received an overall score of 71% which ranks them at position 10 of the 10 areas within the Central Metropolitan region called in Q2.</v>
      </c>
      <c r="V156" s="4" t="str">
        <f t="shared" si="40"/>
        <v>Sydney City received a 'greeting' score of 57% which ranks them at position 6 of the 10 areas within the Central Metropolitan region called in Q2.</v>
      </c>
      <c r="W156" s="4" t="str">
        <f t="shared" si="41"/>
        <v>Sydney City received an 'act with empathy' score of 74% which ranks them at position 10 of the 10 areas within the Central Metropolitan region called in Q2.</v>
      </c>
      <c r="X156" s="4" t="str">
        <f t="shared" si="42"/>
        <v>Sydney City received an 'explain expectations &amp; resolve situations' score of 73% which ranks them at position 9 of the 10 areas within the Central Metropolitan region called in Q2.</v>
      </c>
      <c r="Y156" s="4" t="str">
        <f t="shared" si="43"/>
        <v>Sydney City received a 'communication' score of 67% which ranks them at position 6 of the 10 areas within the Central Metropolitan region called in Q2.</v>
      </c>
      <c r="Z156" s="4" t="str">
        <f t="shared" si="44"/>
        <v>Sydney City's lowest rank was for 'act with empathy' in Q2, which should be examined for potential areas of improvement.</v>
      </c>
    </row>
    <row r="157" spans="1:26" x14ac:dyDescent="0.25">
      <c r="A157" s="4">
        <v>2025</v>
      </c>
      <c r="B157" s="4" t="s">
        <v>347</v>
      </c>
      <c r="C157" s="9" t="s">
        <v>348</v>
      </c>
      <c r="D157" s="4" t="s">
        <v>141</v>
      </c>
      <c r="E157" s="4" t="str">
        <f t="shared" si="36"/>
        <v>Lake Macquarie</v>
      </c>
      <c r="F157" s="4" t="s">
        <v>136</v>
      </c>
      <c r="G157" s="4" t="s">
        <v>136</v>
      </c>
      <c r="H157" s="8">
        <f>AVERAGEIFS('Single Response'!$Y$2:$Y$517,'Single Response'!$J$2:$J$517,'Areas Ranking'!$D157,'Single Response'!$B$2:$B$517,'Areas Ranking'!$B157)</f>
        <v>0.61904761904761907</v>
      </c>
      <c r="I157" s="8">
        <f>AVERAGEIFS('Single Response'!$Z$2:$Z$517,'Single Response'!$J$2:$J$517,'Areas Ranking'!$D157,'Single Response'!$B$2:$B$517,'Areas Ranking'!$B157)</f>
        <v>0.86904761904761907</v>
      </c>
      <c r="J157" s="8">
        <f>AVERAGEIFS('Single Response'!$AA$2:$AA$517,'Single Response'!$J$2:$J$517,'Areas Ranking'!$D157,'Single Response'!$B$2:$B$517,'Areas Ranking'!$B157)</f>
        <v>0.97530864197530864</v>
      </c>
      <c r="K157" s="8">
        <f>AVERAGEIFS('Single Response'!$AB$2:$AB$517,'Single Response'!$J$2:$J$517,'Areas Ranking'!$D157,'Single Response'!$B$2:$B$517,'Areas Ranking'!$B157)</f>
        <v>0.66666666666666663</v>
      </c>
      <c r="L157" s="8">
        <f>AVERAGEIFS('Single Response'!$AC$2:$AC$517,'Single Response'!$J$2:$J$517,'Areas Ranking'!$D157,'Single Response'!$B$2:$B$517,'Areas Ranking'!$B157)</f>
        <v>0.88796006037385344</v>
      </c>
      <c r="M157" s="4">
        <f>COUNTIFS($B$2:$B$172,'Areas Ranking'!$B157,$G$2:$G$172,'Areas Ranking'!$G157,$H$2:$H$172,"&gt;"&amp;H157)+1</f>
        <v>4</v>
      </c>
      <c r="N157" s="4">
        <f>COUNTIFS($B$2:$B$172,'Areas Ranking'!$B157,$G$2:$G$172,'Areas Ranking'!$G157,$I$2:$I$172,"&gt;"&amp;I157)+1</f>
        <v>8</v>
      </c>
      <c r="O157" s="4">
        <f>COUNTIFS($B$2:$B$172,'Areas Ranking'!$B157,$G$2:$G$172,'Areas Ranking'!$G157,$J$2:$J$172,"&gt;"&amp;J157)+1</f>
        <v>1</v>
      </c>
      <c r="P157" s="4">
        <f>COUNTIFS($B$2:$B$172,'Areas Ranking'!$B157,$G$2:$G$172,'Areas Ranking'!$G157,$K$2:$K$172,"&gt;"&amp;K157)+1</f>
        <v>4</v>
      </c>
      <c r="Q157" s="4">
        <f>COUNTIFS($B$2:$B$172,'Areas Ranking'!$B157,$G$2:$G$172,'Areas Ranking'!$G157,$L$2:$L$172,"&gt;"&amp;L157)+1</f>
        <v>4</v>
      </c>
      <c r="R157" s="4">
        <f t="shared" si="37"/>
        <v>8</v>
      </c>
      <c r="S157" s="4">
        <f t="shared" si="38"/>
        <v>1</v>
      </c>
      <c r="T157" s="4" t="str" cm="1">
        <f t="array" ref="T157">IF(R157=1,"none",IF(S157=1,_xlfn.IFS(M157=R157,"greeting",N157=R157,"act with empathy",O157=R157,"explain expectations &amp; resolve situations",P157=R157,"communication"),""))</f>
        <v>act with empathy</v>
      </c>
      <c r="U157" s="4" t="str">
        <f t="shared" si="39"/>
        <v>Lake Macquarie received an overall score of 89% which ranks them at position 4 of the 11 areas within the Northern region called in Q2.</v>
      </c>
      <c r="V157" s="4" t="str">
        <f t="shared" si="40"/>
        <v>Lake Macquarie received a 'greeting' score of 62% which ranks them at position 4 of the 11 areas within the Northern region called in Q2.</v>
      </c>
      <c r="W157" s="4" t="str">
        <f t="shared" si="41"/>
        <v>Lake Macquarie received an 'act with empathy' score of 87% which ranks them at position 8 of the 11 areas within the Northern region called in Q2.</v>
      </c>
      <c r="X157" s="4" t="str">
        <f t="shared" si="42"/>
        <v>Lake Macquarie received an 'explain expectations &amp; resolve situations' score of 98% which ranks them at position 1 of the 11 areas within the Northern region called in Q2.</v>
      </c>
      <c r="Y157" s="4" t="str">
        <f t="shared" si="43"/>
        <v>Lake Macquarie received a 'communication' score of 67% which ranks them at position 4 of the 11 areas within the Northern region called in Q2.</v>
      </c>
      <c r="Z157" s="4" t="str">
        <f t="shared" si="44"/>
        <v>Lake Macquarie's lowest rank was for 'act with empathy' in Q2, which should be examined for potential areas of improvement.</v>
      </c>
    </row>
    <row r="158" spans="1:26" x14ac:dyDescent="0.25">
      <c r="A158" s="4">
        <v>2025</v>
      </c>
      <c r="B158" s="4" t="s">
        <v>347</v>
      </c>
      <c r="C158" s="9" t="s">
        <v>348</v>
      </c>
      <c r="D158" s="4" t="s">
        <v>295</v>
      </c>
      <c r="E158" s="4" t="str">
        <f t="shared" si="36"/>
        <v>Central North</v>
      </c>
      <c r="F158" s="4" t="s">
        <v>233</v>
      </c>
      <c r="G158" s="4" t="s">
        <v>233</v>
      </c>
      <c r="H158" s="8">
        <f>AVERAGEIFS('Single Response'!$Y$2:$Y$517,'Single Response'!$J$2:$J$517,'Areas Ranking'!$D158,'Single Response'!$B$2:$B$517,'Areas Ranking'!$B158)</f>
        <v>0.66666666666666663</v>
      </c>
      <c r="I158" s="8">
        <f>AVERAGEIFS('Single Response'!$Z$2:$Z$517,'Single Response'!$J$2:$J$517,'Areas Ranking'!$D158,'Single Response'!$B$2:$B$517,'Areas Ranking'!$B158)</f>
        <v>1</v>
      </c>
      <c r="J158" s="8">
        <f>AVERAGEIFS('Single Response'!$AA$2:$AA$517,'Single Response'!$J$2:$J$517,'Areas Ranking'!$D158,'Single Response'!$B$2:$B$517,'Areas Ranking'!$B158)</f>
        <v>0.90476190476190477</v>
      </c>
      <c r="K158" s="8">
        <f>AVERAGEIFS('Single Response'!$AB$2:$AB$517,'Single Response'!$J$2:$J$517,'Areas Ranking'!$D158,'Single Response'!$B$2:$B$517,'Areas Ranking'!$B158)</f>
        <v>0.66666666666666663</v>
      </c>
      <c r="L158" s="8">
        <f>AVERAGEIFS('Single Response'!$AC$2:$AC$517,'Single Response'!$J$2:$J$517,'Areas Ranking'!$D158,'Single Response'!$B$2:$B$517,'Areas Ranking'!$B158)</f>
        <v>0.88888888888888884</v>
      </c>
      <c r="M158" s="4">
        <f>COUNTIFS($B$2:$B$172,'Areas Ranking'!$B158,$G$2:$G$172,'Areas Ranking'!$G158,$H$2:$H$172,"&gt;"&amp;H158)+1</f>
        <v>1</v>
      </c>
      <c r="N158" s="4">
        <f>COUNTIFS($B$2:$B$172,'Areas Ranking'!$B158,$G$2:$G$172,'Areas Ranking'!$G158,$I$2:$I$172,"&gt;"&amp;I158)+1</f>
        <v>1</v>
      </c>
      <c r="O158" s="4">
        <f>COUNTIFS($B$2:$B$172,'Areas Ranking'!$B158,$G$2:$G$172,'Areas Ranking'!$G158,$J$2:$J$172,"&gt;"&amp;J158)+1</f>
        <v>2</v>
      </c>
      <c r="P158" s="4">
        <f>COUNTIFS($B$2:$B$172,'Areas Ranking'!$B158,$G$2:$G$172,'Areas Ranking'!$G158,$K$2:$K$172,"&gt;"&amp;K158)+1</f>
        <v>3</v>
      </c>
      <c r="Q158" s="4">
        <f>COUNTIFS($B$2:$B$172,'Areas Ranking'!$B158,$G$2:$G$172,'Areas Ranking'!$G158,$L$2:$L$172,"&gt;"&amp;L158)+1</f>
        <v>2</v>
      </c>
      <c r="R158" s="4">
        <f t="shared" si="37"/>
        <v>3</v>
      </c>
      <c r="S158" s="4">
        <f t="shared" si="38"/>
        <v>1</v>
      </c>
      <c r="T158" s="4" t="str" cm="1">
        <f t="array" ref="T158">IF(R158=1,"none",IF(S158=1,_xlfn.IFS(M158=R158,"greeting",N158=R158,"act with empathy",O158=R158,"explain expectations &amp; resolve situations",P158=R158,"communication"),""))</f>
        <v>communication</v>
      </c>
      <c r="U158" s="4" t="str">
        <f t="shared" si="39"/>
        <v>Central North received an overall score of 89% which ranks them at position 2 of the 7 areas within the Western region called in Q2.</v>
      </c>
      <c r="V158" s="4" t="str">
        <f t="shared" si="40"/>
        <v>Central North received a 'greeting' score of 67% which ranks them at position 1 of the 7 areas within the Western region called in Q2.</v>
      </c>
      <c r="W158" s="4" t="str">
        <f t="shared" si="41"/>
        <v>Central North received an 'act with empathy' score of 100% which ranks them at position 1 of the 7 areas within the Western region called in Q2.</v>
      </c>
      <c r="X158" s="4" t="str">
        <f t="shared" si="42"/>
        <v>Central North received an 'explain expectations &amp; resolve situations' score of 90% which ranks them at position 2 of the 7 areas within the Western region called in Q2.</v>
      </c>
      <c r="Y158" s="4" t="str">
        <f t="shared" si="43"/>
        <v>Central North received a 'communication' score of 67% which ranks them at position 3 of the 7 areas within the Western region called in Q2.</v>
      </c>
      <c r="Z158" s="4" t="str">
        <f t="shared" si="44"/>
        <v>Central North's lowest rank was for 'communication' in Q2, which should be examined for potential areas of improvement.</v>
      </c>
    </row>
    <row r="159" spans="1:26" x14ac:dyDescent="0.25">
      <c r="A159" s="4">
        <v>2025</v>
      </c>
      <c r="B159" s="4" t="s">
        <v>347</v>
      </c>
      <c r="C159" s="9" t="s">
        <v>348</v>
      </c>
      <c r="D159" s="4" t="s">
        <v>169</v>
      </c>
      <c r="E159" s="4" t="str">
        <f t="shared" si="36"/>
        <v>Hawkesbury</v>
      </c>
      <c r="F159" s="4" t="s">
        <v>104</v>
      </c>
      <c r="G159" s="4" t="s">
        <v>104</v>
      </c>
      <c r="H159" s="8">
        <f>AVERAGEIFS('Single Response'!$Y$2:$Y$517,'Single Response'!$J$2:$J$517,'Areas Ranking'!$D159,'Single Response'!$B$2:$B$517,'Areas Ranking'!$B159)</f>
        <v>0.66666666666666663</v>
      </c>
      <c r="I159" s="8">
        <f>AVERAGEIFS('Single Response'!$Z$2:$Z$517,'Single Response'!$J$2:$J$517,'Areas Ranking'!$D159,'Single Response'!$B$2:$B$517,'Areas Ranking'!$B159)</f>
        <v>0.94047619047619035</v>
      </c>
      <c r="J159" s="8">
        <f>AVERAGEIFS('Single Response'!$AA$2:$AA$517,'Single Response'!$J$2:$J$517,'Areas Ranking'!$D159,'Single Response'!$B$2:$B$517,'Areas Ranking'!$B159)</f>
        <v>0.96825396825396826</v>
      </c>
      <c r="K159" s="8">
        <f>AVERAGEIFS('Single Response'!$AB$2:$AB$517,'Single Response'!$J$2:$J$517,'Areas Ranking'!$D159,'Single Response'!$B$2:$B$517,'Areas Ranking'!$B159)</f>
        <v>0.83333333333333337</v>
      </c>
      <c r="L159" s="8">
        <f>AVERAGEIFS('Single Response'!$AC$2:$AC$517,'Single Response'!$J$2:$J$517,'Areas Ranking'!$D159,'Single Response'!$B$2:$B$517,'Areas Ranking'!$B159)</f>
        <v>0.91954022988505757</v>
      </c>
      <c r="M159" s="4">
        <f>COUNTIFS($B$2:$B$172,'Areas Ranking'!$B159,$G$2:$G$172,'Areas Ranking'!$G159,$H$2:$H$172,"&gt;"&amp;H159)+1</f>
        <v>3</v>
      </c>
      <c r="N159" s="4">
        <f>COUNTIFS($B$2:$B$172,'Areas Ranking'!$B159,$G$2:$G$172,'Areas Ranking'!$G159,$I$2:$I$172,"&gt;"&amp;I159)+1</f>
        <v>6</v>
      </c>
      <c r="O159" s="4">
        <f>COUNTIFS($B$2:$B$172,'Areas Ranking'!$B159,$G$2:$G$172,'Areas Ranking'!$G159,$J$2:$J$172,"&gt;"&amp;J159)+1</f>
        <v>2</v>
      </c>
      <c r="P159" s="4">
        <f>COUNTIFS($B$2:$B$172,'Areas Ranking'!$B159,$G$2:$G$172,'Areas Ranking'!$G159,$K$2:$K$172,"&gt;"&amp;K159)+1</f>
        <v>1</v>
      </c>
      <c r="Q159" s="4">
        <f>COUNTIFS($B$2:$B$172,'Areas Ranking'!$B159,$G$2:$G$172,'Areas Ranking'!$G159,$L$2:$L$172,"&gt;"&amp;L159)+1</f>
        <v>4</v>
      </c>
      <c r="R159" s="4">
        <f t="shared" si="37"/>
        <v>6</v>
      </c>
      <c r="S159" s="4">
        <f t="shared" si="38"/>
        <v>1</v>
      </c>
      <c r="T159" s="4" t="str" cm="1">
        <f t="array" ref="T159">IF(R159=1,"none",IF(S159=1,_xlfn.IFS(M159=R159,"greeting",N159=R159,"act with empathy",O159=R159,"explain expectations &amp; resolve situations",P159=R159,"communication"),""))</f>
        <v>act with empathy</v>
      </c>
      <c r="U159" s="4" t="str">
        <f t="shared" si="39"/>
        <v>Hawkesbury received an overall score of 92% which ranks them at position 4 of the 12 areas within the North West Metropolitan region called in Q2.</v>
      </c>
      <c r="V159" s="4" t="str">
        <f t="shared" si="40"/>
        <v>Hawkesbury received a 'greeting' score of 67% which ranks them at position 3 of the 12 areas within the North West Metropolitan region called in Q2.</v>
      </c>
      <c r="W159" s="4" t="str">
        <f t="shared" si="41"/>
        <v>Hawkesbury received an 'act with empathy' score of 94% which ranks them at position 6 of the 12 areas within the North West Metropolitan region called in Q2.</v>
      </c>
      <c r="X159" s="4" t="str">
        <f t="shared" si="42"/>
        <v>Hawkesbury received an 'explain expectations &amp; resolve situations' score of 97% which ranks them at position 2 of the 12 areas within the North West Metropolitan region called in Q2.</v>
      </c>
      <c r="Y159" s="4" t="str">
        <f t="shared" si="43"/>
        <v>Hawkesbury received a 'communication' score of 83% which ranks them at position 1 of the 12 areas within the North West Metropolitan region called in Q2.</v>
      </c>
      <c r="Z159" s="4" t="str">
        <f t="shared" si="44"/>
        <v>Hawkesbury's lowest rank was for 'act with empathy' in Q2, which should be examined for potential areas of improvement.</v>
      </c>
    </row>
    <row r="160" spans="1:26" x14ac:dyDescent="0.25">
      <c r="A160" s="4">
        <v>2025</v>
      </c>
      <c r="B160" s="4" t="s">
        <v>347</v>
      </c>
      <c r="C160" s="9" t="s">
        <v>348</v>
      </c>
      <c r="D160" s="4" t="s">
        <v>237</v>
      </c>
      <c r="E160" s="4" t="str">
        <f t="shared" si="36"/>
        <v>New England</v>
      </c>
      <c r="F160" s="4" t="s">
        <v>233</v>
      </c>
      <c r="G160" s="4" t="s">
        <v>233</v>
      </c>
      <c r="H160" s="8">
        <f>AVERAGEIFS('Single Response'!$Y$2:$Y$517,'Single Response'!$J$2:$J$517,'Areas Ranking'!$D160,'Single Response'!$B$2:$B$517,'Areas Ranking'!$B160)</f>
        <v>0.5714285714285714</v>
      </c>
      <c r="I160" s="8">
        <f>AVERAGEIFS('Single Response'!$Z$2:$Z$517,'Single Response'!$J$2:$J$517,'Areas Ranking'!$D160,'Single Response'!$B$2:$B$517,'Areas Ranking'!$B160)</f>
        <v>1</v>
      </c>
      <c r="J160" s="8">
        <f>AVERAGEIFS('Single Response'!$AA$2:$AA$517,'Single Response'!$J$2:$J$517,'Areas Ranking'!$D160,'Single Response'!$B$2:$B$517,'Areas Ranking'!$B160)</f>
        <v>0.90476190476190477</v>
      </c>
      <c r="K160" s="8">
        <f>AVERAGEIFS('Single Response'!$AB$2:$AB$517,'Single Response'!$J$2:$J$517,'Areas Ranking'!$D160,'Single Response'!$B$2:$B$517,'Areas Ranking'!$B160)</f>
        <v>0.66666666666666663</v>
      </c>
      <c r="L160" s="8">
        <f>AVERAGEIFS('Single Response'!$AC$2:$AC$517,'Single Response'!$J$2:$J$517,'Areas Ranking'!$D160,'Single Response'!$B$2:$B$517,'Areas Ranking'!$B160)</f>
        <v>0.88540578195750597</v>
      </c>
      <c r="M160" s="4">
        <f>COUNTIFS($B$2:$B$172,'Areas Ranking'!$B160,$G$2:$G$172,'Areas Ranking'!$G160,$H$2:$H$172,"&gt;"&amp;H160)+1</f>
        <v>3</v>
      </c>
      <c r="N160" s="4">
        <f>COUNTIFS($B$2:$B$172,'Areas Ranking'!$B160,$G$2:$G$172,'Areas Ranking'!$G160,$I$2:$I$172,"&gt;"&amp;I160)+1</f>
        <v>1</v>
      </c>
      <c r="O160" s="4">
        <f>COUNTIFS($B$2:$B$172,'Areas Ranking'!$B160,$G$2:$G$172,'Areas Ranking'!$G160,$J$2:$J$172,"&gt;"&amp;J160)+1</f>
        <v>2</v>
      </c>
      <c r="P160" s="4">
        <f>COUNTIFS($B$2:$B$172,'Areas Ranking'!$B160,$G$2:$G$172,'Areas Ranking'!$G160,$K$2:$K$172,"&gt;"&amp;K160)+1</f>
        <v>3</v>
      </c>
      <c r="Q160" s="4">
        <f>COUNTIFS($B$2:$B$172,'Areas Ranking'!$B160,$G$2:$G$172,'Areas Ranking'!$G160,$L$2:$L$172,"&gt;"&amp;L160)+1</f>
        <v>3</v>
      </c>
      <c r="R160" s="4">
        <f t="shared" si="37"/>
        <v>3</v>
      </c>
      <c r="S160" s="4">
        <f t="shared" si="38"/>
        <v>2</v>
      </c>
      <c r="T160" s="4" t="str" cm="1">
        <f t="array" ref="T160">IF(R160=1,"none",IF(S160=1,_xlfn.IFS(M160=R160,"greeting",N160=R160,"act with empathy",O160=R160,"explain expectations &amp; resolve situations",P160=R160,"communication"),""))</f>
        <v/>
      </c>
      <c r="U160" s="4" t="str">
        <f t="shared" si="39"/>
        <v>New England received an overall score of 89% which ranks them at position 3 of the 7 areas within the Western region called in Q2.</v>
      </c>
      <c r="V160" s="4" t="str">
        <f t="shared" si="40"/>
        <v>New England received a 'greeting' score of 57% which ranks them at position 3 of the 7 areas within the Western region called in Q2.</v>
      </c>
      <c r="W160" s="4" t="str">
        <f t="shared" si="41"/>
        <v>New England received an 'act with empathy' score of 100% which ranks them at position 1 of the 7 areas within the Western region called in Q2.</v>
      </c>
      <c r="X160" s="4" t="str">
        <f t="shared" si="42"/>
        <v>New England received an 'explain expectations &amp; resolve situations' score of 90% which ranks them at position 2 of the 7 areas within the Western region called in Q2.</v>
      </c>
      <c r="Y160" s="4" t="str">
        <f t="shared" si="43"/>
        <v>New England received a 'communication' score of 67% which ranks them at position 3 of the 7 areas within the Western region called in Q2.</v>
      </c>
      <c r="Z160" s="4" t="str">
        <f t="shared" si="44"/>
        <v>New England had multiple areas with lower ranks in Q2, which should be examined for potential areas of improvement.</v>
      </c>
    </row>
    <row r="161" spans="1:26" x14ac:dyDescent="0.25">
      <c r="A161" s="4">
        <v>2025</v>
      </c>
      <c r="B161" s="4" t="s">
        <v>347</v>
      </c>
      <c r="C161" s="9" t="s">
        <v>348</v>
      </c>
      <c r="D161" s="4" t="s">
        <v>259</v>
      </c>
      <c r="E161" s="4" t="str">
        <f t="shared" si="36"/>
        <v>South Coast</v>
      </c>
      <c r="F161" s="4" t="s">
        <v>253</v>
      </c>
      <c r="G161" s="4" t="s">
        <v>253</v>
      </c>
      <c r="H161" s="8">
        <f>AVERAGEIFS('Single Response'!$Y$2:$Y$517,'Single Response'!$J$2:$J$517,'Areas Ranking'!$D161,'Single Response'!$B$2:$B$517,'Areas Ranking'!$B161)</f>
        <v>0.5714285714285714</v>
      </c>
      <c r="I161" s="8">
        <f>AVERAGEIFS('Single Response'!$Z$2:$Z$517,'Single Response'!$J$2:$J$517,'Areas Ranking'!$D161,'Single Response'!$B$2:$B$517,'Areas Ranking'!$B161)</f>
        <v>0.86904761904761907</v>
      </c>
      <c r="J161" s="8">
        <f>AVERAGEIFS('Single Response'!$AA$2:$AA$517,'Single Response'!$J$2:$J$517,'Areas Ranking'!$D161,'Single Response'!$B$2:$B$517,'Areas Ranking'!$B161)</f>
        <v>0.87301587301587302</v>
      </c>
      <c r="K161" s="8">
        <f>AVERAGEIFS('Single Response'!$AB$2:$AB$517,'Single Response'!$J$2:$J$517,'Areas Ranking'!$D161,'Single Response'!$B$2:$B$517,'Areas Ranking'!$B161)</f>
        <v>0.83333333333333337</v>
      </c>
      <c r="L161" s="8">
        <f>AVERAGEIFS('Single Response'!$AC$2:$AC$517,'Single Response'!$J$2:$J$517,'Areas Ranking'!$D161,'Single Response'!$B$2:$B$517,'Areas Ranking'!$B161)</f>
        <v>0.84291187739463602</v>
      </c>
      <c r="M161" s="4">
        <f>COUNTIFS($B$2:$B$172,'Areas Ranking'!$B161,$G$2:$G$172,'Areas Ranking'!$G161,$H$2:$H$172,"&gt;"&amp;H161)+1</f>
        <v>2</v>
      </c>
      <c r="N161" s="4">
        <f>COUNTIFS($B$2:$B$172,'Areas Ranking'!$B161,$G$2:$G$172,'Areas Ranking'!$G161,$I$2:$I$172,"&gt;"&amp;I161)+1</f>
        <v>4</v>
      </c>
      <c r="O161" s="4">
        <f>COUNTIFS($B$2:$B$172,'Areas Ranking'!$B161,$G$2:$G$172,'Areas Ranking'!$G161,$J$2:$J$172,"&gt;"&amp;J161)+1</f>
        <v>3</v>
      </c>
      <c r="P161" s="4">
        <f>COUNTIFS($B$2:$B$172,'Areas Ranking'!$B161,$G$2:$G$172,'Areas Ranking'!$G161,$K$2:$K$172,"&gt;"&amp;K161)+1</f>
        <v>1</v>
      </c>
      <c r="Q161" s="4">
        <f>COUNTIFS($B$2:$B$172,'Areas Ranking'!$B161,$G$2:$G$172,'Areas Ranking'!$G161,$L$2:$L$172,"&gt;"&amp;L161)+1</f>
        <v>4</v>
      </c>
      <c r="R161" s="4">
        <f t="shared" si="37"/>
        <v>4</v>
      </c>
      <c r="S161" s="4">
        <f t="shared" si="38"/>
        <v>1</v>
      </c>
      <c r="T161" s="4" t="str" cm="1">
        <f t="array" ref="T161">IF(R161=1,"none",IF(S161=1,_xlfn.IFS(M161=R161,"greeting",N161=R161,"act with empathy",O161=R161,"explain expectations &amp; resolve situations",P161=R161,"communication"),""))</f>
        <v>act with empathy</v>
      </c>
      <c r="U161" s="4" t="str">
        <f t="shared" si="39"/>
        <v>South Coast received an overall score of 84% which ranks them at position 4 of the 8 areas within the Southern region called in Q2.</v>
      </c>
      <c r="V161" s="4" t="str">
        <f t="shared" si="40"/>
        <v>South Coast received a 'greeting' score of 57% which ranks them at position 2 of the 8 areas within the Southern region called in Q2.</v>
      </c>
      <c r="W161" s="4" t="str">
        <f t="shared" si="41"/>
        <v>South Coast received an 'act with empathy' score of 87% which ranks them at position 4 of the 8 areas within the Southern region called in Q2.</v>
      </c>
      <c r="X161" s="4" t="str">
        <f t="shared" si="42"/>
        <v>South Coast received an 'explain expectations &amp; resolve situations' score of 87% which ranks them at position 3 of the 8 areas within the Southern region called in Q2.</v>
      </c>
      <c r="Y161" s="4" t="str">
        <f t="shared" si="43"/>
        <v>South Coast received a 'communication' score of 83% which ranks them at position 1 of the 8 areas within the Southern region called in Q2.</v>
      </c>
      <c r="Z161" s="4" t="str">
        <f t="shared" si="44"/>
        <v>South Coast's lowest rank was for 'act with empathy' in Q2, which should be examined for potential areas of improvement.</v>
      </c>
    </row>
    <row r="162" spans="1:26" x14ac:dyDescent="0.25">
      <c r="A162" s="4">
        <v>2025</v>
      </c>
      <c r="B162" s="4" t="s">
        <v>347</v>
      </c>
      <c r="C162" s="9" t="s">
        <v>348</v>
      </c>
      <c r="D162" s="4" t="s">
        <v>247</v>
      </c>
      <c r="E162" s="4" t="str">
        <f t="shared" ref="E162:E172" si="45">TRIM(SUBSTITUTE(SUBSTITUTE(D162,"PAC - ",""),"PD - ",""))</f>
        <v>Tweed/Byron</v>
      </c>
      <c r="F162" s="4" t="s">
        <v>136</v>
      </c>
      <c r="G162" s="4" t="s">
        <v>136</v>
      </c>
      <c r="H162" s="8">
        <f>AVERAGEIFS('Single Response'!$Y$2:$Y$517,'Single Response'!$J$2:$J$517,'Areas Ranking'!$D162,'Single Response'!$B$2:$B$517,'Areas Ranking'!$B162)</f>
        <v>0.52380952380952372</v>
      </c>
      <c r="I162" s="8">
        <f>AVERAGEIFS('Single Response'!$Z$2:$Z$517,'Single Response'!$J$2:$J$517,'Areas Ranking'!$D162,'Single Response'!$B$2:$B$517,'Areas Ranking'!$B162)</f>
        <v>0.66666666666666663</v>
      </c>
      <c r="J162" s="8">
        <f>AVERAGEIFS('Single Response'!$AA$2:$AA$517,'Single Response'!$J$2:$J$517,'Areas Ranking'!$D162,'Single Response'!$B$2:$B$517,'Areas Ranking'!$B162)</f>
        <v>0.60317460317460314</v>
      </c>
      <c r="K162" s="8">
        <f>AVERAGEIFS('Single Response'!$AB$2:$AB$517,'Single Response'!$J$2:$J$517,'Areas Ranking'!$D162,'Single Response'!$B$2:$B$517,'Areas Ranking'!$B162)</f>
        <v>0.5</v>
      </c>
      <c r="L162" s="8">
        <f>AVERAGEIFS('Single Response'!$AC$2:$AC$517,'Single Response'!$J$2:$J$517,'Areas Ranking'!$D162,'Single Response'!$B$2:$B$517,'Areas Ranking'!$B162)</f>
        <v>0.6053639846743295</v>
      </c>
      <c r="M162" s="4">
        <f>COUNTIFS($B$2:$B$172,'Areas Ranking'!$B162,$G$2:$G$172,'Areas Ranking'!$G162,$H$2:$H$172,"&gt;"&amp;H162)+1</f>
        <v>7</v>
      </c>
      <c r="N162" s="4">
        <f>COUNTIFS($B$2:$B$172,'Areas Ranking'!$B162,$G$2:$G$172,'Areas Ranking'!$G162,$I$2:$I$172,"&gt;"&amp;I162)+1</f>
        <v>11</v>
      </c>
      <c r="O162" s="4">
        <f>COUNTIFS($B$2:$B$172,'Areas Ranking'!$B162,$G$2:$G$172,'Areas Ranking'!$G162,$J$2:$J$172,"&gt;"&amp;J162)+1</f>
        <v>11</v>
      </c>
      <c r="P162" s="4">
        <f>COUNTIFS($B$2:$B$172,'Areas Ranking'!$B162,$G$2:$G$172,'Areas Ranking'!$G162,$K$2:$K$172,"&gt;"&amp;K162)+1</f>
        <v>8</v>
      </c>
      <c r="Q162" s="4">
        <f>COUNTIFS($B$2:$B$172,'Areas Ranking'!$B162,$G$2:$G$172,'Areas Ranking'!$G162,$L$2:$L$172,"&gt;"&amp;L162)+1</f>
        <v>11</v>
      </c>
      <c r="R162" s="4">
        <f t="shared" ref="R162:R172" si="46">MAX(M162:P162)</f>
        <v>11</v>
      </c>
      <c r="S162" s="4">
        <f t="shared" ref="S162:S172" si="47">COUNTIF(M162:P162,R162)</f>
        <v>2</v>
      </c>
      <c r="T162" s="4" t="str" cm="1">
        <f t="array" ref="T162">IF(R162=1,"none",IF(S162=1,_xlfn.IFS(M162=R162,"greeting",N162=R162,"act with empathy",O162=R162,"explain expectations &amp; resolve situations",P162=R162,"communication"),""))</f>
        <v/>
      </c>
      <c r="U162" s="4" t="str">
        <f t="shared" ref="U162:U172" si="48">CONCATENATE(E162," received an overall score of ",ROUND(L162*100,0),"% which ranks them at position ",Q162," of the ",COUNTIFS($B$2:$B$172,B162,$G$2:$G$172,G162)," areas within the ",G162," region called in ",B162,".")</f>
        <v>Tweed/Byron received an overall score of 61% which ranks them at position 11 of the 11 areas within the Northern region called in Q2.</v>
      </c>
      <c r="V162" s="4" t="str">
        <f t="shared" ref="V162:V172" si="49">CONCATENATE(E162," received a 'greeting' score of ",ROUND(H162*100,0),"% which ranks them at position ",M162," of the ",COUNTIFS($B$2:$B$172,B162,$G$2:$G$172,G162)," areas within the ",G162," region called in ",B162,".")</f>
        <v>Tweed/Byron received a 'greeting' score of 52% which ranks them at position 7 of the 11 areas within the Northern region called in Q2.</v>
      </c>
      <c r="W162" s="4" t="str">
        <f t="shared" ref="W162:W172" si="50">CONCATENATE(E162," received an 'act with empathy' score of ",ROUND(I162*100,0),"% which ranks them at position ",N162," of the ",COUNTIFS($B$2:$B$172,B162,$G$2:$G$172,G162)," areas within the ",G162," region called in ",B162,".")</f>
        <v>Tweed/Byron received an 'act with empathy' score of 67% which ranks them at position 11 of the 11 areas within the Northern region called in Q2.</v>
      </c>
      <c r="X162" s="4" t="str">
        <f t="shared" ref="X162:X172" si="51">CONCATENATE(E162," received an 'explain expectations &amp; resolve situations' score of ",ROUND(J162*100,0),"% which ranks them at position ",O162," of the ",COUNTIFS($B$2:$B$172,B162,$G$2:$G$172,G162)," areas within the ",G162," region called in ",B162,".")</f>
        <v>Tweed/Byron received an 'explain expectations &amp; resolve situations' score of 60% which ranks them at position 11 of the 11 areas within the Northern region called in Q2.</v>
      </c>
      <c r="Y162" s="4" t="str">
        <f t="shared" ref="Y162:Y172" si="52">CONCATENATE(E162," received a 'communication' score of ",ROUND(K162*100,0),"% which ranks them at position ",P162," of the ",COUNTIFS($B$2:$B$172,B162,$G$2:$G$172,G162)," areas within the ",G162," region called in ",B162,".")</f>
        <v>Tweed/Byron received a 'communication' score of 50% which ranks them at position 8 of the 11 areas within the Northern region called in Q2.</v>
      </c>
      <c r="Z162" s="4" t="str">
        <f t="shared" ref="Z162:Z172" si="53">IF(T162="none",CONCATENATE(E162," ranked first across all key areas in ",B162,". Keep up the good work."),IF(S162=1,CONCATENATE(E162,IF(RIGHT(E162,1)="s","'","'s")," lowest rank was for '",T162,"' in ",B162,", which should be examined for potential areas of improvement."),CONCATENATE(E162," had multiple areas with lower ranks in ",B162,", which should be examined for potential areas of improvement.")))</f>
        <v>Tweed/Byron had multiple areas with lower ranks in Q2, which should be examined for potential areas of improvement.</v>
      </c>
    </row>
    <row r="163" spans="1:26" x14ac:dyDescent="0.25">
      <c r="A163" s="4">
        <v>2025</v>
      </c>
      <c r="B163" s="4" t="s">
        <v>347</v>
      </c>
      <c r="C163" s="9" t="s">
        <v>348</v>
      </c>
      <c r="D163" s="4" t="s">
        <v>292</v>
      </c>
      <c r="E163" s="4" t="str">
        <f t="shared" si="45"/>
        <v>Orana Mid-Western</v>
      </c>
      <c r="F163" s="4" t="s">
        <v>233</v>
      </c>
      <c r="G163" s="4" t="s">
        <v>233</v>
      </c>
      <c r="H163" s="8">
        <f>AVERAGEIFS('Single Response'!$Y$2:$Y$517,'Single Response'!$J$2:$J$517,'Areas Ranking'!$D163,'Single Response'!$B$2:$B$517,'Areas Ranking'!$B163)</f>
        <v>0.42857142857142855</v>
      </c>
      <c r="I163" s="8">
        <f>AVERAGEIFS('Single Response'!$Z$2:$Z$517,'Single Response'!$J$2:$J$517,'Areas Ranking'!$D163,'Single Response'!$B$2:$B$517,'Areas Ranking'!$B163)</f>
        <v>0.9642857142857143</v>
      </c>
      <c r="J163" s="8">
        <f>AVERAGEIFS('Single Response'!$AA$2:$AA$517,'Single Response'!$J$2:$J$517,'Areas Ranking'!$D163,'Single Response'!$B$2:$B$517,'Areas Ranking'!$B163)</f>
        <v>0.87301587301587302</v>
      </c>
      <c r="K163" s="8">
        <f>AVERAGEIFS('Single Response'!$AB$2:$AB$517,'Single Response'!$J$2:$J$517,'Areas Ranking'!$D163,'Single Response'!$B$2:$B$517,'Areas Ranking'!$B163)</f>
        <v>0.5</v>
      </c>
      <c r="L163" s="8">
        <f>AVERAGEIFS('Single Response'!$AC$2:$AC$517,'Single Response'!$J$2:$J$517,'Areas Ranking'!$D163,'Single Response'!$B$2:$B$517,'Areas Ranking'!$B163)</f>
        <v>0.82375478927203061</v>
      </c>
      <c r="M163" s="4">
        <f>COUNTIFS($B$2:$B$172,'Areas Ranking'!$B163,$G$2:$G$172,'Areas Ranking'!$G163,$H$2:$H$172,"&gt;"&amp;H163)+1</f>
        <v>5</v>
      </c>
      <c r="N163" s="4">
        <f>COUNTIFS($B$2:$B$172,'Areas Ranking'!$B163,$G$2:$G$172,'Areas Ranking'!$G163,$I$2:$I$172,"&gt;"&amp;I163)+1</f>
        <v>4</v>
      </c>
      <c r="O163" s="4">
        <f>COUNTIFS($B$2:$B$172,'Areas Ranking'!$B163,$G$2:$G$172,'Areas Ranking'!$G163,$J$2:$J$172,"&gt;"&amp;J163)+1</f>
        <v>5</v>
      </c>
      <c r="P163" s="4">
        <f>COUNTIFS($B$2:$B$172,'Areas Ranking'!$B163,$G$2:$G$172,'Areas Ranking'!$G163,$K$2:$K$172,"&gt;"&amp;K163)+1</f>
        <v>6</v>
      </c>
      <c r="Q163" s="4">
        <f>COUNTIFS($B$2:$B$172,'Areas Ranking'!$B163,$G$2:$G$172,'Areas Ranking'!$G163,$L$2:$L$172,"&gt;"&amp;L163)+1</f>
        <v>6</v>
      </c>
      <c r="R163" s="4">
        <f t="shared" si="46"/>
        <v>6</v>
      </c>
      <c r="S163" s="4">
        <f t="shared" si="47"/>
        <v>1</v>
      </c>
      <c r="T163" s="4" t="str" cm="1">
        <f t="array" ref="T163">IF(R163=1,"none",IF(S163=1,_xlfn.IFS(M163=R163,"greeting",N163=R163,"act with empathy",O163=R163,"explain expectations &amp; resolve situations",P163=R163,"communication"),""))</f>
        <v>communication</v>
      </c>
      <c r="U163" s="4" t="str">
        <f t="shared" si="48"/>
        <v>Orana Mid-Western received an overall score of 82% which ranks them at position 6 of the 7 areas within the Western region called in Q2.</v>
      </c>
      <c r="V163" s="4" t="str">
        <f t="shared" si="49"/>
        <v>Orana Mid-Western received a 'greeting' score of 43% which ranks them at position 5 of the 7 areas within the Western region called in Q2.</v>
      </c>
      <c r="W163" s="4" t="str">
        <f t="shared" si="50"/>
        <v>Orana Mid-Western received an 'act with empathy' score of 96% which ranks them at position 4 of the 7 areas within the Western region called in Q2.</v>
      </c>
      <c r="X163" s="4" t="str">
        <f t="shared" si="51"/>
        <v>Orana Mid-Western received an 'explain expectations &amp; resolve situations' score of 87% which ranks them at position 5 of the 7 areas within the Western region called in Q2.</v>
      </c>
      <c r="Y163" s="4" t="str">
        <f t="shared" si="52"/>
        <v>Orana Mid-Western received a 'communication' score of 50% which ranks them at position 6 of the 7 areas within the Western region called in Q2.</v>
      </c>
      <c r="Z163" s="4" t="str">
        <f t="shared" si="53"/>
        <v>Orana Mid-Western's lowest rank was for 'communication' in Q2, which should be examined for potential areas of improvement.</v>
      </c>
    </row>
    <row r="164" spans="1:26" x14ac:dyDescent="0.25">
      <c r="A164" s="4">
        <v>2025</v>
      </c>
      <c r="B164" s="4" t="s">
        <v>347</v>
      </c>
      <c r="C164" s="9" t="s">
        <v>348</v>
      </c>
      <c r="D164" s="4" t="s">
        <v>242</v>
      </c>
      <c r="E164" s="4" t="str">
        <f t="shared" si="45"/>
        <v>Richmond</v>
      </c>
      <c r="F164" s="4" t="s">
        <v>136</v>
      </c>
      <c r="G164" s="4" t="s">
        <v>136</v>
      </c>
      <c r="H164" s="8">
        <f>AVERAGEIFS('Single Response'!$Y$2:$Y$517,'Single Response'!$J$2:$J$517,'Areas Ranking'!$D164,'Single Response'!$B$2:$B$517,'Areas Ranking'!$B164)</f>
        <v>0.66666666666666663</v>
      </c>
      <c r="I164" s="8">
        <f>AVERAGEIFS('Single Response'!$Z$2:$Z$517,'Single Response'!$J$2:$J$517,'Areas Ranking'!$D164,'Single Response'!$B$2:$B$517,'Areas Ranking'!$B164)</f>
        <v>1</v>
      </c>
      <c r="J164" s="8">
        <f>AVERAGEIFS('Single Response'!$AA$2:$AA$517,'Single Response'!$J$2:$J$517,'Areas Ranking'!$D164,'Single Response'!$B$2:$B$517,'Areas Ranking'!$B164)</f>
        <v>0.90476190476190477</v>
      </c>
      <c r="K164" s="8">
        <f>AVERAGEIFS('Single Response'!$AB$2:$AB$517,'Single Response'!$J$2:$J$517,'Areas Ranking'!$D164,'Single Response'!$B$2:$B$517,'Areas Ranking'!$B164)</f>
        <v>0.83333333333333337</v>
      </c>
      <c r="L164" s="8">
        <f>AVERAGEIFS('Single Response'!$AC$2:$AC$517,'Single Response'!$J$2:$J$517,'Areas Ranking'!$D164,'Single Response'!$B$2:$B$517,'Areas Ranking'!$B164)</f>
        <v>0.90990363404156505</v>
      </c>
      <c r="M164" s="4">
        <f>COUNTIFS($B$2:$B$172,'Areas Ranking'!$B164,$G$2:$G$172,'Areas Ranking'!$G164,$H$2:$H$172,"&gt;"&amp;H164)+1</f>
        <v>1</v>
      </c>
      <c r="N164" s="4">
        <f>COUNTIFS($B$2:$B$172,'Areas Ranking'!$B164,$G$2:$G$172,'Areas Ranking'!$G164,$I$2:$I$172,"&gt;"&amp;I164)+1</f>
        <v>1</v>
      </c>
      <c r="O164" s="4">
        <f>COUNTIFS($B$2:$B$172,'Areas Ranking'!$B164,$G$2:$G$172,'Areas Ranking'!$G164,$J$2:$J$172,"&gt;"&amp;J164)+1</f>
        <v>5</v>
      </c>
      <c r="P164" s="4">
        <f>COUNTIFS($B$2:$B$172,'Areas Ranking'!$B164,$G$2:$G$172,'Areas Ranking'!$G164,$K$2:$K$172,"&gt;"&amp;K164)+1</f>
        <v>1</v>
      </c>
      <c r="Q164" s="4">
        <f>COUNTIFS($B$2:$B$172,'Areas Ranking'!$B164,$G$2:$G$172,'Areas Ranking'!$G164,$L$2:$L$172,"&gt;"&amp;L164)+1</f>
        <v>3</v>
      </c>
      <c r="R164" s="4">
        <f t="shared" si="46"/>
        <v>5</v>
      </c>
      <c r="S164" s="4">
        <f t="shared" si="47"/>
        <v>1</v>
      </c>
      <c r="T164" s="4" t="str" cm="1">
        <f t="array" ref="T164">IF(R164=1,"none",IF(S164=1,_xlfn.IFS(M164=R164,"greeting",N164=R164,"act with empathy",O164=R164,"explain expectations &amp; resolve situations",P164=R164,"communication"),""))</f>
        <v>explain expectations &amp; resolve situations</v>
      </c>
      <c r="U164" s="4" t="str">
        <f t="shared" si="48"/>
        <v>Richmond received an overall score of 91% which ranks them at position 3 of the 11 areas within the Northern region called in Q2.</v>
      </c>
      <c r="V164" s="4" t="str">
        <f t="shared" si="49"/>
        <v>Richmond received a 'greeting' score of 67% which ranks them at position 1 of the 11 areas within the Northern region called in Q2.</v>
      </c>
      <c r="W164" s="4" t="str">
        <f t="shared" si="50"/>
        <v>Richmond received an 'act with empathy' score of 100% which ranks them at position 1 of the 11 areas within the Northern region called in Q2.</v>
      </c>
      <c r="X164" s="4" t="str">
        <f t="shared" si="51"/>
        <v>Richmond received an 'explain expectations &amp; resolve situations' score of 90% which ranks them at position 5 of the 11 areas within the Northern region called in Q2.</v>
      </c>
      <c r="Y164" s="4" t="str">
        <f t="shared" si="52"/>
        <v>Richmond received a 'communication' score of 83% which ranks them at position 1 of the 11 areas within the Northern region called in Q2.</v>
      </c>
      <c r="Z164" s="4" t="str">
        <f t="shared" si="53"/>
        <v>Richmond's lowest rank was for 'explain expectations &amp; resolve situations' in Q2, which should be examined for potential areas of improvement.</v>
      </c>
    </row>
    <row r="165" spans="1:26" x14ac:dyDescent="0.25">
      <c r="A165" s="4">
        <v>2025</v>
      </c>
      <c r="B165" s="4" t="s">
        <v>347</v>
      </c>
      <c r="C165" s="9" t="s">
        <v>348</v>
      </c>
      <c r="D165" s="4" t="s">
        <v>272</v>
      </c>
      <c r="E165" s="4" t="str">
        <f t="shared" si="45"/>
        <v>The Hume</v>
      </c>
      <c r="F165" s="4" t="s">
        <v>253</v>
      </c>
      <c r="G165" s="4" t="s">
        <v>253</v>
      </c>
      <c r="H165" s="8">
        <f>AVERAGEIFS('Single Response'!$Y$2:$Y$517,'Single Response'!$J$2:$J$517,'Areas Ranking'!$D165,'Single Response'!$B$2:$B$517,'Areas Ranking'!$B165)</f>
        <v>0.47619047619047611</v>
      </c>
      <c r="I165" s="8">
        <f>AVERAGEIFS('Single Response'!$Z$2:$Z$517,'Single Response'!$J$2:$J$517,'Areas Ranking'!$D165,'Single Response'!$B$2:$B$517,'Areas Ranking'!$B165)</f>
        <v>0.90476190476190477</v>
      </c>
      <c r="J165" s="8">
        <f>AVERAGEIFS('Single Response'!$AA$2:$AA$517,'Single Response'!$J$2:$J$517,'Areas Ranking'!$D165,'Single Response'!$B$2:$B$517,'Areas Ranking'!$B165)</f>
        <v>1</v>
      </c>
      <c r="K165" s="8">
        <f>AVERAGEIFS('Single Response'!$AB$2:$AB$517,'Single Response'!$J$2:$J$517,'Areas Ranking'!$D165,'Single Response'!$B$2:$B$517,'Areas Ranking'!$B165)</f>
        <v>0.5</v>
      </c>
      <c r="L165" s="8">
        <f>AVERAGEIFS('Single Response'!$AC$2:$AC$517,'Single Response'!$J$2:$J$517,'Areas Ranking'!$D165,'Single Response'!$B$2:$B$517,'Areas Ranking'!$B165)</f>
        <v>0.86973180076628342</v>
      </c>
      <c r="M165" s="4">
        <f>COUNTIFS($B$2:$B$172,'Areas Ranking'!$B165,$G$2:$G$172,'Areas Ranking'!$G165,$H$2:$H$172,"&gt;"&amp;H165)+1</f>
        <v>4</v>
      </c>
      <c r="N165" s="4">
        <f>COUNTIFS($B$2:$B$172,'Areas Ranking'!$B165,$G$2:$G$172,'Areas Ranking'!$G165,$I$2:$I$172,"&gt;"&amp;I165)+1</f>
        <v>3</v>
      </c>
      <c r="O165" s="4">
        <f>COUNTIFS($B$2:$B$172,'Areas Ranking'!$B165,$G$2:$G$172,'Areas Ranking'!$G165,$J$2:$J$172,"&gt;"&amp;J165)+1</f>
        <v>1</v>
      </c>
      <c r="P165" s="4">
        <f>COUNTIFS($B$2:$B$172,'Areas Ranking'!$B165,$G$2:$G$172,'Areas Ranking'!$G165,$K$2:$K$172,"&gt;"&amp;K165)+1</f>
        <v>7</v>
      </c>
      <c r="Q165" s="4">
        <f>COUNTIFS($B$2:$B$172,'Areas Ranking'!$B165,$G$2:$G$172,'Areas Ranking'!$G165,$L$2:$L$172,"&gt;"&amp;L165)+1</f>
        <v>2</v>
      </c>
      <c r="R165" s="4">
        <f t="shared" si="46"/>
        <v>7</v>
      </c>
      <c r="S165" s="4">
        <f t="shared" si="47"/>
        <v>1</v>
      </c>
      <c r="T165" s="4" t="str" cm="1">
        <f t="array" ref="T165">IF(R165=1,"none",IF(S165=1,_xlfn.IFS(M165=R165,"greeting",N165=R165,"act with empathy",O165=R165,"explain expectations &amp; resolve situations",P165=R165,"communication"),""))</f>
        <v>communication</v>
      </c>
      <c r="U165" s="4" t="str">
        <f t="shared" si="48"/>
        <v>The Hume received an overall score of 87% which ranks them at position 2 of the 8 areas within the Southern region called in Q2.</v>
      </c>
      <c r="V165" s="4" t="str">
        <f t="shared" si="49"/>
        <v>The Hume received a 'greeting' score of 48% which ranks them at position 4 of the 8 areas within the Southern region called in Q2.</v>
      </c>
      <c r="W165" s="4" t="str">
        <f t="shared" si="50"/>
        <v>The Hume received an 'act with empathy' score of 90% which ranks them at position 3 of the 8 areas within the Southern region called in Q2.</v>
      </c>
      <c r="X165" s="4" t="str">
        <f t="shared" si="51"/>
        <v>The Hume received an 'explain expectations &amp; resolve situations' score of 100% which ranks them at position 1 of the 8 areas within the Southern region called in Q2.</v>
      </c>
      <c r="Y165" s="4" t="str">
        <f t="shared" si="52"/>
        <v>The Hume received a 'communication' score of 50% which ranks them at position 7 of the 8 areas within the Southern region called in Q2.</v>
      </c>
      <c r="Z165" s="4" t="str">
        <f t="shared" si="53"/>
        <v>The Hume's lowest rank was for 'communication' in Q2, which should be examined for potential areas of improvement.</v>
      </c>
    </row>
    <row r="166" spans="1:26" x14ac:dyDescent="0.25">
      <c r="A166" s="4">
        <v>2025</v>
      </c>
      <c r="B166" s="4" t="s">
        <v>347</v>
      </c>
      <c r="C166" s="9" t="s">
        <v>348</v>
      </c>
      <c r="D166" s="4" t="s">
        <v>227</v>
      </c>
      <c r="E166" s="4" t="str">
        <f t="shared" si="45"/>
        <v>Port Stephens/Hunter</v>
      </c>
      <c r="F166" s="4" t="s">
        <v>136</v>
      </c>
      <c r="G166" s="4" t="s">
        <v>136</v>
      </c>
      <c r="H166" s="8">
        <f>AVERAGEIFS('Single Response'!$Y$2:$Y$517,'Single Response'!$J$2:$J$517,'Areas Ranking'!$D166,'Single Response'!$B$2:$B$517,'Areas Ranking'!$B166)</f>
        <v>0.66666666666666663</v>
      </c>
      <c r="I166" s="8">
        <f>AVERAGEIFS('Single Response'!$Z$2:$Z$517,'Single Response'!$J$2:$J$517,'Areas Ranking'!$D166,'Single Response'!$B$2:$B$517,'Areas Ranking'!$B166)</f>
        <v>1</v>
      </c>
      <c r="J166" s="8">
        <f>AVERAGEIFS('Single Response'!$AA$2:$AA$517,'Single Response'!$J$2:$J$517,'Areas Ranking'!$D166,'Single Response'!$B$2:$B$517,'Areas Ranking'!$B166)</f>
        <v>0.9365079365079364</v>
      </c>
      <c r="K166" s="8">
        <f>AVERAGEIFS('Single Response'!$AB$2:$AB$517,'Single Response'!$J$2:$J$517,'Areas Ranking'!$D166,'Single Response'!$B$2:$B$517,'Areas Ranking'!$B166)</f>
        <v>0.83333333333333337</v>
      </c>
      <c r="L166" s="8">
        <f>AVERAGEIFS('Single Response'!$AC$2:$AC$517,'Single Response'!$J$2:$J$517,'Areas Ranking'!$D166,'Single Response'!$B$2:$B$517,'Areas Ranking'!$B166)</f>
        <v>0.92337164750957845</v>
      </c>
      <c r="M166" s="4">
        <f>COUNTIFS($B$2:$B$172,'Areas Ranking'!$B166,$G$2:$G$172,'Areas Ranking'!$G166,$H$2:$H$172,"&gt;"&amp;H166)+1</f>
        <v>1</v>
      </c>
      <c r="N166" s="4">
        <f>COUNTIFS($B$2:$B$172,'Areas Ranking'!$B166,$G$2:$G$172,'Areas Ranking'!$G166,$I$2:$I$172,"&gt;"&amp;I166)+1</f>
        <v>1</v>
      </c>
      <c r="O166" s="4">
        <f>COUNTIFS($B$2:$B$172,'Areas Ranking'!$B166,$G$2:$G$172,'Areas Ranking'!$G166,$J$2:$J$172,"&gt;"&amp;J166)+1</f>
        <v>3</v>
      </c>
      <c r="P166" s="4">
        <f>COUNTIFS($B$2:$B$172,'Areas Ranking'!$B166,$G$2:$G$172,'Areas Ranking'!$G166,$K$2:$K$172,"&gt;"&amp;K166)+1</f>
        <v>1</v>
      </c>
      <c r="Q166" s="4">
        <f>COUNTIFS($B$2:$B$172,'Areas Ranking'!$B166,$G$2:$G$172,'Areas Ranking'!$G166,$L$2:$L$172,"&gt;"&amp;L166)+1</f>
        <v>1</v>
      </c>
      <c r="R166" s="4">
        <f t="shared" si="46"/>
        <v>3</v>
      </c>
      <c r="S166" s="4">
        <f t="shared" si="47"/>
        <v>1</v>
      </c>
      <c r="T166" s="4" t="str" cm="1">
        <f t="array" ref="T166">IF(R166=1,"none",IF(S166=1,_xlfn.IFS(M166=R166,"greeting",N166=R166,"act with empathy",O166=R166,"explain expectations &amp; resolve situations",P166=R166,"communication"),""))</f>
        <v>explain expectations &amp; resolve situations</v>
      </c>
      <c r="U166" s="4" t="str">
        <f t="shared" si="48"/>
        <v>Port Stephens/Hunter received an overall score of 92% which ranks them at position 1 of the 11 areas within the Northern region called in Q2.</v>
      </c>
      <c r="V166" s="4" t="str">
        <f t="shared" si="49"/>
        <v>Port Stephens/Hunter received a 'greeting' score of 67% which ranks them at position 1 of the 11 areas within the Northern region called in Q2.</v>
      </c>
      <c r="W166" s="4" t="str">
        <f t="shared" si="50"/>
        <v>Port Stephens/Hunter received an 'act with empathy' score of 100% which ranks them at position 1 of the 11 areas within the Northern region called in Q2.</v>
      </c>
      <c r="X166" s="4" t="str">
        <f t="shared" si="51"/>
        <v>Port Stephens/Hunter received an 'explain expectations &amp; resolve situations' score of 94% which ranks them at position 3 of the 11 areas within the Northern region called in Q2.</v>
      </c>
      <c r="Y166" s="4" t="str">
        <f t="shared" si="52"/>
        <v>Port Stephens/Hunter received a 'communication' score of 83% which ranks them at position 1 of the 11 areas within the Northern region called in Q2.</v>
      </c>
      <c r="Z166" s="4" t="str">
        <f t="shared" si="53"/>
        <v>Port Stephens/Hunter's lowest rank was for 'explain expectations &amp; resolve situations' in Q2, which should be examined for potential areas of improvement.</v>
      </c>
    </row>
    <row r="167" spans="1:26" x14ac:dyDescent="0.25">
      <c r="A167" s="4">
        <v>2025</v>
      </c>
      <c r="B167" s="4" t="s">
        <v>347</v>
      </c>
      <c r="C167" s="9" t="s">
        <v>348</v>
      </c>
      <c r="D167" s="4" t="s">
        <v>222</v>
      </c>
      <c r="E167" s="4" t="str">
        <f t="shared" si="45"/>
        <v>Newcastle City</v>
      </c>
      <c r="F167" s="4" t="s">
        <v>136</v>
      </c>
      <c r="G167" s="4" t="s">
        <v>136</v>
      </c>
      <c r="H167" s="8">
        <f>AVERAGEIFS('Single Response'!$Y$2:$Y$517,'Single Response'!$J$2:$J$517,'Areas Ranking'!$D167,'Single Response'!$B$2:$B$517,'Areas Ranking'!$B167)</f>
        <v>0.38095238095238093</v>
      </c>
      <c r="I167" s="8">
        <f>AVERAGEIFS('Single Response'!$Z$2:$Z$517,'Single Response'!$J$2:$J$517,'Areas Ranking'!$D167,'Single Response'!$B$2:$B$517,'Areas Ranking'!$B167)</f>
        <v>0.9642857142857143</v>
      </c>
      <c r="J167" s="8">
        <f>AVERAGEIFS('Single Response'!$AA$2:$AA$517,'Single Response'!$J$2:$J$517,'Areas Ranking'!$D167,'Single Response'!$B$2:$B$517,'Areas Ranking'!$B167)</f>
        <v>0.9365079365079364</v>
      </c>
      <c r="K167" s="8">
        <f>AVERAGEIFS('Single Response'!$AB$2:$AB$517,'Single Response'!$J$2:$J$517,'Areas Ranking'!$D167,'Single Response'!$B$2:$B$517,'Areas Ranking'!$B167)</f>
        <v>0.66666666666666663</v>
      </c>
      <c r="L167" s="8">
        <f>AVERAGEIFS('Single Response'!$AC$2:$AC$517,'Single Response'!$J$2:$J$517,'Areas Ranking'!$D167,'Single Response'!$B$2:$B$517,'Areas Ranking'!$B167)</f>
        <v>0.86973180076628342</v>
      </c>
      <c r="M167" s="4">
        <f>COUNTIFS($B$2:$B$172,'Areas Ranking'!$B167,$G$2:$G$172,'Areas Ranking'!$G167,$H$2:$H$172,"&gt;"&amp;H167)+1</f>
        <v>11</v>
      </c>
      <c r="N167" s="4">
        <f>COUNTIFS($B$2:$B$172,'Areas Ranking'!$B167,$G$2:$G$172,'Areas Ranking'!$G167,$I$2:$I$172,"&gt;"&amp;I167)+1</f>
        <v>4</v>
      </c>
      <c r="O167" s="4">
        <f>COUNTIFS($B$2:$B$172,'Areas Ranking'!$B167,$G$2:$G$172,'Areas Ranking'!$G167,$J$2:$J$172,"&gt;"&amp;J167)+1</f>
        <v>3</v>
      </c>
      <c r="P167" s="4">
        <f>COUNTIFS($B$2:$B$172,'Areas Ranking'!$B167,$G$2:$G$172,'Areas Ranking'!$G167,$K$2:$K$172,"&gt;"&amp;K167)+1</f>
        <v>4</v>
      </c>
      <c r="Q167" s="4">
        <f>COUNTIFS($B$2:$B$172,'Areas Ranking'!$B167,$G$2:$G$172,'Areas Ranking'!$G167,$L$2:$L$172,"&gt;"&amp;L167)+1</f>
        <v>5</v>
      </c>
      <c r="R167" s="4">
        <f t="shared" si="46"/>
        <v>11</v>
      </c>
      <c r="S167" s="4">
        <f t="shared" si="47"/>
        <v>1</v>
      </c>
      <c r="T167" s="4" t="str" cm="1">
        <f t="array" ref="T167">IF(R167=1,"none",IF(S167=1,_xlfn.IFS(M167=R167,"greeting",N167=R167,"act with empathy",O167=R167,"explain expectations &amp; resolve situations",P167=R167,"communication"),""))</f>
        <v>greeting</v>
      </c>
      <c r="U167" s="4" t="str">
        <f t="shared" si="48"/>
        <v>Newcastle City received an overall score of 87% which ranks them at position 5 of the 11 areas within the Northern region called in Q2.</v>
      </c>
      <c r="V167" s="4" t="str">
        <f t="shared" si="49"/>
        <v>Newcastle City received a 'greeting' score of 38% which ranks them at position 11 of the 11 areas within the Northern region called in Q2.</v>
      </c>
      <c r="W167" s="4" t="str">
        <f t="shared" si="50"/>
        <v>Newcastle City received an 'act with empathy' score of 96% which ranks them at position 4 of the 11 areas within the Northern region called in Q2.</v>
      </c>
      <c r="X167" s="4" t="str">
        <f t="shared" si="51"/>
        <v>Newcastle City received an 'explain expectations &amp; resolve situations' score of 94% which ranks them at position 3 of the 11 areas within the Northern region called in Q2.</v>
      </c>
      <c r="Y167" s="4" t="str">
        <f t="shared" si="52"/>
        <v>Newcastle City received a 'communication' score of 67% which ranks them at position 4 of the 11 areas within the Northern region called in Q2.</v>
      </c>
      <c r="Z167" s="4" t="str">
        <f t="shared" si="53"/>
        <v>Newcastle City's lowest rank was for 'greeting' in Q2, which should be examined for potential areas of improvement.</v>
      </c>
    </row>
    <row r="168" spans="1:26" x14ac:dyDescent="0.25">
      <c r="A168" s="4">
        <v>2025</v>
      </c>
      <c r="B168" s="4" t="s">
        <v>347</v>
      </c>
      <c r="C168" s="9" t="s">
        <v>348</v>
      </c>
      <c r="D168" s="4" t="s">
        <v>232</v>
      </c>
      <c r="E168" s="4" t="str">
        <f t="shared" si="45"/>
        <v>Oxley</v>
      </c>
      <c r="F168" s="4" t="s">
        <v>233</v>
      </c>
      <c r="G168" s="4" t="s">
        <v>233</v>
      </c>
      <c r="H168" s="8">
        <f>AVERAGEIFS('Single Response'!$Y$2:$Y$517,'Single Response'!$J$2:$J$517,'Areas Ranking'!$D168,'Single Response'!$B$2:$B$517,'Areas Ranking'!$B168)</f>
        <v>0.57142857142857129</v>
      </c>
      <c r="I168" s="8">
        <f>AVERAGEIFS('Single Response'!$Z$2:$Z$517,'Single Response'!$J$2:$J$517,'Areas Ranking'!$D168,'Single Response'!$B$2:$B$517,'Areas Ranking'!$B168)</f>
        <v>0.9642857142857143</v>
      </c>
      <c r="J168" s="8">
        <f>AVERAGEIFS('Single Response'!$AA$2:$AA$517,'Single Response'!$J$2:$J$517,'Areas Ranking'!$D168,'Single Response'!$B$2:$B$517,'Areas Ranking'!$B168)</f>
        <v>0.80952380952380965</v>
      </c>
      <c r="K168" s="8">
        <f>AVERAGEIFS('Single Response'!$AB$2:$AB$517,'Single Response'!$J$2:$J$517,'Areas Ranking'!$D168,'Single Response'!$B$2:$B$517,'Areas Ranking'!$B168)</f>
        <v>0.83333333333333337</v>
      </c>
      <c r="L168" s="8">
        <f>AVERAGEIFS('Single Response'!$AC$2:$AC$517,'Single Response'!$J$2:$J$517,'Areas Ranking'!$D168,'Single Response'!$B$2:$B$517,'Areas Ranking'!$B168)</f>
        <v>0.84291187739463602</v>
      </c>
      <c r="M168" s="4">
        <f>COUNTIFS($B$2:$B$172,'Areas Ranking'!$B168,$G$2:$G$172,'Areas Ranking'!$G168,$H$2:$H$172,"&gt;"&amp;H168)+1</f>
        <v>3</v>
      </c>
      <c r="N168" s="4">
        <f>COUNTIFS($B$2:$B$172,'Areas Ranking'!$B168,$G$2:$G$172,'Areas Ranking'!$G168,$I$2:$I$172,"&gt;"&amp;I168)+1</f>
        <v>4</v>
      </c>
      <c r="O168" s="4">
        <f>COUNTIFS($B$2:$B$172,'Areas Ranking'!$B168,$G$2:$G$172,'Areas Ranking'!$G168,$J$2:$J$172,"&gt;"&amp;J168)+1</f>
        <v>6</v>
      </c>
      <c r="P168" s="4">
        <f>COUNTIFS($B$2:$B$172,'Areas Ranking'!$B168,$G$2:$G$172,'Areas Ranking'!$G168,$K$2:$K$172,"&gt;"&amp;K168)+1</f>
        <v>2</v>
      </c>
      <c r="Q168" s="4">
        <f>COUNTIFS($B$2:$B$172,'Areas Ranking'!$B168,$G$2:$G$172,'Areas Ranking'!$G168,$L$2:$L$172,"&gt;"&amp;L168)+1</f>
        <v>4</v>
      </c>
      <c r="R168" s="4">
        <f t="shared" si="46"/>
        <v>6</v>
      </c>
      <c r="S168" s="4">
        <f t="shared" si="47"/>
        <v>1</v>
      </c>
      <c r="T168" s="4" t="str" cm="1">
        <f t="array" ref="T168">IF(R168=1,"none",IF(S168=1,_xlfn.IFS(M168=R168,"greeting",N168=R168,"act with empathy",O168=R168,"explain expectations &amp; resolve situations",P168=R168,"communication"),""))</f>
        <v>explain expectations &amp; resolve situations</v>
      </c>
      <c r="U168" s="4" t="str">
        <f t="shared" si="48"/>
        <v>Oxley received an overall score of 84% which ranks them at position 4 of the 7 areas within the Western region called in Q2.</v>
      </c>
      <c r="V168" s="4" t="str">
        <f t="shared" si="49"/>
        <v>Oxley received a 'greeting' score of 57% which ranks them at position 3 of the 7 areas within the Western region called in Q2.</v>
      </c>
      <c r="W168" s="4" t="str">
        <f t="shared" si="50"/>
        <v>Oxley received an 'act with empathy' score of 96% which ranks them at position 4 of the 7 areas within the Western region called in Q2.</v>
      </c>
      <c r="X168" s="4" t="str">
        <f t="shared" si="51"/>
        <v>Oxley received an 'explain expectations &amp; resolve situations' score of 81% which ranks them at position 6 of the 7 areas within the Western region called in Q2.</v>
      </c>
      <c r="Y168" s="4" t="str">
        <f t="shared" si="52"/>
        <v>Oxley received a 'communication' score of 83% which ranks them at position 2 of the 7 areas within the Western region called in Q2.</v>
      </c>
      <c r="Z168" s="4" t="str">
        <f t="shared" si="53"/>
        <v>Oxley's lowest rank was for 'explain expectations &amp; resolve situations' in Q2, which should be examined for potential areas of improvement.</v>
      </c>
    </row>
    <row r="169" spans="1:26" x14ac:dyDescent="0.25">
      <c r="A169" s="4">
        <v>2025</v>
      </c>
      <c r="B169" s="4" t="s">
        <v>347</v>
      </c>
      <c r="C169" s="9" t="s">
        <v>348</v>
      </c>
      <c r="D169" s="4" t="s">
        <v>278</v>
      </c>
      <c r="E169" s="4" t="str">
        <f t="shared" si="45"/>
        <v>Riverina</v>
      </c>
      <c r="F169" s="4" t="s">
        <v>253</v>
      </c>
      <c r="G169" s="4" t="s">
        <v>253</v>
      </c>
      <c r="H169" s="8">
        <f>AVERAGEIFS('Single Response'!$Y$2:$Y$517,'Single Response'!$J$2:$J$517,'Areas Ranking'!$D169,'Single Response'!$B$2:$B$517,'Areas Ranking'!$B169)</f>
        <v>0.47619047619047611</v>
      </c>
      <c r="I169" s="8">
        <f>AVERAGEIFS('Single Response'!$Z$2:$Z$517,'Single Response'!$J$2:$J$517,'Areas Ranking'!$D169,'Single Response'!$B$2:$B$517,'Areas Ranking'!$B169)</f>
        <v>0.66666666666666663</v>
      </c>
      <c r="J169" s="8">
        <f>AVERAGEIFS('Single Response'!$AA$2:$AA$517,'Single Response'!$J$2:$J$517,'Areas Ranking'!$D169,'Single Response'!$B$2:$B$517,'Areas Ranking'!$B169)</f>
        <v>0.64197530864197538</v>
      </c>
      <c r="K169" s="8">
        <f>AVERAGEIFS('Single Response'!$AB$2:$AB$517,'Single Response'!$J$2:$J$517,'Areas Ranking'!$D169,'Single Response'!$B$2:$B$517,'Areas Ranking'!$B169)</f>
        <v>0.66666666666666663</v>
      </c>
      <c r="L169" s="8">
        <f>AVERAGEIFS('Single Response'!$AC$2:$AC$517,'Single Response'!$J$2:$J$517,'Areas Ranking'!$D169,'Single Response'!$B$2:$B$517,'Areas Ranking'!$B169)</f>
        <v>0.64251712527574589</v>
      </c>
      <c r="M169" s="4">
        <f>COUNTIFS($B$2:$B$172,'Areas Ranking'!$B169,$G$2:$G$172,'Areas Ranking'!$G169,$H$2:$H$172,"&gt;"&amp;H169)+1</f>
        <v>4</v>
      </c>
      <c r="N169" s="4">
        <f>COUNTIFS($B$2:$B$172,'Areas Ranking'!$B169,$G$2:$G$172,'Areas Ranking'!$G169,$I$2:$I$172,"&gt;"&amp;I169)+1</f>
        <v>7</v>
      </c>
      <c r="O169" s="4">
        <f>COUNTIFS($B$2:$B$172,'Areas Ranking'!$B169,$G$2:$G$172,'Areas Ranking'!$G169,$J$2:$J$172,"&gt;"&amp;J169)+1</f>
        <v>7</v>
      </c>
      <c r="P169" s="4">
        <f>COUNTIFS($B$2:$B$172,'Areas Ranking'!$B169,$G$2:$G$172,'Areas Ranking'!$G169,$K$2:$K$172,"&gt;"&amp;K169)+1</f>
        <v>2</v>
      </c>
      <c r="Q169" s="4">
        <f>COUNTIFS($B$2:$B$172,'Areas Ranking'!$B169,$G$2:$G$172,'Areas Ranking'!$G169,$L$2:$L$172,"&gt;"&amp;L169)+1</f>
        <v>7</v>
      </c>
      <c r="R169" s="4">
        <f t="shared" si="46"/>
        <v>7</v>
      </c>
      <c r="S169" s="4">
        <f t="shared" si="47"/>
        <v>2</v>
      </c>
      <c r="T169" s="4" t="str" cm="1">
        <f t="array" ref="T169">IF(R169=1,"none",IF(S169=1,_xlfn.IFS(M169=R169,"greeting",N169=R169,"act with empathy",O169=R169,"explain expectations &amp; resolve situations",P169=R169,"communication"),""))</f>
        <v/>
      </c>
      <c r="U169" s="4" t="str">
        <f t="shared" si="48"/>
        <v>Riverina received an overall score of 64% which ranks them at position 7 of the 8 areas within the Southern region called in Q2.</v>
      </c>
      <c r="V169" s="4" t="str">
        <f t="shared" si="49"/>
        <v>Riverina received a 'greeting' score of 48% which ranks them at position 4 of the 8 areas within the Southern region called in Q2.</v>
      </c>
      <c r="W169" s="4" t="str">
        <f t="shared" si="50"/>
        <v>Riverina received an 'act with empathy' score of 67% which ranks them at position 7 of the 8 areas within the Southern region called in Q2.</v>
      </c>
      <c r="X169" s="4" t="str">
        <f t="shared" si="51"/>
        <v>Riverina received an 'explain expectations &amp; resolve situations' score of 64% which ranks them at position 7 of the 8 areas within the Southern region called in Q2.</v>
      </c>
      <c r="Y169" s="4" t="str">
        <f t="shared" si="52"/>
        <v>Riverina received a 'communication' score of 67% which ranks them at position 2 of the 8 areas within the Southern region called in Q2.</v>
      </c>
      <c r="Z169" s="4" t="str">
        <f t="shared" si="53"/>
        <v>Riverina had multiple areas with lower ranks in Q2, which should be examined for potential areas of improvement.</v>
      </c>
    </row>
    <row r="170" spans="1:26" x14ac:dyDescent="0.25">
      <c r="A170" s="4">
        <v>2025</v>
      </c>
      <c r="B170" s="4" t="s">
        <v>347</v>
      </c>
      <c r="C170" s="9" t="s">
        <v>348</v>
      </c>
      <c r="D170" s="4" t="s">
        <v>252</v>
      </c>
      <c r="E170" s="4" t="str">
        <f t="shared" si="45"/>
        <v>Wollongong</v>
      </c>
      <c r="F170" s="4" t="s">
        <v>253</v>
      </c>
      <c r="G170" s="4" t="s">
        <v>253</v>
      </c>
      <c r="H170" s="8">
        <f>AVERAGEIFS('Single Response'!$Y$2:$Y$517,'Single Response'!$J$2:$J$517,'Areas Ranking'!$D170,'Single Response'!$B$2:$B$517,'Areas Ranking'!$B170)</f>
        <v>0.47619047619047611</v>
      </c>
      <c r="I170" s="8">
        <f>AVERAGEIFS('Single Response'!$Z$2:$Z$517,'Single Response'!$J$2:$J$517,'Areas Ranking'!$D170,'Single Response'!$B$2:$B$517,'Areas Ranking'!$B170)</f>
        <v>0.86904761904761907</v>
      </c>
      <c r="J170" s="8">
        <f>AVERAGEIFS('Single Response'!$AA$2:$AA$517,'Single Response'!$J$2:$J$517,'Areas Ranking'!$D170,'Single Response'!$B$2:$B$517,'Areas Ranking'!$B170)</f>
        <v>0.8306878306878307</v>
      </c>
      <c r="K170" s="8">
        <f>AVERAGEIFS('Single Response'!$AB$2:$AB$517,'Single Response'!$J$2:$J$517,'Areas Ranking'!$D170,'Single Response'!$B$2:$B$517,'Areas Ranking'!$B170)</f>
        <v>0.66666666666666663</v>
      </c>
      <c r="L170" s="8">
        <f>AVERAGEIFS('Single Response'!$AC$2:$AC$517,'Single Response'!$J$2:$J$517,'Areas Ranking'!$D170,'Single Response'!$B$2:$B$517,'Areas Ranking'!$B170)</f>
        <v>0.7979797979797979</v>
      </c>
      <c r="M170" s="4">
        <f>COUNTIFS($B$2:$B$172,'Areas Ranking'!$B170,$G$2:$G$172,'Areas Ranking'!$G170,$H$2:$H$172,"&gt;"&amp;H170)+1</f>
        <v>4</v>
      </c>
      <c r="N170" s="4">
        <f>COUNTIFS($B$2:$B$172,'Areas Ranking'!$B170,$G$2:$G$172,'Areas Ranking'!$G170,$I$2:$I$172,"&gt;"&amp;I170)+1</f>
        <v>4</v>
      </c>
      <c r="O170" s="4">
        <f>COUNTIFS($B$2:$B$172,'Areas Ranking'!$B170,$G$2:$G$172,'Areas Ranking'!$G170,$J$2:$J$172,"&gt;"&amp;J170)+1</f>
        <v>6</v>
      </c>
      <c r="P170" s="4">
        <f>COUNTIFS($B$2:$B$172,'Areas Ranking'!$B170,$G$2:$G$172,'Areas Ranking'!$G170,$K$2:$K$172,"&gt;"&amp;K170)+1</f>
        <v>2</v>
      </c>
      <c r="Q170" s="4">
        <f>COUNTIFS($B$2:$B$172,'Areas Ranking'!$B170,$G$2:$G$172,'Areas Ranking'!$G170,$L$2:$L$172,"&gt;"&amp;L170)+1</f>
        <v>5</v>
      </c>
      <c r="R170" s="4">
        <f t="shared" si="46"/>
        <v>6</v>
      </c>
      <c r="S170" s="4">
        <f t="shared" si="47"/>
        <v>1</v>
      </c>
      <c r="T170" s="4" t="str" cm="1">
        <f t="array" ref="T170">IF(R170=1,"none",IF(S170=1,_xlfn.IFS(M170=R170,"greeting",N170=R170,"act with empathy",O170=R170,"explain expectations &amp; resolve situations",P170=R170,"communication"),""))</f>
        <v>explain expectations &amp; resolve situations</v>
      </c>
      <c r="U170" s="4" t="str">
        <f t="shared" si="48"/>
        <v>Wollongong received an overall score of 80% which ranks them at position 5 of the 8 areas within the Southern region called in Q2.</v>
      </c>
      <c r="V170" s="4" t="str">
        <f t="shared" si="49"/>
        <v>Wollongong received a 'greeting' score of 48% which ranks them at position 4 of the 8 areas within the Southern region called in Q2.</v>
      </c>
      <c r="W170" s="4" t="str">
        <f t="shared" si="50"/>
        <v>Wollongong received an 'act with empathy' score of 87% which ranks them at position 4 of the 8 areas within the Southern region called in Q2.</v>
      </c>
      <c r="X170" s="4" t="str">
        <f t="shared" si="51"/>
        <v>Wollongong received an 'explain expectations &amp; resolve situations' score of 83% which ranks them at position 6 of the 8 areas within the Southern region called in Q2.</v>
      </c>
      <c r="Y170" s="4" t="str">
        <f t="shared" si="52"/>
        <v>Wollongong received a 'communication' score of 67% which ranks them at position 2 of the 8 areas within the Southern region called in Q2.</v>
      </c>
      <c r="Z170" s="4" t="str">
        <f t="shared" si="53"/>
        <v>Wollongong's lowest rank was for 'explain expectations &amp; resolve situations' in Q2, which should be examined for potential areas of improvement.</v>
      </c>
    </row>
    <row r="171" spans="1:26" x14ac:dyDescent="0.25">
      <c r="A171" s="4">
        <v>2025</v>
      </c>
      <c r="B171" s="4" t="s">
        <v>347</v>
      </c>
      <c r="C171" s="9" t="s">
        <v>348</v>
      </c>
      <c r="D171" s="4" t="s">
        <v>217</v>
      </c>
      <c r="E171" s="4" t="str">
        <f t="shared" si="45"/>
        <v>Tuggerah Lakes</v>
      </c>
      <c r="F171" s="4" t="s">
        <v>136</v>
      </c>
      <c r="G171" s="4" t="s">
        <v>136</v>
      </c>
      <c r="H171" s="8">
        <f>AVERAGEIFS('Single Response'!$Y$2:$Y$517,'Single Response'!$J$2:$J$517,'Areas Ranking'!$D171,'Single Response'!$B$2:$B$517,'Areas Ranking'!$B171)</f>
        <v>0.52380952380952372</v>
      </c>
      <c r="I171" s="8">
        <f>AVERAGEIFS('Single Response'!$Z$2:$Z$517,'Single Response'!$J$2:$J$517,'Areas Ranking'!$D171,'Single Response'!$B$2:$B$517,'Areas Ranking'!$B171)</f>
        <v>0.9642857142857143</v>
      </c>
      <c r="J171" s="8">
        <f>AVERAGEIFS('Single Response'!$AA$2:$AA$517,'Single Response'!$J$2:$J$517,'Areas Ranking'!$D171,'Single Response'!$B$2:$B$517,'Areas Ranking'!$B171)</f>
        <v>0.96825396825396826</v>
      </c>
      <c r="K171" s="8">
        <f>AVERAGEIFS('Single Response'!$AB$2:$AB$517,'Single Response'!$J$2:$J$517,'Areas Ranking'!$D171,'Single Response'!$B$2:$B$517,'Areas Ranking'!$B171)</f>
        <v>0.83333333333333337</v>
      </c>
      <c r="L171" s="8">
        <f>AVERAGEIFS('Single Response'!$AC$2:$AC$517,'Single Response'!$J$2:$J$517,'Areas Ranking'!$D171,'Single Response'!$B$2:$B$517,'Areas Ranking'!$B171)</f>
        <v>0.91942412632067805</v>
      </c>
      <c r="M171" s="4">
        <f>COUNTIFS($B$2:$B$172,'Areas Ranking'!$B171,$G$2:$G$172,'Areas Ranking'!$G171,$H$2:$H$172,"&gt;"&amp;H171)+1</f>
        <v>7</v>
      </c>
      <c r="N171" s="4">
        <f>COUNTIFS($B$2:$B$172,'Areas Ranking'!$B171,$G$2:$G$172,'Areas Ranking'!$G171,$I$2:$I$172,"&gt;"&amp;I171)+1</f>
        <v>4</v>
      </c>
      <c r="O171" s="4">
        <f>COUNTIFS($B$2:$B$172,'Areas Ranking'!$B171,$G$2:$G$172,'Areas Ranking'!$G171,$J$2:$J$172,"&gt;"&amp;J171)+1</f>
        <v>2</v>
      </c>
      <c r="P171" s="4">
        <f>COUNTIFS($B$2:$B$172,'Areas Ranking'!$B171,$G$2:$G$172,'Areas Ranking'!$G171,$K$2:$K$172,"&gt;"&amp;K171)+1</f>
        <v>1</v>
      </c>
      <c r="Q171" s="4">
        <f>COUNTIFS($B$2:$B$172,'Areas Ranking'!$B171,$G$2:$G$172,'Areas Ranking'!$G171,$L$2:$L$172,"&gt;"&amp;L171)+1</f>
        <v>2</v>
      </c>
      <c r="R171" s="4">
        <f t="shared" si="46"/>
        <v>7</v>
      </c>
      <c r="S171" s="4">
        <f t="shared" si="47"/>
        <v>1</v>
      </c>
      <c r="T171" s="4" t="str" cm="1">
        <f t="array" ref="T171">IF(R171=1,"none",IF(S171=1,_xlfn.IFS(M171=R171,"greeting",N171=R171,"act with empathy",O171=R171,"explain expectations &amp; resolve situations",P171=R171,"communication"),""))</f>
        <v>greeting</v>
      </c>
      <c r="U171" s="4" t="str">
        <f t="shared" si="48"/>
        <v>Tuggerah Lakes received an overall score of 92% which ranks them at position 2 of the 11 areas within the Northern region called in Q2.</v>
      </c>
      <c r="V171" s="4" t="str">
        <f t="shared" si="49"/>
        <v>Tuggerah Lakes received a 'greeting' score of 52% which ranks them at position 7 of the 11 areas within the Northern region called in Q2.</v>
      </c>
      <c r="W171" s="4" t="str">
        <f t="shared" si="50"/>
        <v>Tuggerah Lakes received an 'act with empathy' score of 96% which ranks them at position 4 of the 11 areas within the Northern region called in Q2.</v>
      </c>
      <c r="X171" s="4" t="str">
        <f t="shared" si="51"/>
        <v>Tuggerah Lakes received an 'explain expectations &amp; resolve situations' score of 97% which ranks them at position 2 of the 11 areas within the Northern region called in Q2.</v>
      </c>
      <c r="Y171" s="4" t="str">
        <f t="shared" si="52"/>
        <v>Tuggerah Lakes received a 'communication' score of 83% which ranks them at position 1 of the 11 areas within the Northern region called in Q2.</v>
      </c>
      <c r="Z171" s="4" t="str">
        <f t="shared" si="53"/>
        <v>Tuggerah Lakes' lowest rank was for 'greeting' in Q2, which should be examined for potential areas of improvement.</v>
      </c>
    </row>
    <row r="172" spans="1:26" x14ac:dyDescent="0.25">
      <c r="A172" s="4">
        <v>2025</v>
      </c>
      <c r="B172" s="4" t="s">
        <v>347</v>
      </c>
      <c r="C172" s="9" t="s">
        <v>348</v>
      </c>
      <c r="D172" s="4" t="s">
        <v>281</v>
      </c>
      <c r="E172" s="4" t="str">
        <f t="shared" si="45"/>
        <v>Murrumbidgee</v>
      </c>
      <c r="F172" s="4" t="s">
        <v>253</v>
      </c>
      <c r="G172" s="4" t="s">
        <v>253</v>
      </c>
      <c r="H172" s="8">
        <f>AVERAGEIFS('Single Response'!$Y$2:$Y$517,'Single Response'!$J$2:$J$517,'Areas Ranking'!$D172,'Single Response'!$B$2:$B$517,'Areas Ranking'!$B172)</f>
        <v>0.52380952380952372</v>
      </c>
      <c r="I172" s="8">
        <f>AVERAGEIFS('Single Response'!$Z$2:$Z$517,'Single Response'!$J$2:$J$517,'Areas Ranking'!$D172,'Single Response'!$B$2:$B$517,'Areas Ranking'!$B172)</f>
        <v>0.9642857142857143</v>
      </c>
      <c r="J172" s="8">
        <f>AVERAGEIFS('Single Response'!$AA$2:$AA$517,'Single Response'!$J$2:$J$517,'Areas Ranking'!$D172,'Single Response'!$B$2:$B$517,'Areas Ranking'!$B172)</f>
        <v>0.87301587301587302</v>
      </c>
      <c r="K172" s="8">
        <f>AVERAGEIFS('Single Response'!$AB$2:$AB$517,'Single Response'!$J$2:$J$517,'Areas Ranking'!$D172,'Single Response'!$B$2:$B$517,'Areas Ranking'!$B172)</f>
        <v>0.66666666666666663</v>
      </c>
      <c r="L172" s="8">
        <f>AVERAGEIFS('Single Response'!$AC$2:$AC$517,'Single Response'!$J$2:$J$517,'Areas Ranking'!$D172,'Single Response'!$B$2:$B$517,'Areas Ranking'!$B172)</f>
        <v>0.85057471264367823</v>
      </c>
      <c r="M172" s="4">
        <f>COUNTIFS($B$2:$B$172,'Areas Ranking'!$B172,$G$2:$G$172,'Areas Ranking'!$G172,$H$2:$H$172,"&gt;"&amp;H172)+1</f>
        <v>3</v>
      </c>
      <c r="N172" s="4">
        <f>COUNTIFS($B$2:$B$172,'Areas Ranking'!$B172,$G$2:$G$172,'Areas Ranking'!$G172,$I$2:$I$172,"&gt;"&amp;I172)+1</f>
        <v>2</v>
      </c>
      <c r="O172" s="4">
        <f>COUNTIFS($B$2:$B$172,'Areas Ranking'!$B172,$G$2:$G$172,'Areas Ranking'!$G172,$J$2:$J$172,"&gt;"&amp;J172)+1</f>
        <v>3</v>
      </c>
      <c r="P172" s="4">
        <f>COUNTIFS($B$2:$B$172,'Areas Ranking'!$B172,$G$2:$G$172,'Areas Ranking'!$G172,$K$2:$K$172,"&gt;"&amp;K172)+1</f>
        <v>2</v>
      </c>
      <c r="Q172" s="4">
        <f>COUNTIFS($B$2:$B$172,'Areas Ranking'!$B172,$G$2:$G$172,'Areas Ranking'!$G172,$L$2:$L$172,"&gt;"&amp;L172)+1</f>
        <v>3</v>
      </c>
      <c r="R172" s="4">
        <f t="shared" si="46"/>
        <v>3</v>
      </c>
      <c r="S172" s="4">
        <f t="shared" si="47"/>
        <v>2</v>
      </c>
      <c r="T172" s="4" t="str" cm="1">
        <f t="array" ref="T172">IF(R172=1,"none",IF(S172=1,_xlfn.IFS(M172=R172,"greeting",N172=R172,"act with empathy",O172=R172,"explain expectations &amp; resolve situations",P172=R172,"communication"),""))</f>
        <v/>
      </c>
      <c r="U172" s="4" t="str">
        <f t="shared" si="48"/>
        <v>Murrumbidgee received an overall score of 85% which ranks them at position 3 of the 8 areas within the Southern region called in Q2.</v>
      </c>
      <c r="V172" s="4" t="str">
        <f t="shared" si="49"/>
        <v>Murrumbidgee received a 'greeting' score of 52% which ranks them at position 3 of the 8 areas within the Southern region called in Q2.</v>
      </c>
      <c r="W172" s="4" t="str">
        <f t="shared" si="50"/>
        <v>Murrumbidgee received an 'act with empathy' score of 96% which ranks them at position 2 of the 8 areas within the Southern region called in Q2.</v>
      </c>
      <c r="X172" s="4" t="str">
        <f t="shared" si="51"/>
        <v>Murrumbidgee received an 'explain expectations &amp; resolve situations' score of 87% which ranks them at position 3 of the 8 areas within the Southern region called in Q2.</v>
      </c>
      <c r="Y172" s="4" t="str">
        <f t="shared" si="52"/>
        <v>Murrumbidgee received a 'communication' score of 67% which ranks them at position 2 of the 8 areas within the Southern region called in Q2.</v>
      </c>
      <c r="Z172" s="4" t="str">
        <f t="shared" si="53"/>
        <v>Murrumbidgee had multiple areas with lower ranks in Q2, which should be examined for potential areas of improvement.</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19"/>
  <sheetViews>
    <sheetView workbookViewId="0"/>
  </sheetViews>
  <sheetFormatPr defaultRowHeight="15" x14ac:dyDescent="0.25"/>
  <sheetData>
    <row r="1" spans="1:24" ht="60" x14ac:dyDescent="0.25">
      <c r="A1" s="14" t="s">
        <v>0</v>
      </c>
      <c r="B1" s="1" t="s">
        <v>1</v>
      </c>
      <c r="C1" s="2" t="s">
        <v>2</v>
      </c>
      <c r="D1" s="13" t="s">
        <v>351</v>
      </c>
      <c r="E1" s="13" t="s">
        <v>352</v>
      </c>
      <c r="F1" s="3" t="s">
        <v>353</v>
      </c>
      <c r="G1" s="3" t="s">
        <v>354</v>
      </c>
      <c r="H1" s="3" t="s">
        <v>355</v>
      </c>
      <c r="I1" s="3" t="s">
        <v>356</v>
      </c>
      <c r="J1" s="3" t="s">
        <v>357</v>
      </c>
      <c r="K1" s="1" t="s">
        <v>358</v>
      </c>
      <c r="L1" s="1" t="s">
        <v>359</v>
      </c>
      <c r="M1" s="1" t="s">
        <v>360</v>
      </c>
      <c r="N1" s="1" t="s">
        <v>361</v>
      </c>
      <c r="O1" s="1" t="s">
        <v>362</v>
      </c>
      <c r="P1" s="1" t="s">
        <v>363</v>
      </c>
      <c r="Q1" s="1" t="s">
        <v>364</v>
      </c>
      <c r="R1" s="1" t="s">
        <v>365</v>
      </c>
      <c r="S1" s="1" t="s">
        <v>366</v>
      </c>
      <c r="T1" s="1" t="s">
        <v>367</v>
      </c>
      <c r="U1" s="1" t="s">
        <v>368</v>
      </c>
      <c r="V1" s="1" t="s">
        <v>369</v>
      </c>
      <c r="W1" s="1" t="s">
        <v>370</v>
      </c>
      <c r="X1" s="1" t="s">
        <v>371</v>
      </c>
    </row>
    <row r="2" spans="1:24" x14ac:dyDescent="0.25">
      <c r="A2" s="4">
        <v>2024</v>
      </c>
      <c r="B2" s="4" t="s">
        <v>41</v>
      </c>
      <c r="C2" s="9" t="s">
        <v>42</v>
      </c>
      <c r="D2" s="4" t="s">
        <v>48</v>
      </c>
      <c r="E2" s="4"/>
      <c r="F2" s="8">
        <f>AVERAGEIFS('Single Response'!$Y$2:$Y$517,'Single Response'!$K$2:$K$517,'Region Ranking'!$D2,'Single Response'!$B$2:$B$517,'Region Ranking'!$B2)</f>
        <v>0.59999999999999987</v>
      </c>
      <c r="G2" s="8">
        <f>AVERAGEIFS('Single Response'!$Z$2:$Z$517,'Single Response'!$K$2:$K$517,'Region Ranking'!$D2,'Single Response'!$B$2:$B$517,'Region Ranking'!$B2)</f>
        <v>0.92142857142857137</v>
      </c>
      <c r="H2" s="8">
        <f>AVERAGEIFS('Single Response'!$AA$2:$AA$517,'Single Response'!$K$2:$K$517,'Region Ranking'!$D2,'Single Response'!$B$2:$B$517,'Region Ranking'!$B2)</f>
        <v>0.82998236331569675</v>
      </c>
      <c r="I2" s="8">
        <f>AVERAGEIFS('Single Response'!$AB$2:$AB$517,'Single Response'!$K$2:$K$517,'Region Ranking'!$D2,'Single Response'!$B$2:$B$517,'Region Ranking'!$B2)</f>
        <v>0.66666666666666663</v>
      </c>
      <c r="J2" s="8">
        <f>AVERAGEIFS('Single Response'!$AC$2:$AC$517,'Single Response'!$K$2:$K$517,'Region Ranking'!$D2,'Single Response'!$B$2:$B$517,'Region Ranking'!$B2)</f>
        <v>0.8222918843608501</v>
      </c>
      <c r="K2" s="4">
        <f>COUNTIFS($B$2:$B$19,'Region Ranking'!$B2,$F$2:$F$19,"&gt;"&amp;F2)+1</f>
        <v>1</v>
      </c>
      <c r="L2" s="4">
        <f>COUNTIFS($B$2:$B$19,'Region Ranking'!$B2,$G$2:$G$19,"&gt;"&amp;G2)+1</f>
        <v>2</v>
      </c>
      <c r="M2" s="4">
        <f>COUNTIFS($B$2:$B$19,'Region Ranking'!$B2,$H$2:$H$19,"&gt;"&amp;H2)+1</f>
        <v>3</v>
      </c>
      <c r="N2" s="4">
        <f>COUNTIFS($B$2:$B$19,'Region Ranking'!$B2,$I$2:$I$19,"&gt;"&amp;I2)+1</f>
        <v>2</v>
      </c>
      <c r="O2" s="4">
        <f>COUNTIFS($B$2:$B$19,'Region Ranking'!$B2,$J$2:$J$19,"&gt;"&amp;J2)+1</f>
        <v>2</v>
      </c>
      <c r="P2" s="4">
        <f t="shared" ref="P2:P19" si="0">MAX(K2:N2)</f>
        <v>3</v>
      </c>
      <c r="Q2" s="4">
        <f t="shared" ref="Q2:Q19" si="1">COUNTIF(K2:N2,O2)</f>
        <v>2</v>
      </c>
      <c r="R2" s="4" t="str">
        <f t="shared" ref="R2:R19" si="2">IF(O2 = 1, "none", IF(P2 = 1, _xlfn.IFS(K2 = O2, "greeting", L2 = O2, "act with empathy", M2 = O2, "explain expectations &amp; resolve situations", N2 = O2, "communication"), ""))</f>
        <v/>
      </c>
      <c r="S2" s="4" t="str">
        <f t="shared" ref="S2:S19" si="3">CONCATENATE(D2," received an overall score of ",ROUND(J2*100,0),"% which ranks them at position ",O2," of the ",COUNTIFS($B$2:$B$19,B2)," regions called in ",B2,".")</f>
        <v>Central Metropolitan received an overall score of 82% which ranks them at position 2 of the 6 regions called in Q4.</v>
      </c>
      <c r="T2" s="4" t="str">
        <f t="shared" ref="T2:T19" si="4">CONCATENATE(D2," received a 'greeting' score of ",ROUND(F2*100,0),"% which ranks them at position ",K2," of the ",COUNTIFS($B$2:$B$19,B2)," regions called in ",B2,".")</f>
        <v>Central Metropolitan received a 'greeting' score of 60% which ranks them at position 1 of the 6 regions called in Q4.</v>
      </c>
      <c r="U2" s="4" t="str">
        <f t="shared" ref="U2:U19" si="5">CONCATENATE(D2," received an 'act with empathy' score of ",ROUND(G2*100,0),"% which ranks them at position ",L2," of the ",COUNTIFS($B$2:$B$19,B2)," regions called in ",B2,".")</f>
        <v>Central Metropolitan received an 'act with empathy' score of 92% which ranks them at position 2 of the 6 regions called in Q4.</v>
      </c>
      <c r="V2" s="4" t="str">
        <f t="shared" ref="V2:V19" si="6">CONCATENATE(D2," received an 'explain expectations &amp; resolve situations' score of ",ROUND(H2*100,0),"% which ranks them at position ",M2," of the ",COUNTIFS($B$2:$B$19,B2)," regions called in ",B2,".")</f>
        <v>Central Metropolitan received an 'explain expectations &amp; resolve situations' score of 83% which ranks them at position 3 of the 6 regions called in Q4.</v>
      </c>
      <c r="W2" s="4" t="str">
        <f t="shared" ref="W2:W19" si="7">CONCATENATE(D2," received a 'communication' score of ",ROUND(I2*100,0),"% which ranks them at position ",N2," of the ",COUNTIFS($B$2:$B$19,B2)," regions called in ",B2,".")</f>
        <v>Central Metropolitan received a 'communication' score of 67% which ranks them at position 2 of the 6 regions called in Q4.</v>
      </c>
      <c r="X2" s="4" t="str">
        <f t="shared" ref="X2:X19" si="8">IF(Q2="none",CONCATENATE(D2," ranked first across all key areas in ",B2,". Keep up the good work."),IF(P2=1,CONCATENATE(D2,IF(RIGHT(D2,1)="s","'","'s")," lowest rank was for '",Q2,"' in ",B2,", which should be examined for potential areas of improvement."),CONCATENATE(D2," had multiple areas with lower ranks in ",B2,", which should be examined for potential areas of improvement.")))</f>
        <v>Central Metropolitan had multiple areas with lower ranks in Q4, which should be examined for potential areas of improvement.</v>
      </c>
    </row>
    <row r="3" spans="1:24" x14ac:dyDescent="0.25">
      <c r="A3" s="4">
        <v>2024</v>
      </c>
      <c r="B3" s="4" t="s">
        <v>41</v>
      </c>
      <c r="C3" s="9" t="s">
        <v>42</v>
      </c>
      <c r="D3" s="4" t="s">
        <v>104</v>
      </c>
      <c r="E3" s="4"/>
      <c r="F3" s="8">
        <f>AVERAGEIFS('Single Response'!$Y$2:$Y$517,'Single Response'!$K$2:$K$517,'Region Ranking'!$D3,'Single Response'!$B$2:$B$517,'Region Ranking'!$B3)</f>
        <v>0.5714285714285714</v>
      </c>
      <c r="G3" s="8">
        <f>AVERAGEIFS('Single Response'!$Z$2:$Z$517,'Single Response'!$K$2:$K$517,'Region Ranking'!$D3,'Single Response'!$B$2:$B$517,'Region Ranking'!$B3)</f>
        <v>0.91369047619047628</v>
      </c>
      <c r="H3" s="8">
        <f>AVERAGEIFS('Single Response'!$AA$2:$AA$517,'Single Response'!$K$2:$K$517,'Region Ranking'!$D3,'Single Response'!$B$2:$B$517,'Region Ranking'!$B3)</f>
        <v>0.82789535567313355</v>
      </c>
      <c r="I3" s="8">
        <f>AVERAGEIFS('Single Response'!$AB$2:$AB$517,'Single Response'!$K$2:$K$517,'Region Ranking'!$D3,'Single Response'!$B$2:$B$517,'Region Ranking'!$B3)</f>
        <v>0.61111111111111116</v>
      </c>
      <c r="J3" s="8">
        <f>AVERAGEIFS('Single Response'!$AC$2:$AC$517,'Single Response'!$K$2:$K$517,'Region Ranking'!$D3,'Single Response'!$B$2:$B$517,'Region Ranking'!$B3)</f>
        <v>0.81027710050698576</v>
      </c>
      <c r="K3" s="4">
        <f>COUNTIFS($B$2:$B$19,'Region Ranking'!$B3,$F$2:$F$19,"&gt;"&amp;F3)+1</f>
        <v>3</v>
      </c>
      <c r="L3" s="4">
        <f>COUNTIFS($B$2:$B$19,'Region Ranking'!$B3,$G$2:$G$19,"&gt;"&amp;G3)+1</f>
        <v>3</v>
      </c>
      <c r="M3" s="4">
        <f>COUNTIFS($B$2:$B$19,'Region Ranking'!$B3,$H$2:$H$19,"&gt;"&amp;H3)+1</f>
        <v>4</v>
      </c>
      <c r="N3" s="4">
        <f>COUNTIFS($B$2:$B$19,'Region Ranking'!$B3,$I$2:$I$19,"&gt;"&amp;I3)+1</f>
        <v>4</v>
      </c>
      <c r="O3" s="4">
        <f>COUNTIFS($B$2:$B$19,'Region Ranking'!$B3,$J$2:$J$19,"&gt;"&amp;J3)+1</f>
        <v>3</v>
      </c>
      <c r="P3" s="4">
        <f t="shared" si="0"/>
        <v>4</v>
      </c>
      <c r="Q3" s="4">
        <f t="shared" si="1"/>
        <v>2</v>
      </c>
      <c r="R3" s="4" t="str">
        <f t="shared" si="2"/>
        <v/>
      </c>
      <c r="S3" s="4" t="str">
        <f t="shared" si="3"/>
        <v>North West Metropolitan received an overall score of 81% which ranks them at position 3 of the 6 regions called in Q4.</v>
      </c>
      <c r="T3" s="4" t="str">
        <f t="shared" si="4"/>
        <v>North West Metropolitan received a 'greeting' score of 57% which ranks them at position 3 of the 6 regions called in Q4.</v>
      </c>
      <c r="U3" s="4" t="str">
        <f t="shared" si="5"/>
        <v>North West Metropolitan received an 'act with empathy' score of 91% which ranks them at position 3 of the 6 regions called in Q4.</v>
      </c>
      <c r="V3" s="4" t="str">
        <f t="shared" si="6"/>
        <v>North West Metropolitan received an 'explain expectations &amp; resolve situations' score of 83% which ranks them at position 4 of the 6 regions called in Q4.</v>
      </c>
      <c r="W3" s="4" t="str">
        <f t="shared" si="7"/>
        <v>North West Metropolitan received a 'communication' score of 61% which ranks them at position 4 of the 6 regions called in Q4.</v>
      </c>
      <c r="X3" s="4" t="str">
        <f t="shared" si="8"/>
        <v>North West Metropolitan had multiple areas with lower ranks in Q4, which should be examined for potential areas of improvement.</v>
      </c>
    </row>
    <row r="4" spans="1:24" x14ac:dyDescent="0.25">
      <c r="A4" s="4">
        <v>2024</v>
      </c>
      <c r="B4" s="4" t="s">
        <v>41</v>
      </c>
      <c r="C4" s="9" t="s">
        <v>42</v>
      </c>
      <c r="D4" s="4" t="s">
        <v>136</v>
      </c>
      <c r="E4" s="4"/>
      <c r="F4" s="8">
        <f>AVERAGEIFS('Single Response'!$Y$2:$Y$517,'Single Response'!$K$2:$K$517,'Region Ranking'!$D4,'Single Response'!$B$2:$B$517,'Region Ranking'!$B4)</f>
        <v>0.55844155844155829</v>
      </c>
      <c r="G4" s="8">
        <f>AVERAGEIFS('Single Response'!$Z$2:$Z$517,'Single Response'!$K$2:$K$517,'Region Ranking'!$D4,'Single Response'!$B$2:$B$517,'Region Ranking'!$B4)</f>
        <v>0.86471861471861455</v>
      </c>
      <c r="H4" s="8">
        <f>AVERAGEIFS('Single Response'!$AA$2:$AA$517,'Single Response'!$K$2:$K$517,'Region Ranking'!$D4,'Single Response'!$B$2:$B$517,'Region Ranking'!$B4)</f>
        <v>0.73913740580407261</v>
      </c>
      <c r="I4" s="8">
        <f>AVERAGEIFS('Single Response'!$AB$2:$AB$517,'Single Response'!$K$2:$K$517,'Region Ranking'!$D4,'Single Response'!$B$2:$B$517,'Region Ranking'!$B4)</f>
        <v>0.56060606060606055</v>
      </c>
      <c r="J4" s="8">
        <f>AVERAGEIFS('Single Response'!$AC$2:$AC$517,'Single Response'!$K$2:$K$517,'Region Ranking'!$D4,'Single Response'!$B$2:$B$517,'Region Ranking'!$B4)</f>
        <v>0.74467770706015202</v>
      </c>
      <c r="K4" s="4">
        <f>COUNTIFS($B$2:$B$19,'Region Ranking'!$B4,$F$2:$F$19,"&gt;"&amp;F4)+1</f>
        <v>5</v>
      </c>
      <c r="L4" s="4">
        <f>COUNTIFS($B$2:$B$19,'Region Ranking'!$B4,$G$2:$G$19,"&gt;"&amp;G4)+1</f>
        <v>5</v>
      </c>
      <c r="M4" s="4">
        <f>COUNTIFS($B$2:$B$19,'Region Ranking'!$B4,$H$2:$H$19,"&gt;"&amp;H4)+1</f>
        <v>6</v>
      </c>
      <c r="N4" s="4">
        <f>COUNTIFS($B$2:$B$19,'Region Ranking'!$B4,$I$2:$I$19,"&gt;"&amp;I4)+1</f>
        <v>6</v>
      </c>
      <c r="O4" s="4">
        <f>COUNTIFS($B$2:$B$19,'Region Ranking'!$B4,$J$2:$J$19,"&gt;"&amp;J4)+1</f>
        <v>6</v>
      </c>
      <c r="P4" s="4">
        <f t="shared" si="0"/>
        <v>6</v>
      </c>
      <c r="Q4" s="4">
        <f t="shared" si="1"/>
        <v>2</v>
      </c>
      <c r="R4" s="4" t="str">
        <f t="shared" si="2"/>
        <v/>
      </c>
      <c r="S4" s="4" t="str">
        <f t="shared" si="3"/>
        <v>Northern received an overall score of 74% which ranks them at position 6 of the 6 regions called in Q4.</v>
      </c>
      <c r="T4" s="4" t="str">
        <f t="shared" si="4"/>
        <v>Northern received a 'greeting' score of 56% which ranks them at position 5 of the 6 regions called in Q4.</v>
      </c>
      <c r="U4" s="4" t="str">
        <f t="shared" si="5"/>
        <v>Northern received an 'act with empathy' score of 86% which ranks them at position 5 of the 6 regions called in Q4.</v>
      </c>
      <c r="V4" s="4" t="str">
        <f t="shared" si="6"/>
        <v>Northern received an 'explain expectations &amp; resolve situations' score of 74% which ranks them at position 6 of the 6 regions called in Q4.</v>
      </c>
      <c r="W4" s="4" t="str">
        <f t="shared" si="7"/>
        <v>Northern received a 'communication' score of 56% which ranks them at position 6 of the 6 regions called in Q4.</v>
      </c>
      <c r="X4" s="4" t="str">
        <f t="shared" si="8"/>
        <v>Northern had multiple areas with lower ranks in Q4, which should be examined for potential areas of improvement.</v>
      </c>
    </row>
    <row r="5" spans="1:24" x14ac:dyDescent="0.25">
      <c r="A5" s="4">
        <v>2024</v>
      </c>
      <c r="B5" s="4" t="s">
        <v>41</v>
      </c>
      <c r="C5" s="9" t="s">
        <v>42</v>
      </c>
      <c r="D5" s="4" t="s">
        <v>186</v>
      </c>
      <c r="E5" s="4"/>
      <c r="F5" s="8">
        <f>AVERAGEIFS('Single Response'!$Y$2:$Y$517,'Single Response'!$K$2:$K$517,'Region Ranking'!$D5,'Single Response'!$B$2:$B$517,'Region Ranking'!$B5)</f>
        <v>0.5873015873015871</v>
      </c>
      <c r="G5" s="8">
        <f>AVERAGEIFS('Single Response'!$Z$2:$Z$517,'Single Response'!$K$2:$K$517,'Region Ranking'!$D5,'Single Response'!$B$2:$B$517,'Region Ranking'!$B5)</f>
        <v>0.94312169312169303</v>
      </c>
      <c r="H5" s="8">
        <f>AVERAGEIFS('Single Response'!$AA$2:$AA$517,'Single Response'!$K$2:$K$517,'Region Ranking'!$D5,'Single Response'!$B$2:$B$517,'Region Ranking'!$B5)</f>
        <v>0.84538506760728993</v>
      </c>
      <c r="I5" s="8">
        <f>AVERAGEIFS('Single Response'!$AB$2:$AB$517,'Single Response'!$K$2:$K$517,'Region Ranking'!$D5,'Single Response'!$B$2:$B$517,'Region Ranking'!$B5)</f>
        <v>0.68518518518518523</v>
      </c>
      <c r="J5" s="8">
        <f>AVERAGEIFS('Single Response'!$AC$2:$AC$517,'Single Response'!$K$2:$K$517,'Region Ranking'!$D5,'Single Response'!$B$2:$B$517,'Region Ranking'!$B5)</f>
        <v>0.8388482526413561</v>
      </c>
      <c r="K5" s="4">
        <f>COUNTIFS($B$2:$B$19,'Region Ranking'!$B5,$F$2:$F$19,"&gt;"&amp;F5)+1</f>
        <v>2</v>
      </c>
      <c r="L5" s="4">
        <f>COUNTIFS($B$2:$B$19,'Region Ranking'!$B5,$G$2:$G$19,"&gt;"&amp;G5)+1</f>
        <v>1</v>
      </c>
      <c r="M5" s="4">
        <f>COUNTIFS($B$2:$B$19,'Region Ranking'!$B5,$H$2:$H$19,"&gt;"&amp;H5)+1</f>
        <v>1</v>
      </c>
      <c r="N5" s="4">
        <f>COUNTIFS($B$2:$B$19,'Region Ranking'!$B5,$I$2:$I$19,"&gt;"&amp;I5)+1</f>
        <v>1</v>
      </c>
      <c r="O5" s="4">
        <f>COUNTIFS($B$2:$B$19,'Region Ranking'!$B5,$J$2:$J$19,"&gt;"&amp;J5)+1</f>
        <v>1</v>
      </c>
      <c r="P5" s="4">
        <f t="shared" si="0"/>
        <v>2</v>
      </c>
      <c r="Q5" s="4">
        <f t="shared" si="1"/>
        <v>3</v>
      </c>
      <c r="R5" s="4" t="str">
        <f t="shared" si="2"/>
        <v>none</v>
      </c>
      <c r="S5" s="4" t="str">
        <f t="shared" si="3"/>
        <v>South West Metropolitan received an overall score of 84% which ranks them at position 1 of the 6 regions called in Q4.</v>
      </c>
      <c r="T5" s="4" t="str">
        <f t="shared" si="4"/>
        <v>South West Metropolitan received a 'greeting' score of 59% which ranks them at position 2 of the 6 regions called in Q4.</v>
      </c>
      <c r="U5" s="4" t="str">
        <f t="shared" si="5"/>
        <v>South West Metropolitan received an 'act with empathy' score of 94% which ranks them at position 1 of the 6 regions called in Q4.</v>
      </c>
      <c r="V5" s="4" t="str">
        <f t="shared" si="6"/>
        <v>South West Metropolitan received an 'explain expectations &amp; resolve situations' score of 85% which ranks them at position 1 of the 6 regions called in Q4.</v>
      </c>
      <c r="W5" s="4" t="str">
        <f t="shared" si="7"/>
        <v>South West Metropolitan received a 'communication' score of 69% which ranks them at position 1 of the 6 regions called in Q4.</v>
      </c>
      <c r="X5" s="4" t="str">
        <f t="shared" si="8"/>
        <v>South West Metropolitan had multiple areas with lower ranks in Q4, which should be examined for potential areas of improvement.</v>
      </c>
    </row>
    <row r="6" spans="1:24" x14ac:dyDescent="0.25">
      <c r="A6" s="4">
        <v>2024</v>
      </c>
      <c r="B6" s="4" t="s">
        <v>41</v>
      </c>
      <c r="C6" s="9" t="s">
        <v>42</v>
      </c>
      <c r="D6" s="4" t="s">
        <v>233</v>
      </c>
      <c r="E6" s="4"/>
      <c r="F6" s="8">
        <f>AVERAGEIFS('Single Response'!$Y$2:$Y$517,'Single Response'!$K$2:$K$517,'Region Ranking'!$D6,'Single Response'!$B$2:$B$517,'Region Ranking'!$B6)</f>
        <v>0.55900621118012406</v>
      </c>
      <c r="G6" s="8">
        <f>AVERAGEIFS('Single Response'!$Z$2:$Z$517,'Single Response'!$K$2:$K$517,'Region Ranking'!$D6,'Single Response'!$B$2:$B$517,'Region Ranking'!$B6)</f>
        <v>0.87577639751552794</v>
      </c>
      <c r="H6" s="8">
        <f>AVERAGEIFS('Single Response'!$AA$2:$AA$517,'Single Response'!$K$2:$K$517,'Region Ranking'!$D6,'Single Response'!$B$2:$B$517,'Region Ranking'!$B6)</f>
        <v>0.83459857372900836</v>
      </c>
      <c r="I6" s="8">
        <f>AVERAGEIFS('Single Response'!$AB$2:$AB$517,'Single Response'!$K$2:$K$517,'Region Ranking'!$D6,'Single Response'!$B$2:$B$517,'Region Ranking'!$B6)</f>
        <v>0.63043478260869568</v>
      </c>
      <c r="J6" s="8">
        <f>AVERAGEIFS('Single Response'!$AC$2:$AC$517,'Single Response'!$K$2:$K$517,'Region Ranking'!$D6,'Single Response'!$B$2:$B$517,'Region Ranking'!$B6)</f>
        <v>0.8031590265473324</v>
      </c>
      <c r="K6" s="4">
        <f>COUNTIFS($B$2:$B$19,'Region Ranking'!$B6,$F$2:$F$19,"&gt;"&amp;F6)+1</f>
        <v>4</v>
      </c>
      <c r="L6" s="4">
        <f>COUNTIFS($B$2:$B$19,'Region Ranking'!$B6,$G$2:$G$19,"&gt;"&amp;G6)+1</f>
        <v>4</v>
      </c>
      <c r="M6" s="4">
        <f>COUNTIFS($B$2:$B$19,'Region Ranking'!$B6,$H$2:$H$19,"&gt;"&amp;H6)+1</f>
        <v>2</v>
      </c>
      <c r="N6" s="4">
        <f>COUNTIFS($B$2:$B$19,'Region Ranking'!$B6,$I$2:$I$19,"&gt;"&amp;I6)+1</f>
        <v>3</v>
      </c>
      <c r="O6" s="4">
        <f>COUNTIFS($B$2:$B$19,'Region Ranking'!$B6,$J$2:$J$19,"&gt;"&amp;J6)+1</f>
        <v>4</v>
      </c>
      <c r="P6" s="4">
        <f t="shared" si="0"/>
        <v>4</v>
      </c>
      <c r="Q6" s="4">
        <f t="shared" si="1"/>
        <v>2</v>
      </c>
      <c r="R6" s="4" t="str">
        <f t="shared" si="2"/>
        <v/>
      </c>
      <c r="S6" s="4" t="str">
        <f t="shared" si="3"/>
        <v>Western received an overall score of 80% which ranks them at position 4 of the 6 regions called in Q4.</v>
      </c>
      <c r="T6" s="4" t="str">
        <f t="shared" si="4"/>
        <v>Western received a 'greeting' score of 56% which ranks them at position 4 of the 6 regions called in Q4.</v>
      </c>
      <c r="U6" s="4" t="str">
        <f t="shared" si="5"/>
        <v>Western received an 'act with empathy' score of 88% which ranks them at position 4 of the 6 regions called in Q4.</v>
      </c>
      <c r="V6" s="4" t="str">
        <f t="shared" si="6"/>
        <v>Western received an 'explain expectations &amp; resolve situations' score of 83% which ranks them at position 2 of the 6 regions called in Q4.</v>
      </c>
      <c r="W6" s="4" t="str">
        <f t="shared" si="7"/>
        <v>Western received a 'communication' score of 63% which ranks them at position 3 of the 6 regions called in Q4.</v>
      </c>
      <c r="X6" s="4" t="str">
        <f t="shared" si="8"/>
        <v>Western had multiple areas with lower ranks in Q4, which should be examined for potential areas of improvement.</v>
      </c>
    </row>
    <row r="7" spans="1:24" x14ac:dyDescent="0.25">
      <c r="A7" s="4">
        <v>2024</v>
      </c>
      <c r="B7" s="4" t="s">
        <v>41</v>
      </c>
      <c r="C7" s="9" t="s">
        <v>42</v>
      </c>
      <c r="D7" s="4" t="s">
        <v>253</v>
      </c>
      <c r="E7" s="4"/>
      <c r="F7" s="8">
        <f>AVERAGEIFS('Single Response'!$Y$2:$Y$517,'Single Response'!$K$2:$K$517,'Region Ranking'!$D7,'Single Response'!$B$2:$B$517,'Region Ranking'!$B7)</f>
        <v>0.51428571428571423</v>
      </c>
      <c r="G7" s="8">
        <f>AVERAGEIFS('Single Response'!$Z$2:$Z$517,'Single Response'!$K$2:$K$517,'Region Ranking'!$D7,'Single Response'!$B$2:$B$517,'Region Ranking'!$B7)</f>
        <v>0.86285714285714277</v>
      </c>
      <c r="H7" s="8">
        <f>AVERAGEIFS('Single Response'!$AA$2:$AA$517,'Single Response'!$K$2:$K$517,'Region Ranking'!$D7,'Single Response'!$B$2:$B$517,'Region Ranking'!$B7)</f>
        <v>0.78730158730158739</v>
      </c>
      <c r="I7" s="8">
        <f>AVERAGEIFS('Single Response'!$AB$2:$AB$517,'Single Response'!$K$2:$K$517,'Region Ranking'!$D7,'Single Response'!$B$2:$B$517,'Region Ranking'!$B7)</f>
        <v>0.6</v>
      </c>
      <c r="J7" s="8">
        <f>AVERAGEIFS('Single Response'!$AC$2:$AC$517,'Single Response'!$K$2:$K$517,'Region Ranking'!$D7,'Single Response'!$B$2:$B$517,'Region Ranking'!$B7)</f>
        <v>0.76828979449669088</v>
      </c>
      <c r="K7" s="4">
        <f>COUNTIFS($B$2:$B$19,'Region Ranking'!$B7,$F$2:$F$19,"&gt;"&amp;F7)+1</f>
        <v>6</v>
      </c>
      <c r="L7" s="4">
        <f>COUNTIFS($B$2:$B$19,'Region Ranking'!$B7,$G$2:$G$19,"&gt;"&amp;G7)+1</f>
        <v>6</v>
      </c>
      <c r="M7" s="4">
        <f>COUNTIFS($B$2:$B$19,'Region Ranking'!$B7,$H$2:$H$19,"&gt;"&amp;H7)+1</f>
        <v>5</v>
      </c>
      <c r="N7" s="4">
        <f>COUNTIFS($B$2:$B$19,'Region Ranking'!$B7,$I$2:$I$19,"&gt;"&amp;I7)+1</f>
        <v>5</v>
      </c>
      <c r="O7" s="4">
        <f>COUNTIFS($B$2:$B$19,'Region Ranking'!$B7,$J$2:$J$19,"&gt;"&amp;J7)+1</f>
        <v>5</v>
      </c>
      <c r="P7" s="4">
        <f t="shared" si="0"/>
        <v>6</v>
      </c>
      <c r="Q7" s="4">
        <f t="shared" si="1"/>
        <v>2</v>
      </c>
      <c r="R7" s="4" t="str">
        <f t="shared" si="2"/>
        <v/>
      </c>
      <c r="S7" s="4" t="str">
        <f t="shared" si="3"/>
        <v>Southern received an overall score of 77% which ranks them at position 5 of the 6 regions called in Q4.</v>
      </c>
      <c r="T7" s="4" t="str">
        <f t="shared" si="4"/>
        <v>Southern received a 'greeting' score of 51% which ranks them at position 6 of the 6 regions called in Q4.</v>
      </c>
      <c r="U7" s="4" t="str">
        <f t="shared" si="5"/>
        <v>Southern received an 'act with empathy' score of 86% which ranks them at position 6 of the 6 regions called in Q4.</v>
      </c>
      <c r="V7" s="4" t="str">
        <f t="shared" si="6"/>
        <v>Southern received an 'explain expectations &amp; resolve situations' score of 79% which ranks them at position 5 of the 6 regions called in Q4.</v>
      </c>
      <c r="W7" s="4" t="str">
        <f t="shared" si="7"/>
        <v>Southern received a 'communication' score of 60% which ranks them at position 5 of the 6 regions called in Q4.</v>
      </c>
      <c r="X7" s="4" t="str">
        <f t="shared" si="8"/>
        <v>Southern had multiple areas with lower ranks in Q4, which should be examined for potential areas of improvement.</v>
      </c>
    </row>
    <row r="8" spans="1:24" x14ac:dyDescent="0.25">
      <c r="A8" s="4">
        <v>2025</v>
      </c>
      <c r="B8" s="4" t="s">
        <v>339</v>
      </c>
      <c r="C8" s="9" t="s">
        <v>340</v>
      </c>
      <c r="D8" s="4" t="s">
        <v>186</v>
      </c>
      <c r="E8" s="4"/>
      <c r="F8" s="8">
        <f>AVERAGEIFS('Single Response'!$Y$2:$Y$517,'Single Response'!$K$2:$K$517,'Region Ranking'!$D8,'Single Response'!$B$2:$B$517,'Region Ranking'!$B8)</f>
        <v>0.58730158730158721</v>
      </c>
      <c r="G8" s="8">
        <f>AVERAGEIFS('Single Response'!$Z$2:$Z$517,'Single Response'!$K$2:$K$517,'Region Ranking'!$D8,'Single Response'!$B$2:$B$517,'Region Ranking'!$B8)</f>
        <v>0.9272486772486771</v>
      </c>
      <c r="H8" s="8">
        <f>AVERAGEIFS('Single Response'!$AA$2:$AA$517,'Single Response'!$K$2:$K$517,'Region Ranking'!$D8,'Single Response'!$B$2:$B$517,'Region Ranking'!$B8)</f>
        <v>0.7911032725847541</v>
      </c>
      <c r="I8" s="8">
        <f>AVERAGEIFS('Single Response'!$AB$2:$AB$517,'Single Response'!$K$2:$K$517,'Region Ranking'!$D8,'Single Response'!$B$2:$B$517,'Region Ranking'!$B8)</f>
        <v>0.66666666666666663</v>
      </c>
      <c r="J8" s="8">
        <f>AVERAGEIFS('Single Response'!$AC$2:$AC$517,'Single Response'!$K$2:$K$517,'Region Ranking'!$D8,'Single Response'!$B$2:$B$517,'Region Ranking'!$B8)</f>
        <v>0.80449449798108796</v>
      </c>
      <c r="K8" s="4">
        <f>COUNTIFS($B$2:$B$19,'Region Ranking'!$B8,$F$2:$F$19,"&gt;"&amp;F8)+1</f>
        <v>3</v>
      </c>
      <c r="L8" s="4">
        <f>COUNTIFS($B$2:$B$19,'Region Ranking'!$B8,$G$2:$G$19,"&gt;"&amp;G8)+1</f>
        <v>3</v>
      </c>
      <c r="M8" s="4">
        <f>COUNTIFS($B$2:$B$19,'Region Ranking'!$B8,$H$2:$H$19,"&gt;"&amp;H8)+1</f>
        <v>6</v>
      </c>
      <c r="N8" s="4">
        <f>COUNTIFS($B$2:$B$19,'Region Ranking'!$B8,$I$2:$I$19,"&gt;"&amp;I8)+1</f>
        <v>2</v>
      </c>
      <c r="O8" s="4">
        <f>COUNTIFS($B$2:$B$19,'Region Ranking'!$B8,$J$2:$J$19,"&gt;"&amp;J8)+1</f>
        <v>3</v>
      </c>
      <c r="P8" s="4">
        <f t="shared" si="0"/>
        <v>6</v>
      </c>
      <c r="Q8" s="4">
        <f t="shared" si="1"/>
        <v>2</v>
      </c>
      <c r="R8" s="4" t="str">
        <f t="shared" si="2"/>
        <v/>
      </c>
      <c r="S8" s="4" t="str">
        <f t="shared" si="3"/>
        <v>South West Metropolitan received an overall score of 80% which ranks them at position 3 of the 6 regions called in Q1.</v>
      </c>
      <c r="T8" s="4" t="str">
        <f t="shared" si="4"/>
        <v>South West Metropolitan received a 'greeting' score of 59% which ranks them at position 3 of the 6 regions called in Q1.</v>
      </c>
      <c r="U8" s="4" t="str">
        <f t="shared" si="5"/>
        <v>South West Metropolitan received an 'act with empathy' score of 93% which ranks them at position 3 of the 6 regions called in Q1.</v>
      </c>
      <c r="V8" s="4" t="str">
        <f t="shared" si="6"/>
        <v>South West Metropolitan received an 'explain expectations &amp; resolve situations' score of 79% which ranks them at position 6 of the 6 regions called in Q1.</v>
      </c>
      <c r="W8" s="4" t="str">
        <f t="shared" si="7"/>
        <v>South West Metropolitan received a 'communication' score of 67% which ranks them at position 2 of the 6 regions called in Q1.</v>
      </c>
      <c r="X8" s="4" t="str">
        <f t="shared" si="8"/>
        <v>South West Metropolitan had multiple areas with lower ranks in Q1, which should be examined for potential areas of improvement.</v>
      </c>
    </row>
    <row r="9" spans="1:24" x14ac:dyDescent="0.25">
      <c r="A9" s="4">
        <v>2025</v>
      </c>
      <c r="B9" s="4" t="s">
        <v>339</v>
      </c>
      <c r="C9" s="9" t="s">
        <v>340</v>
      </c>
      <c r="D9" s="4" t="s">
        <v>104</v>
      </c>
      <c r="E9" s="4"/>
      <c r="F9" s="8">
        <f>AVERAGEIFS('Single Response'!$Y$2:$Y$517,'Single Response'!$K$2:$K$517,'Region Ranking'!$D9,'Single Response'!$B$2:$B$517,'Region Ranking'!$B9)</f>
        <v>0.53968253968253965</v>
      </c>
      <c r="G9" s="8">
        <f>AVERAGEIFS('Single Response'!$Z$2:$Z$517,'Single Response'!$K$2:$K$517,'Region Ranking'!$D9,'Single Response'!$B$2:$B$517,'Region Ranking'!$B9)</f>
        <v>0.86706349206349198</v>
      </c>
      <c r="H9" s="8">
        <f>AVERAGEIFS('Single Response'!$AA$2:$AA$517,'Single Response'!$K$2:$K$517,'Region Ranking'!$D9,'Single Response'!$B$2:$B$517,'Region Ranking'!$B9)</f>
        <v>0.81099353321575551</v>
      </c>
      <c r="I9" s="8">
        <f>AVERAGEIFS('Single Response'!$AB$2:$AB$517,'Single Response'!$K$2:$K$517,'Region Ranking'!$D9,'Single Response'!$B$2:$B$517,'Region Ranking'!$B9)</f>
        <v>0.65277777777777779</v>
      </c>
      <c r="J9" s="8">
        <f>AVERAGEIFS('Single Response'!$AC$2:$AC$517,'Single Response'!$K$2:$K$517,'Region Ranking'!$D9,'Single Response'!$B$2:$B$517,'Region Ranking'!$B9)</f>
        <v>0.78982352258214339</v>
      </c>
      <c r="K9" s="4">
        <f>COUNTIFS($B$2:$B$19,'Region Ranking'!$B9,$F$2:$F$19,"&gt;"&amp;F9)+1</f>
        <v>6</v>
      </c>
      <c r="L9" s="4">
        <f>COUNTIFS($B$2:$B$19,'Region Ranking'!$B9,$G$2:$G$19,"&gt;"&amp;G9)+1</f>
        <v>6</v>
      </c>
      <c r="M9" s="4">
        <f>COUNTIFS($B$2:$B$19,'Region Ranking'!$B9,$H$2:$H$19,"&gt;"&amp;H9)+1</f>
        <v>4</v>
      </c>
      <c r="N9" s="4">
        <f>COUNTIFS($B$2:$B$19,'Region Ranking'!$B9,$I$2:$I$19,"&gt;"&amp;I9)+1</f>
        <v>3</v>
      </c>
      <c r="O9" s="4">
        <f>COUNTIFS($B$2:$B$19,'Region Ranking'!$B9,$J$2:$J$19,"&gt;"&amp;J9)+1</f>
        <v>6</v>
      </c>
      <c r="P9" s="4">
        <f t="shared" si="0"/>
        <v>6</v>
      </c>
      <c r="Q9" s="4">
        <f t="shared" si="1"/>
        <v>2</v>
      </c>
      <c r="R9" s="4" t="str">
        <f t="shared" si="2"/>
        <v/>
      </c>
      <c r="S9" s="4" t="str">
        <f t="shared" si="3"/>
        <v>North West Metropolitan received an overall score of 79% which ranks them at position 6 of the 6 regions called in Q1.</v>
      </c>
      <c r="T9" s="4" t="str">
        <f t="shared" si="4"/>
        <v>North West Metropolitan received a 'greeting' score of 54% which ranks them at position 6 of the 6 regions called in Q1.</v>
      </c>
      <c r="U9" s="4" t="str">
        <f t="shared" si="5"/>
        <v>North West Metropolitan received an 'act with empathy' score of 87% which ranks them at position 6 of the 6 regions called in Q1.</v>
      </c>
      <c r="V9" s="4" t="str">
        <f t="shared" si="6"/>
        <v>North West Metropolitan received an 'explain expectations &amp; resolve situations' score of 81% which ranks them at position 4 of the 6 regions called in Q1.</v>
      </c>
      <c r="W9" s="4" t="str">
        <f t="shared" si="7"/>
        <v>North West Metropolitan received a 'communication' score of 65% which ranks them at position 3 of the 6 regions called in Q1.</v>
      </c>
      <c r="X9" s="4" t="str">
        <f t="shared" si="8"/>
        <v>North West Metropolitan had multiple areas with lower ranks in Q1, which should be examined for potential areas of improvement.</v>
      </c>
    </row>
    <row r="10" spans="1:24" x14ac:dyDescent="0.25">
      <c r="A10" s="4">
        <v>2025</v>
      </c>
      <c r="B10" s="4" t="s">
        <v>339</v>
      </c>
      <c r="C10" s="9" t="s">
        <v>340</v>
      </c>
      <c r="D10" s="4" t="s">
        <v>48</v>
      </c>
      <c r="E10" s="4"/>
      <c r="F10" s="8">
        <f>AVERAGEIFS('Single Response'!$Y$2:$Y$517,'Single Response'!$K$2:$K$517,'Region Ranking'!$D10,'Single Response'!$B$2:$B$517,'Region Ranking'!$B10)</f>
        <v>0.60952380952380947</v>
      </c>
      <c r="G10" s="8">
        <f>AVERAGEIFS('Single Response'!$Z$2:$Z$517,'Single Response'!$K$2:$K$517,'Region Ranking'!$D10,'Single Response'!$B$2:$B$517,'Region Ranking'!$B10)</f>
        <v>0.95595238095238078</v>
      </c>
      <c r="H10" s="8">
        <f>AVERAGEIFS('Single Response'!$AA$2:$AA$517,'Single Response'!$K$2:$K$517,'Region Ranking'!$D10,'Single Response'!$B$2:$B$517,'Region Ranking'!$B10)</f>
        <v>0.85079365079365077</v>
      </c>
      <c r="I10" s="8">
        <f>AVERAGEIFS('Single Response'!$AB$2:$AB$517,'Single Response'!$K$2:$K$517,'Region Ranking'!$D10,'Single Response'!$B$2:$B$517,'Region Ranking'!$B10)</f>
        <v>0.56666666666666665</v>
      </c>
      <c r="J10" s="8">
        <f>AVERAGEIFS('Single Response'!$AC$2:$AC$517,'Single Response'!$K$2:$K$517,'Region Ranking'!$D10,'Single Response'!$B$2:$B$517,'Region Ranking'!$B10)</f>
        <v>0.83163822129339371</v>
      </c>
      <c r="K10" s="4">
        <f>COUNTIFS($B$2:$B$19,'Region Ranking'!$B10,$F$2:$F$19,"&gt;"&amp;F10)+1</f>
        <v>2</v>
      </c>
      <c r="L10" s="4">
        <f>COUNTIFS($B$2:$B$19,'Region Ranking'!$B10,$G$2:$G$19,"&gt;"&amp;G10)+1</f>
        <v>2</v>
      </c>
      <c r="M10" s="4">
        <f>COUNTIFS($B$2:$B$19,'Region Ranking'!$B10,$H$2:$H$19,"&gt;"&amp;H10)+1</f>
        <v>1</v>
      </c>
      <c r="N10" s="4">
        <f>COUNTIFS($B$2:$B$19,'Region Ranking'!$B10,$I$2:$I$19,"&gt;"&amp;I10)+1</f>
        <v>5</v>
      </c>
      <c r="O10" s="4">
        <f>COUNTIFS($B$2:$B$19,'Region Ranking'!$B10,$J$2:$J$19,"&gt;"&amp;J10)+1</f>
        <v>2</v>
      </c>
      <c r="P10" s="4">
        <f t="shared" si="0"/>
        <v>5</v>
      </c>
      <c r="Q10" s="4">
        <f t="shared" si="1"/>
        <v>2</v>
      </c>
      <c r="R10" s="4" t="str">
        <f t="shared" si="2"/>
        <v/>
      </c>
      <c r="S10" s="4" t="str">
        <f t="shared" si="3"/>
        <v>Central Metropolitan received an overall score of 83% which ranks them at position 2 of the 6 regions called in Q1.</v>
      </c>
      <c r="T10" s="4" t="str">
        <f t="shared" si="4"/>
        <v>Central Metropolitan received a 'greeting' score of 61% which ranks them at position 2 of the 6 regions called in Q1.</v>
      </c>
      <c r="U10" s="4" t="str">
        <f t="shared" si="5"/>
        <v>Central Metropolitan received an 'act with empathy' score of 96% which ranks them at position 2 of the 6 regions called in Q1.</v>
      </c>
      <c r="V10" s="4" t="str">
        <f t="shared" si="6"/>
        <v>Central Metropolitan received an 'explain expectations &amp; resolve situations' score of 85% which ranks them at position 1 of the 6 regions called in Q1.</v>
      </c>
      <c r="W10" s="4" t="str">
        <f t="shared" si="7"/>
        <v>Central Metropolitan received a 'communication' score of 57% which ranks them at position 5 of the 6 regions called in Q1.</v>
      </c>
      <c r="X10" s="4" t="str">
        <f t="shared" si="8"/>
        <v>Central Metropolitan had multiple areas with lower ranks in Q1, which should be examined for potential areas of improvement.</v>
      </c>
    </row>
    <row r="11" spans="1:24" x14ac:dyDescent="0.25">
      <c r="A11" s="4">
        <v>2025</v>
      </c>
      <c r="B11" s="4" t="s">
        <v>339</v>
      </c>
      <c r="C11" s="9" t="s">
        <v>340</v>
      </c>
      <c r="D11" s="4" t="s">
        <v>136</v>
      </c>
      <c r="E11" s="4"/>
      <c r="F11" s="8">
        <f>AVERAGEIFS('Single Response'!$Y$2:$Y$517,'Single Response'!$K$2:$K$517,'Region Ranking'!$D11,'Single Response'!$B$2:$B$517,'Region Ranking'!$B11)</f>
        <v>0.54978354978354982</v>
      </c>
      <c r="G11" s="8">
        <f>AVERAGEIFS('Single Response'!$Z$2:$Z$517,'Single Response'!$K$2:$K$517,'Region Ranking'!$D11,'Single Response'!$B$2:$B$517,'Region Ranking'!$B11)</f>
        <v>0.89718614718614709</v>
      </c>
      <c r="H11" s="8">
        <f>AVERAGEIFS('Single Response'!$AA$2:$AA$517,'Single Response'!$K$2:$K$517,'Region Ranking'!$D11,'Single Response'!$B$2:$B$517,'Region Ranking'!$B11)</f>
        <v>0.80952380952380965</v>
      </c>
      <c r="I11" s="8">
        <f>AVERAGEIFS('Single Response'!$AB$2:$AB$517,'Single Response'!$K$2:$K$517,'Region Ranking'!$D11,'Single Response'!$B$2:$B$517,'Region Ranking'!$B11)</f>
        <v>0.63636363636363635</v>
      </c>
      <c r="J11" s="8">
        <f>AVERAGEIFS('Single Response'!$AC$2:$AC$517,'Single Response'!$K$2:$K$517,'Region Ranking'!$D11,'Single Response'!$B$2:$B$517,'Region Ranking'!$B11)</f>
        <v>0.79731484120198848</v>
      </c>
      <c r="K11" s="4">
        <f>COUNTIFS($B$2:$B$19,'Region Ranking'!$B11,$F$2:$F$19,"&gt;"&amp;F11)+1</f>
        <v>5</v>
      </c>
      <c r="L11" s="4">
        <f>COUNTIFS($B$2:$B$19,'Region Ranking'!$B11,$G$2:$G$19,"&gt;"&amp;G11)+1</f>
        <v>4</v>
      </c>
      <c r="M11" s="4">
        <f>COUNTIFS($B$2:$B$19,'Region Ranking'!$B11,$H$2:$H$19,"&gt;"&amp;H11)+1</f>
        <v>5</v>
      </c>
      <c r="N11" s="4">
        <f>COUNTIFS($B$2:$B$19,'Region Ranking'!$B11,$I$2:$I$19,"&gt;"&amp;I11)+1</f>
        <v>4</v>
      </c>
      <c r="O11" s="4">
        <f>COUNTIFS($B$2:$B$19,'Region Ranking'!$B11,$J$2:$J$19,"&gt;"&amp;J11)+1</f>
        <v>4</v>
      </c>
      <c r="P11" s="4">
        <f t="shared" si="0"/>
        <v>5</v>
      </c>
      <c r="Q11" s="4">
        <f t="shared" si="1"/>
        <v>2</v>
      </c>
      <c r="R11" s="4" t="str">
        <f t="shared" si="2"/>
        <v/>
      </c>
      <c r="S11" s="4" t="str">
        <f t="shared" si="3"/>
        <v>Northern received an overall score of 80% which ranks them at position 4 of the 6 regions called in Q1.</v>
      </c>
      <c r="T11" s="4" t="str">
        <f t="shared" si="4"/>
        <v>Northern received a 'greeting' score of 55% which ranks them at position 5 of the 6 regions called in Q1.</v>
      </c>
      <c r="U11" s="4" t="str">
        <f t="shared" si="5"/>
        <v>Northern received an 'act with empathy' score of 90% which ranks them at position 4 of the 6 regions called in Q1.</v>
      </c>
      <c r="V11" s="4" t="str">
        <f t="shared" si="6"/>
        <v>Northern received an 'explain expectations &amp; resolve situations' score of 81% which ranks them at position 5 of the 6 regions called in Q1.</v>
      </c>
      <c r="W11" s="4" t="str">
        <f t="shared" si="7"/>
        <v>Northern received a 'communication' score of 64% which ranks them at position 4 of the 6 regions called in Q1.</v>
      </c>
      <c r="X11" s="4" t="str">
        <f t="shared" si="8"/>
        <v>Northern had multiple areas with lower ranks in Q1, which should be examined for potential areas of improvement.</v>
      </c>
    </row>
    <row r="12" spans="1:24" x14ac:dyDescent="0.25">
      <c r="A12" s="4">
        <v>2025</v>
      </c>
      <c r="B12" s="4" t="s">
        <v>339</v>
      </c>
      <c r="C12" s="9" t="s">
        <v>340</v>
      </c>
      <c r="D12" s="4" t="s">
        <v>233</v>
      </c>
      <c r="E12" s="4"/>
      <c r="F12" s="8">
        <f>AVERAGEIFS('Single Response'!$Y$2:$Y$517,'Single Response'!$K$2:$K$517,'Region Ranking'!$D12,'Single Response'!$B$2:$B$517,'Region Ranking'!$B12)</f>
        <v>0.55102040816326525</v>
      </c>
      <c r="G12" s="8">
        <f>AVERAGEIFS('Single Response'!$Z$2:$Z$517,'Single Response'!$K$2:$K$517,'Region Ranking'!$D12,'Single Response'!$B$2:$B$517,'Region Ranking'!$B12)</f>
        <v>0.88435374149659851</v>
      </c>
      <c r="H12" s="8">
        <f>AVERAGEIFS('Single Response'!$AA$2:$AA$517,'Single Response'!$K$2:$K$517,'Region Ranking'!$D12,'Single Response'!$B$2:$B$517,'Region Ranking'!$B12)</f>
        <v>0.83673469387755128</v>
      </c>
      <c r="I12" s="8">
        <f>AVERAGEIFS('Single Response'!$AB$2:$AB$517,'Single Response'!$K$2:$K$517,'Region Ranking'!$D12,'Single Response'!$B$2:$B$517,'Region Ranking'!$B12)</f>
        <v>0.5</v>
      </c>
      <c r="J12" s="8">
        <f>AVERAGEIFS('Single Response'!$AC$2:$AC$517,'Single Response'!$K$2:$K$517,'Region Ranking'!$D12,'Single Response'!$B$2:$B$517,'Region Ranking'!$B12)</f>
        <v>0.79142823970410181</v>
      </c>
      <c r="K12" s="4">
        <f>COUNTIFS($B$2:$B$19,'Region Ranking'!$B12,$F$2:$F$19,"&gt;"&amp;F12)+1</f>
        <v>4</v>
      </c>
      <c r="L12" s="4">
        <f>COUNTIFS($B$2:$B$19,'Region Ranking'!$B12,$G$2:$G$19,"&gt;"&amp;G12)+1</f>
        <v>5</v>
      </c>
      <c r="M12" s="4">
        <f>COUNTIFS($B$2:$B$19,'Region Ranking'!$B12,$H$2:$H$19,"&gt;"&amp;H12)+1</f>
        <v>3</v>
      </c>
      <c r="N12" s="4">
        <f>COUNTIFS($B$2:$B$19,'Region Ranking'!$B12,$I$2:$I$19,"&gt;"&amp;I12)+1</f>
        <v>6</v>
      </c>
      <c r="O12" s="4">
        <f>COUNTIFS($B$2:$B$19,'Region Ranking'!$B12,$J$2:$J$19,"&gt;"&amp;J12)+1</f>
        <v>5</v>
      </c>
      <c r="P12" s="4">
        <f t="shared" si="0"/>
        <v>6</v>
      </c>
      <c r="Q12" s="4">
        <f t="shared" si="1"/>
        <v>1</v>
      </c>
      <c r="R12" s="4" t="str">
        <f t="shared" si="2"/>
        <v/>
      </c>
      <c r="S12" s="4" t="str">
        <f t="shared" si="3"/>
        <v>Western received an overall score of 79% which ranks them at position 5 of the 6 regions called in Q1.</v>
      </c>
      <c r="T12" s="4" t="str">
        <f t="shared" si="4"/>
        <v>Western received a 'greeting' score of 55% which ranks them at position 4 of the 6 regions called in Q1.</v>
      </c>
      <c r="U12" s="4" t="str">
        <f t="shared" si="5"/>
        <v>Western received an 'act with empathy' score of 88% which ranks them at position 5 of the 6 regions called in Q1.</v>
      </c>
      <c r="V12" s="4" t="str">
        <f t="shared" si="6"/>
        <v>Western received an 'explain expectations &amp; resolve situations' score of 84% which ranks them at position 3 of the 6 regions called in Q1.</v>
      </c>
      <c r="W12" s="4" t="str">
        <f t="shared" si="7"/>
        <v>Western received a 'communication' score of 50% which ranks them at position 6 of the 6 regions called in Q1.</v>
      </c>
      <c r="X12" s="4" t="str">
        <f t="shared" si="8"/>
        <v>Western had multiple areas with lower ranks in Q1, which should be examined for potential areas of improvement.</v>
      </c>
    </row>
    <row r="13" spans="1:24" x14ac:dyDescent="0.25">
      <c r="A13" s="4">
        <v>2025</v>
      </c>
      <c r="B13" s="4" t="s">
        <v>339</v>
      </c>
      <c r="C13" s="9" t="s">
        <v>340</v>
      </c>
      <c r="D13" s="4" t="s">
        <v>253</v>
      </c>
      <c r="E13" s="4"/>
      <c r="F13" s="8">
        <f>AVERAGEIFS('Single Response'!$Y$2:$Y$517,'Single Response'!$K$2:$K$517,'Region Ranking'!$D13,'Single Response'!$B$2:$B$517,'Region Ranking'!$B13)</f>
        <v>0.64285714285714279</v>
      </c>
      <c r="G13" s="8">
        <f>AVERAGEIFS('Single Response'!$Z$2:$Z$517,'Single Response'!$K$2:$K$517,'Region Ranking'!$D13,'Single Response'!$B$2:$B$517,'Region Ranking'!$B13)</f>
        <v>0.97321428571428559</v>
      </c>
      <c r="H13" s="8">
        <f>AVERAGEIFS('Single Response'!$AA$2:$AA$517,'Single Response'!$K$2:$K$517,'Region Ranking'!$D13,'Single Response'!$B$2:$B$517,'Region Ranking'!$B13)</f>
        <v>0.8505291005291008</v>
      </c>
      <c r="I13" s="8">
        <f>AVERAGEIFS('Single Response'!$AB$2:$AB$517,'Single Response'!$K$2:$K$517,'Region Ranking'!$D13,'Single Response'!$B$2:$B$517,'Region Ranking'!$B13)</f>
        <v>0.6875</v>
      </c>
      <c r="J13" s="8">
        <f>AVERAGEIFS('Single Response'!$AC$2:$AC$517,'Single Response'!$K$2:$K$517,'Region Ranking'!$D13,'Single Response'!$B$2:$B$517,'Region Ranking'!$B13)</f>
        <v>0.85415941019389308</v>
      </c>
      <c r="K13" s="4">
        <f>COUNTIFS($B$2:$B$19,'Region Ranking'!$B13,$F$2:$F$19,"&gt;"&amp;F13)+1</f>
        <v>1</v>
      </c>
      <c r="L13" s="4">
        <f>COUNTIFS($B$2:$B$19,'Region Ranking'!$B13,$G$2:$G$19,"&gt;"&amp;G13)+1</f>
        <v>1</v>
      </c>
      <c r="M13" s="4">
        <f>COUNTIFS($B$2:$B$19,'Region Ranking'!$B13,$H$2:$H$19,"&gt;"&amp;H13)+1</f>
        <v>2</v>
      </c>
      <c r="N13" s="4">
        <f>COUNTIFS($B$2:$B$19,'Region Ranking'!$B13,$I$2:$I$19,"&gt;"&amp;I13)+1</f>
        <v>1</v>
      </c>
      <c r="O13" s="4">
        <f>COUNTIFS($B$2:$B$19,'Region Ranking'!$B13,$J$2:$J$19,"&gt;"&amp;J13)+1</f>
        <v>1</v>
      </c>
      <c r="P13" s="4">
        <f t="shared" si="0"/>
        <v>2</v>
      </c>
      <c r="Q13" s="4">
        <f t="shared" si="1"/>
        <v>3</v>
      </c>
      <c r="R13" s="4" t="str">
        <f t="shared" si="2"/>
        <v>none</v>
      </c>
      <c r="S13" s="4" t="str">
        <f t="shared" si="3"/>
        <v>Southern received an overall score of 85% which ranks them at position 1 of the 6 regions called in Q1.</v>
      </c>
      <c r="T13" s="4" t="str">
        <f t="shared" si="4"/>
        <v>Southern received a 'greeting' score of 64% which ranks them at position 1 of the 6 regions called in Q1.</v>
      </c>
      <c r="U13" s="4" t="str">
        <f t="shared" si="5"/>
        <v>Southern received an 'act with empathy' score of 97% which ranks them at position 1 of the 6 regions called in Q1.</v>
      </c>
      <c r="V13" s="4" t="str">
        <f t="shared" si="6"/>
        <v>Southern received an 'explain expectations &amp; resolve situations' score of 85% which ranks them at position 2 of the 6 regions called in Q1.</v>
      </c>
      <c r="W13" s="4" t="str">
        <f t="shared" si="7"/>
        <v>Southern received a 'communication' score of 69% which ranks them at position 1 of the 6 regions called in Q1.</v>
      </c>
      <c r="X13" s="4" t="str">
        <f t="shared" si="8"/>
        <v>Southern had multiple areas with lower ranks in Q1, which should be examined for potential areas of improvement.</v>
      </c>
    </row>
    <row r="14" spans="1:24" x14ac:dyDescent="0.25">
      <c r="A14">
        <v>2025</v>
      </c>
      <c r="B14" t="s">
        <v>347</v>
      </c>
      <c r="C14" t="s">
        <v>348</v>
      </c>
      <c r="D14" t="s">
        <v>253</v>
      </c>
      <c r="F14">
        <f>AVERAGEIFS('Single Response'!$Y$2:$Y$517,'Single Response'!$K$2:$K$517,'Region Ranking'!$D14,'Single Response'!$B$2:$B$517,'Region Ranking'!$B14)</f>
        <v>0.50595238095238082</v>
      </c>
      <c r="G14">
        <f>AVERAGEIFS('Single Response'!$Z$2:$Z$517,'Single Response'!$K$2:$K$517,'Region Ranking'!$D14,'Single Response'!$B$2:$B$517,'Region Ranking'!$B14)</f>
        <v>0.81398809523809523</v>
      </c>
      <c r="H14">
        <f>AVERAGEIFS('Single Response'!$AA$2:$AA$517,'Single Response'!$K$2:$K$517,'Region Ranking'!$D14,'Single Response'!$B$2:$B$517,'Region Ranking'!$B14)</f>
        <v>0.8284832451499119</v>
      </c>
      <c r="I14">
        <f>AVERAGEIFS('Single Response'!$AB$2:$AB$517,'Single Response'!$K$2:$K$517,'Region Ranking'!$D14,'Single Response'!$B$2:$B$517,'Region Ranking'!$B14)</f>
        <v>0.60416666666666663</v>
      </c>
      <c r="J14">
        <f>AVERAGEIFS('Single Response'!$AC$2:$AC$517,'Single Response'!$K$2:$K$517,'Region Ranking'!$D14,'Single Response'!$B$2:$B$517,'Region Ranking'!$B14)</f>
        <v>0.77355451062347613</v>
      </c>
      <c r="K14">
        <f>COUNTIFS($B$2:$B$19,'Region Ranking'!$B14,$F$2:$F$19,"&gt;"&amp;F14)+1</f>
        <v>5</v>
      </c>
      <c r="L14">
        <f>COUNTIFS($B$2:$B$19,'Region Ranking'!$B14,$G$2:$G$19,"&gt;"&amp;G14)+1</f>
        <v>6</v>
      </c>
      <c r="M14">
        <f>COUNTIFS($B$2:$B$19,'Region Ranking'!$B14,$H$2:$H$19,"&gt;"&amp;H14)+1</f>
        <v>6</v>
      </c>
      <c r="N14">
        <f>COUNTIFS($B$2:$B$19,'Region Ranking'!$B14,$I$2:$I$19,"&gt;"&amp;I14)+1</f>
        <v>5</v>
      </c>
      <c r="O14">
        <f>COUNTIFS($B$2:$B$19,'Region Ranking'!$B14,$J$2:$J$19,"&gt;"&amp;J14)+1</f>
        <v>6</v>
      </c>
      <c r="P14">
        <f t="shared" si="0"/>
        <v>6</v>
      </c>
      <c r="Q14">
        <f t="shared" si="1"/>
        <v>2</v>
      </c>
      <c r="R14" t="str">
        <f t="shared" si="2"/>
        <v/>
      </c>
      <c r="S14" t="str">
        <f t="shared" si="3"/>
        <v>Southern received an overall score of 77% which ranks them at position 6 of the 6 regions called in Q2.</v>
      </c>
      <c r="T14" t="str">
        <f t="shared" si="4"/>
        <v>Southern received a 'greeting' score of 51% which ranks them at position 5 of the 6 regions called in Q2.</v>
      </c>
      <c r="U14" t="str">
        <f t="shared" si="5"/>
        <v>Southern received an 'act with empathy' score of 81% which ranks them at position 6 of the 6 regions called in Q2.</v>
      </c>
      <c r="V14" t="str">
        <f t="shared" si="6"/>
        <v>Southern received an 'explain expectations &amp; resolve situations' score of 83% which ranks them at position 6 of the 6 regions called in Q2.</v>
      </c>
      <c r="W14" t="str">
        <f t="shared" si="7"/>
        <v>Southern received a 'communication' score of 60% which ranks them at position 5 of the 6 regions called in Q2.</v>
      </c>
      <c r="X14" t="str">
        <f t="shared" si="8"/>
        <v>Southern had multiple areas with lower ranks in Q2, which should be examined for potential areas of improvement.</v>
      </c>
    </row>
    <row r="15" spans="1:24" x14ac:dyDescent="0.25">
      <c r="A15">
        <v>2025</v>
      </c>
      <c r="B15" t="s">
        <v>347</v>
      </c>
      <c r="C15" t="s">
        <v>348</v>
      </c>
      <c r="D15" t="s">
        <v>186</v>
      </c>
      <c r="F15">
        <f>AVERAGEIFS('Single Response'!$Y$2:$Y$517,'Single Response'!$K$2:$K$517,'Region Ranking'!$D15,'Single Response'!$B$2:$B$517,'Region Ranking'!$B15)</f>
        <v>0.48677248677248669</v>
      </c>
      <c r="G15">
        <f>AVERAGEIFS('Single Response'!$Z$2:$Z$517,'Single Response'!$K$2:$K$517,'Region Ranking'!$D15,'Single Response'!$B$2:$B$517,'Region Ranking'!$B15)</f>
        <v>0.90079365079365081</v>
      </c>
      <c r="H15">
        <f>AVERAGEIFS('Single Response'!$AA$2:$AA$517,'Single Response'!$K$2:$K$517,'Region Ranking'!$D15,'Single Response'!$B$2:$B$517,'Region Ranking'!$B15)</f>
        <v>0.86929257299627682</v>
      </c>
      <c r="I15">
        <f>AVERAGEIFS('Single Response'!$AB$2:$AB$517,'Single Response'!$K$2:$K$517,'Region Ranking'!$D15,'Single Response'!$B$2:$B$517,'Region Ranking'!$B15)</f>
        <v>0.59259259259259256</v>
      </c>
      <c r="J15">
        <f>AVERAGEIFS('Single Response'!$AC$2:$AC$517,'Single Response'!$K$2:$K$517,'Region Ranking'!$D15,'Single Response'!$B$2:$B$517,'Region Ranking'!$B15)</f>
        <v>0.81913644748893777</v>
      </c>
      <c r="K15">
        <f>COUNTIFS($B$2:$B$19,'Region Ranking'!$B15,$F$2:$F$19,"&gt;"&amp;F15)+1</f>
        <v>6</v>
      </c>
      <c r="L15">
        <f>COUNTIFS($B$2:$B$19,'Region Ranking'!$B15,$G$2:$G$19,"&gt;"&amp;G15)+1</f>
        <v>4</v>
      </c>
      <c r="M15">
        <f>COUNTIFS($B$2:$B$19,'Region Ranking'!$B15,$H$2:$H$19,"&gt;"&amp;H15)+1</f>
        <v>1</v>
      </c>
      <c r="N15">
        <f>COUNTIFS($B$2:$B$19,'Region Ranking'!$B15,$I$2:$I$19,"&gt;"&amp;I15)+1</f>
        <v>6</v>
      </c>
      <c r="O15">
        <f>COUNTIFS($B$2:$B$19,'Region Ranking'!$B15,$J$2:$J$19,"&gt;"&amp;J15)+1</f>
        <v>3</v>
      </c>
      <c r="P15">
        <f t="shared" si="0"/>
        <v>6</v>
      </c>
      <c r="Q15">
        <f t="shared" si="1"/>
        <v>0</v>
      </c>
      <c r="R15" t="str">
        <f t="shared" si="2"/>
        <v/>
      </c>
      <c r="S15" t="str">
        <f t="shared" si="3"/>
        <v>South West Metropolitan received an overall score of 82% which ranks them at position 3 of the 6 regions called in Q2.</v>
      </c>
      <c r="T15" t="str">
        <f t="shared" si="4"/>
        <v>South West Metropolitan received a 'greeting' score of 49% which ranks them at position 6 of the 6 regions called in Q2.</v>
      </c>
      <c r="U15" t="str">
        <f t="shared" si="5"/>
        <v>South West Metropolitan received an 'act with empathy' score of 90% which ranks them at position 4 of the 6 regions called in Q2.</v>
      </c>
      <c r="V15" t="str">
        <f t="shared" si="6"/>
        <v>South West Metropolitan received an 'explain expectations &amp; resolve situations' score of 87% which ranks them at position 1 of the 6 regions called in Q2.</v>
      </c>
      <c r="W15" t="str">
        <f t="shared" si="7"/>
        <v>South West Metropolitan received a 'communication' score of 59% which ranks them at position 6 of the 6 regions called in Q2.</v>
      </c>
      <c r="X15" t="str">
        <f t="shared" si="8"/>
        <v>South West Metropolitan had multiple areas with lower ranks in Q2, which should be examined for potential areas of improvement.</v>
      </c>
    </row>
    <row r="16" spans="1:24" x14ac:dyDescent="0.25">
      <c r="A16">
        <v>2025</v>
      </c>
      <c r="B16" t="s">
        <v>347</v>
      </c>
      <c r="C16" t="s">
        <v>348</v>
      </c>
      <c r="D16" t="s">
        <v>233</v>
      </c>
      <c r="F16">
        <f>AVERAGEIFS('Single Response'!$Y$2:$Y$517,'Single Response'!$K$2:$K$517,'Region Ranking'!$D16,'Single Response'!$B$2:$B$517,'Region Ranking'!$B16)</f>
        <v>0.53061224489795911</v>
      </c>
      <c r="G16">
        <f>AVERAGEIFS('Single Response'!$Z$2:$Z$517,'Single Response'!$K$2:$K$517,'Region Ranking'!$D16,'Single Response'!$B$2:$B$517,'Region Ranking'!$B16)</f>
        <v>0.93707482993197266</v>
      </c>
      <c r="H16">
        <f>AVERAGEIFS('Single Response'!$AA$2:$AA$517,'Single Response'!$K$2:$K$517,'Region Ranking'!$D16,'Single Response'!$B$2:$B$517,'Region Ranking'!$B16)</f>
        <v>0.86621315192743764</v>
      </c>
      <c r="I16">
        <f>AVERAGEIFS('Single Response'!$AB$2:$AB$517,'Single Response'!$K$2:$K$517,'Region Ranking'!$D16,'Single Response'!$B$2:$B$517,'Region Ranking'!$B16)</f>
        <v>0.69047619047619047</v>
      </c>
      <c r="J16">
        <f>AVERAGEIFS('Single Response'!$AC$2:$AC$517,'Single Response'!$K$2:$K$517,'Region Ranking'!$D16,'Single Response'!$B$2:$B$517,'Region Ranking'!$B16)</f>
        <v>0.84274601515980829</v>
      </c>
      <c r="K16">
        <f>COUNTIFS($B$2:$B$19,'Region Ranking'!$B16,$F$2:$F$19,"&gt;"&amp;F16)+1</f>
        <v>4</v>
      </c>
      <c r="L16">
        <f>COUNTIFS($B$2:$B$19,'Region Ranking'!$B16,$G$2:$G$19,"&gt;"&amp;G16)+1</f>
        <v>1</v>
      </c>
      <c r="M16">
        <f>COUNTIFS($B$2:$B$19,'Region Ranking'!$B16,$H$2:$H$19,"&gt;"&amp;H16)+1</f>
        <v>2</v>
      </c>
      <c r="N16">
        <f>COUNTIFS($B$2:$B$19,'Region Ranking'!$B16,$I$2:$I$19,"&gt;"&amp;I16)+1</f>
        <v>3</v>
      </c>
      <c r="O16">
        <f>COUNTIFS($B$2:$B$19,'Region Ranking'!$B16,$J$2:$J$19,"&gt;"&amp;J16)+1</f>
        <v>2</v>
      </c>
      <c r="P16">
        <f t="shared" si="0"/>
        <v>4</v>
      </c>
      <c r="Q16">
        <f t="shared" si="1"/>
        <v>1</v>
      </c>
      <c r="R16" t="str">
        <f t="shared" si="2"/>
        <v/>
      </c>
      <c r="S16" t="str">
        <f t="shared" si="3"/>
        <v>Western received an overall score of 84% which ranks them at position 2 of the 6 regions called in Q2.</v>
      </c>
      <c r="T16" t="str">
        <f t="shared" si="4"/>
        <v>Western received a 'greeting' score of 53% which ranks them at position 4 of the 6 regions called in Q2.</v>
      </c>
      <c r="U16" t="str">
        <f t="shared" si="5"/>
        <v>Western received an 'act with empathy' score of 94% which ranks them at position 1 of the 6 regions called in Q2.</v>
      </c>
      <c r="V16" t="str">
        <f t="shared" si="6"/>
        <v>Western received an 'explain expectations &amp; resolve situations' score of 87% which ranks them at position 2 of the 6 regions called in Q2.</v>
      </c>
      <c r="W16" t="str">
        <f t="shared" si="7"/>
        <v>Western received a 'communication' score of 69% which ranks them at position 3 of the 6 regions called in Q2.</v>
      </c>
      <c r="X16" t="str">
        <f t="shared" si="8"/>
        <v>Western had multiple areas with lower ranks in Q2, which should be examined for potential areas of improvement.</v>
      </c>
    </row>
    <row r="17" spans="1:24" x14ac:dyDescent="0.25">
      <c r="A17">
        <v>2025</v>
      </c>
      <c r="B17" t="s">
        <v>347</v>
      </c>
      <c r="C17" t="s">
        <v>348</v>
      </c>
      <c r="D17" t="s">
        <v>104</v>
      </c>
      <c r="F17">
        <f>AVERAGEIFS('Single Response'!$Y$2:$Y$517,'Single Response'!$K$2:$K$517,'Region Ranking'!$D17,'Single Response'!$B$2:$B$517,'Region Ranking'!$B17)</f>
        <v>0.58333333333333337</v>
      </c>
      <c r="G17">
        <f>AVERAGEIFS('Single Response'!$Z$2:$Z$517,'Single Response'!$K$2:$K$517,'Region Ranking'!$D17,'Single Response'!$B$2:$B$517,'Region Ranking'!$B17)</f>
        <v>0.88095238095238093</v>
      </c>
      <c r="H17">
        <f>AVERAGEIFS('Single Response'!$AA$2:$AA$517,'Single Response'!$K$2:$K$517,'Region Ranking'!$D17,'Single Response'!$B$2:$B$517,'Region Ranking'!$B17)</f>
        <v>0.838918283362728</v>
      </c>
      <c r="I17">
        <f>AVERAGEIFS('Single Response'!$AB$2:$AB$517,'Single Response'!$K$2:$K$517,'Region Ranking'!$D17,'Single Response'!$B$2:$B$517,'Region Ranking'!$B17)</f>
        <v>0.69444444444444442</v>
      </c>
      <c r="J17">
        <f>AVERAGEIFS('Single Response'!$AC$2:$AC$517,'Single Response'!$K$2:$K$517,'Region Ranking'!$D17,'Single Response'!$B$2:$B$517,'Region Ranking'!$B17)</f>
        <v>0.81575331862688194</v>
      </c>
      <c r="K17">
        <f>COUNTIFS($B$2:$B$19,'Region Ranking'!$B17,$F$2:$F$19,"&gt;"&amp;F17)+1</f>
        <v>2</v>
      </c>
      <c r="L17">
        <f>COUNTIFS($B$2:$B$19,'Region Ranking'!$B17,$G$2:$G$19,"&gt;"&amp;G17)+1</f>
        <v>5</v>
      </c>
      <c r="M17">
        <f>COUNTIFS($B$2:$B$19,'Region Ranking'!$B17,$H$2:$H$19,"&gt;"&amp;H17)+1</f>
        <v>4</v>
      </c>
      <c r="N17">
        <f>COUNTIFS($B$2:$B$19,'Region Ranking'!$B17,$I$2:$I$19,"&gt;"&amp;I17)+1</f>
        <v>2</v>
      </c>
      <c r="O17">
        <f>COUNTIFS($B$2:$B$19,'Region Ranking'!$B17,$J$2:$J$19,"&gt;"&amp;J17)+1</f>
        <v>5</v>
      </c>
      <c r="P17">
        <f t="shared" si="0"/>
        <v>5</v>
      </c>
      <c r="Q17">
        <f t="shared" si="1"/>
        <v>1</v>
      </c>
      <c r="R17" t="str">
        <f t="shared" si="2"/>
        <v/>
      </c>
      <c r="S17" t="str">
        <f t="shared" si="3"/>
        <v>North West Metropolitan received an overall score of 82% which ranks them at position 5 of the 6 regions called in Q2.</v>
      </c>
      <c r="T17" t="str">
        <f t="shared" si="4"/>
        <v>North West Metropolitan received a 'greeting' score of 58% which ranks them at position 2 of the 6 regions called in Q2.</v>
      </c>
      <c r="U17" t="str">
        <f t="shared" si="5"/>
        <v>North West Metropolitan received an 'act with empathy' score of 88% which ranks them at position 5 of the 6 regions called in Q2.</v>
      </c>
      <c r="V17" t="str">
        <f t="shared" si="6"/>
        <v>North West Metropolitan received an 'explain expectations &amp; resolve situations' score of 84% which ranks them at position 4 of the 6 regions called in Q2.</v>
      </c>
      <c r="W17" t="str">
        <f t="shared" si="7"/>
        <v>North West Metropolitan received a 'communication' score of 69% which ranks them at position 2 of the 6 regions called in Q2.</v>
      </c>
      <c r="X17" t="str">
        <f t="shared" si="8"/>
        <v>North West Metropolitan had multiple areas with lower ranks in Q2, which should be examined for potential areas of improvement.</v>
      </c>
    </row>
    <row r="18" spans="1:24" x14ac:dyDescent="0.25">
      <c r="A18">
        <v>2025</v>
      </c>
      <c r="B18" t="s">
        <v>347</v>
      </c>
      <c r="C18" t="s">
        <v>348</v>
      </c>
      <c r="D18" t="s">
        <v>136</v>
      </c>
      <c r="F18">
        <f>AVERAGEIFS('Single Response'!$Y$2:$Y$517,'Single Response'!$K$2:$K$517,'Region Ranking'!$D18,'Single Response'!$B$2:$B$517,'Region Ranking'!$B18)</f>
        <v>0.5670995670995671</v>
      </c>
      <c r="G18">
        <f>AVERAGEIFS('Single Response'!$Z$2:$Z$517,'Single Response'!$K$2:$K$517,'Region Ranking'!$D18,'Single Response'!$B$2:$B$517,'Region Ranking'!$B18)</f>
        <v>0.90909090909090895</v>
      </c>
      <c r="H18">
        <f>AVERAGEIFS('Single Response'!$AA$2:$AA$517,'Single Response'!$K$2:$K$517,'Region Ranking'!$D18,'Single Response'!$B$2:$B$517,'Region Ranking'!$B18)</f>
        <v>0.83870450537117214</v>
      </c>
      <c r="I18">
        <f>AVERAGEIFS('Single Response'!$AB$2:$AB$517,'Single Response'!$K$2:$K$517,'Region Ranking'!$D18,'Single Response'!$B$2:$B$517,'Region Ranking'!$B18)</f>
        <v>0.63636363636363635</v>
      </c>
      <c r="J18">
        <f>AVERAGEIFS('Single Response'!$AC$2:$AC$517,'Single Response'!$K$2:$K$517,'Region Ranking'!$D18,'Single Response'!$B$2:$B$517,'Region Ranking'!$B18)</f>
        <v>0.81761185522940993</v>
      </c>
      <c r="K18">
        <f>COUNTIFS($B$2:$B$19,'Region Ranking'!$B18,$F$2:$F$19,"&gt;"&amp;F18)+1</f>
        <v>3</v>
      </c>
      <c r="L18">
        <f>COUNTIFS($B$2:$B$19,'Region Ranking'!$B18,$G$2:$G$19,"&gt;"&amp;G18)+1</f>
        <v>3</v>
      </c>
      <c r="M18">
        <f>COUNTIFS($B$2:$B$19,'Region Ranking'!$B18,$H$2:$H$19,"&gt;"&amp;H18)+1</f>
        <v>5</v>
      </c>
      <c r="N18">
        <f>COUNTIFS($B$2:$B$19,'Region Ranking'!$B18,$I$2:$I$19,"&gt;"&amp;I18)+1</f>
        <v>4</v>
      </c>
      <c r="O18">
        <f>COUNTIFS($B$2:$B$19,'Region Ranking'!$B18,$J$2:$J$19,"&gt;"&amp;J18)+1</f>
        <v>4</v>
      </c>
      <c r="P18">
        <f t="shared" si="0"/>
        <v>5</v>
      </c>
      <c r="Q18">
        <f t="shared" si="1"/>
        <v>1</v>
      </c>
      <c r="R18" t="str">
        <f t="shared" si="2"/>
        <v/>
      </c>
      <c r="S18" t="str">
        <f t="shared" si="3"/>
        <v>Northern received an overall score of 82% which ranks them at position 4 of the 6 regions called in Q2.</v>
      </c>
      <c r="T18" t="str">
        <f t="shared" si="4"/>
        <v>Northern received a 'greeting' score of 57% which ranks them at position 3 of the 6 regions called in Q2.</v>
      </c>
      <c r="U18" t="str">
        <f t="shared" si="5"/>
        <v>Northern received an 'act with empathy' score of 91% which ranks them at position 3 of the 6 regions called in Q2.</v>
      </c>
      <c r="V18" t="str">
        <f t="shared" si="6"/>
        <v>Northern received an 'explain expectations &amp; resolve situations' score of 84% which ranks them at position 5 of the 6 regions called in Q2.</v>
      </c>
      <c r="W18" t="str">
        <f t="shared" si="7"/>
        <v>Northern received a 'communication' score of 64% which ranks them at position 4 of the 6 regions called in Q2.</v>
      </c>
      <c r="X18" t="str">
        <f t="shared" si="8"/>
        <v>Northern had multiple areas with lower ranks in Q2, which should be examined for potential areas of improvement.</v>
      </c>
    </row>
    <row r="19" spans="1:24" x14ac:dyDescent="0.25">
      <c r="A19">
        <v>2025</v>
      </c>
      <c r="B19" t="s">
        <v>347</v>
      </c>
      <c r="C19" t="s">
        <v>348</v>
      </c>
      <c r="D19" t="s">
        <v>48</v>
      </c>
      <c r="F19">
        <f>AVERAGEIFS('Single Response'!$Y$2:$Y$517,'Single Response'!$K$2:$K$517,'Region Ranking'!$D19,'Single Response'!$B$2:$B$517,'Region Ranking'!$B19)</f>
        <v>0.6</v>
      </c>
      <c r="G19">
        <f>AVERAGEIFS('Single Response'!$Z$2:$Z$517,'Single Response'!$K$2:$K$517,'Region Ranking'!$D19,'Single Response'!$B$2:$B$517,'Region Ranking'!$B19)</f>
        <v>0.93690476190476191</v>
      </c>
      <c r="H19">
        <f>AVERAGEIFS('Single Response'!$AA$2:$AA$517,'Single Response'!$K$2:$K$517,'Region Ranking'!$D19,'Single Response'!$B$2:$B$517,'Region Ranking'!$B19)</f>
        <v>0.86349206349206342</v>
      </c>
      <c r="I19">
        <f>AVERAGEIFS('Single Response'!$AB$2:$AB$517,'Single Response'!$K$2:$K$517,'Region Ranking'!$D19,'Single Response'!$B$2:$B$517,'Region Ranking'!$B19)</f>
        <v>0.76666666666666672</v>
      </c>
      <c r="J19">
        <f>AVERAGEIFS('Single Response'!$AC$2:$AC$517,'Single Response'!$K$2:$K$517,'Region Ranking'!$D19,'Single Response'!$B$2:$B$517,'Region Ranking'!$B19)</f>
        <v>0.85488215488215513</v>
      </c>
      <c r="K19">
        <f>COUNTIFS($B$2:$B$19,'Region Ranking'!$B19,$F$2:$F$19,"&gt;"&amp;F19)+1</f>
        <v>1</v>
      </c>
      <c r="L19">
        <f>COUNTIFS($B$2:$B$19,'Region Ranking'!$B19,$G$2:$G$19,"&gt;"&amp;G19)+1</f>
        <v>2</v>
      </c>
      <c r="M19">
        <f>COUNTIFS($B$2:$B$19,'Region Ranking'!$B19,$H$2:$H$19,"&gt;"&amp;H19)+1</f>
        <v>3</v>
      </c>
      <c r="N19">
        <f>COUNTIFS($B$2:$B$19,'Region Ranking'!$B19,$I$2:$I$19,"&gt;"&amp;I19)+1</f>
        <v>1</v>
      </c>
      <c r="O19">
        <f>COUNTIFS($B$2:$B$19,'Region Ranking'!$B19,$J$2:$J$19,"&gt;"&amp;J19)+1</f>
        <v>1</v>
      </c>
      <c r="P19">
        <f t="shared" si="0"/>
        <v>3</v>
      </c>
      <c r="Q19">
        <f t="shared" si="1"/>
        <v>2</v>
      </c>
      <c r="R19" t="str">
        <f t="shared" si="2"/>
        <v>none</v>
      </c>
      <c r="S19" t="str">
        <f t="shared" si="3"/>
        <v>Central Metropolitan received an overall score of 85% which ranks them at position 1 of the 6 regions called in Q2.</v>
      </c>
      <c r="T19" t="str">
        <f t="shared" si="4"/>
        <v>Central Metropolitan received a 'greeting' score of 60% which ranks them at position 1 of the 6 regions called in Q2.</v>
      </c>
      <c r="U19" t="str">
        <f t="shared" si="5"/>
        <v>Central Metropolitan received an 'act with empathy' score of 94% which ranks them at position 2 of the 6 regions called in Q2.</v>
      </c>
      <c r="V19" t="str">
        <f t="shared" si="6"/>
        <v>Central Metropolitan received an 'explain expectations &amp; resolve situations' score of 86% which ranks them at position 3 of the 6 regions called in Q2.</v>
      </c>
      <c r="W19" t="str">
        <f t="shared" si="7"/>
        <v>Central Metropolitan received a 'communication' score of 77% which ranks them at position 1 of the 6 regions called in Q2.</v>
      </c>
      <c r="X19" t="str">
        <f t="shared" si="8"/>
        <v>Central Metropolitan had multiple areas with lower ranks in Q2, which should be examined for potential areas of improvement.</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065"/>
  <sheetViews>
    <sheetView topLeftCell="A2012" workbookViewId="0">
      <selection activeCell="E2062" sqref="E2062"/>
    </sheetView>
  </sheetViews>
  <sheetFormatPr defaultRowHeight="15" x14ac:dyDescent="0.25"/>
  <cols>
    <col min="5" max="5" width="41.5703125" customWidth="1"/>
  </cols>
  <sheetData>
    <row r="1" spans="1:6" x14ac:dyDescent="0.25">
      <c r="A1" s="14" t="s">
        <v>3</v>
      </c>
      <c r="B1" s="15" t="s">
        <v>2</v>
      </c>
      <c r="C1" s="14" t="s">
        <v>9</v>
      </c>
      <c r="D1" s="14" t="s">
        <v>10</v>
      </c>
      <c r="E1" s="14" t="s">
        <v>372</v>
      </c>
      <c r="F1" s="14" t="s">
        <v>373</v>
      </c>
    </row>
    <row r="2" spans="1:6" x14ac:dyDescent="0.25">
      <c r="A2" s="4">
        <v>10425014</v>
      </c>
      <c r="B2" s="9" t="s">
        <v>42</v>
      </c>
      <c r="C2" s="4" t="s">
        <v>47</v>
      </c>
      <c r="D2" s="4" t="s">
        <v>48</v>
      </c>
      <c r="E2" s="4" t="s">
        <v>374</v>
      </c>
      <c r="F2" s="4">
        <v>1</v>
      </c>
    </row>
    <row r="3" spans="1:6" x14ac:dyDescent="0.25">
      <c r="A3" s="4">
        <v>10425014</v>
      </c>
      <c r="B3" s="9" t="s">
        <v>42</v>
      </c>
      <c r="C3" s="4" t="s">
        <v>47</v>
      </c>
      <c r="D3" s="4" t="s">
        <v>48</v>
      </c>
      <c r="E3" s="4" t="s">
        <v>375</v>
      </c>
      <c r="F3" s="4">
        <v>0</v>
      </c>
    </row>
    <row r="4" spans="1:6" x14ac:dyDescent="0.25">
      <c r="A4" s="4">
        <v>10425014</v>
      </c>
      <c r="B4" s="9" t="s">
        <v>42</v>
      </c>
      <c r="C4" s="4" t="s">
        <v>47</v>
      </c>
      <c r="D4" s="4" t="s">
        <v>48</v>
      </c>
      <c r="E4" s="4" t="s">
        <v>376</v>
      </c>
      <c r="F4" s="4">
        <v>1</v>
      </c>
    </row>
    <row r="5" spans="1:6" x14ac:dyDescent="0.25">
      <c r="A5" s="4">
        <v>10425014</v>
      </c>
      <c r="B5" s="9" t="s">
        <v>42</v>
      </c>
      <c r="C5" s="4" t="s">
        <v>47</v>
      </c>
      <c r="D5" s="4" t="s">
        <v>48</v>
      </c>
      <c r="E5" s="4" t="s">
        <v>377</v>
      </c>
      <c r="F5" s="4">
        <v>0</v>
      </c>
    </row>
    <row r="6" spans="1:6" x14ac:dyDescent="0.25">
      <c r="A6" s="4">
        <v>10425015</v>
      </c>
      <c r="B6" s="9" t="s">
        <v>42</v>
      </c>
      <c r="C6" s="4" t="s">
        <v>47</v>
      </c>
      <c r="D6" s="4" t="s">
        <v>48</v>
      </c>
      <c r="E6" s="4" t="s">
        <v>374</v>
      </c>
      <c r="F6" s="4">
        <v>1</v>
      </c>
    </row>
    <row r="7" spans="1:6" x14ac:dyDescent="0.25">
      <c r="A7" s="4">
        <v>10425015</v>
      </c>
      <c r="B7" s="9" t="s">
        <v>42</v>
      </c>
      <c r="C7" s="4" t="s">
        <v>47</v>
      </c>
      <c r="D7" s="4" t="s">
        <v>48</v>
      </c>
      <c r="E7" s="4" t="s">
        <v>375</v>
      </c>
      <c r="F7" s="4">
        <v>0</v>
      </c>
    </row>
    <row r="8" spans="1:6" x14ac:dyDescent="0.25">
      <c r="A8" s="4">
        <v>10425015</v>
      </c>
      <c r="B8" s="9" t="s">
        <v>42</v>
      </c>
      <c r="C8" s="4" t="s">
        <v>47</v>
      </c>
      <c r="D8" s="4" t="s">
        <v>48</v>
      </c>
      <c r="E8" s="4" t="s">
        <v>376</v>
      </c>
      <c r="F8" s="4">
        <v>1</v>
      </c>
    </row>
    <row r="9" spans="1:6" x14ac:dyDescent="0.25">
      <c r="A9" s="4">
        <v>10425015</v>
      </c>
      <c r="B9" s="9" t="s">
        <v>42</v>
      </c>
      <c r="C9" s="4" t="s">
        <v>47</v>
      </c>
      <c r="D9" s="4" t="s">
        <v>48</v>
      </c>
      <c r="E9" s="4" t="s">
        <v>377</v>
      </c>
      <c r="F9" s="4">
        <v>0</v>
      </c>
    </row>
    <row r="10" spans="1:6" x14ac:dyDescent="0.25">
      <c r="A10" s="4">
        <v>10425016</v>
      </c>
      <c r="B10" s="9" t="s">
        <v>42</v>
      </c>
      <c r="C10" s="4" t="s">
        <v>60</v>
      </c>
      <c r="D10" s="4" t="s">
        <v>48</v>
      </c>
      <c r="E10" s="4" t="s">
        <v>374</v>
      </c>
      <c r="F10" s="4">
        <v>1</v>
      </c>
    </row>
    <row r="11" spans="1:6" x14ac:dyDescent="0.25">
      <c r="A11" s="4">
        <v>10425016</v>
      </c>
      <c r="B11" s="9" t="s">
        <v>42</v>
      </c>
      <c r="C11" s="4" t="s">
        <v>60</v>
      </c>
      <c r="D11" s="4" t="s">
        <v>48</v>
      </c>
      <c r="E11" s="4" t="s">
        <v>375</v>
      </c>
      <c r="F11" s="4">
        <v>1</v>
      </c>
    </row>
    <row r="12" spans="1:6" x14ac:dyDescent="0.25">
      <c r="A12" s="4">
        <v>10425016</v>
      </c>
      <c r="B12" s="9" t="s">
        <v>42</v>
      </c>
      <c r="C12" s="4" t="s">
        <v>60</v>
      </c>
      <c r="D12" s="4" t="s">
        <v>48</v>
      </c>
      <c r="E12" s="4" t="s">
        <v>376</v>
      </c>
      <c r="F12" s="4">
        <v>1</v>
      </c>
    </row>
    <row r="13" spans="1:6" x14ac:dyDescent="0.25">
      <c r="A13" s="4">
        <v>10425016</v>
      </c>
      <c r="B13" s="9" t="s">
        <v>42</v>
      </c>
      <c r="C13" s="4" t="s">
        <v>60</v>
      </c>
      <c r="D13" s="4" t="s">
        <v>48</v>
      </c>
      <c r="E13" s="4" t="s">
        <v>377</v>
      </c>
      <c r="F13" s="4">
        <v>0</v>
      </c>
    </row>
    <row r="14" spans="1:6" x14ac:dyDescent="0.25">
      <c r="A14" s="4">
        <v>10425017</v>
      </c>
      <c r="B14" s="9" t="s">
        <v>42</v>
      </c>
      <c r="C14" s="4" t="s">
        <v>66</v>
      </c>
      <c r="D14" s="4" t="s">
        <v>48</v>
      </c>
      <c r="E14" s="4" t="s">
        <v>374</v>
      </c>
      <c r="F14" s="4">
        <v>1</v>
      </c>
    </row>
    <row r="15" spans="1:6" x14ac:dyDescent="0.25">
      <c r="A15" s="4">
        <v>10425017</v>
      </c>
      <c r="B15" s="9" t="s">
        <v>42</v>
      </c>
      <c r="C15" s="4" t="s">
        <v>66</v>
      </c>
      <c r="D15" s="4" t="s">
        <v>48</v>
      </c>
      <c r="E15" s="4" t="s">
        <v>375</v>
      </c>
      <c r="F15" s="4">
        <v>0</v>
      </c>
    </row>
    <row r="16" spans="1:6" x14ac:dyDescent="0.25">
      <c r="A16" s="4">
        <v>10425017</v>
      </c>
      <c r="B16" s="9" t="s">
        <v>42</v>
      </c>
      <c r="C16" s="4" t="s">
        <v>66</v>
      </c>
      <c r="D16" s="4" t="s">
        <v>48</v>
      </c>
      <c r="E16" s="4" t="s">
        <v>376</v>
      </c>
      <c r="F16" s="4">
        <v>1</v>
      </c>
    </row>
    <row r="17" spans="1:6" x14ac:dyDescent="0.25">
      <c r="A17" s="4">
        <v>10425017</v>
      </c>
      <c r="B17" s="9" t="s">
        <v>42</v>
      </c>
      <c r="C17" s="4" t="s">
        <v>66</v>
      </c>
      <c r="D17" s="4" t="s">
        <v>48</v>
      </c>
      <c r="E17" s="4" t="s">
        <v>377</v>
      </c>
      <c r="F17" s="4">
        <v>0</v>
      </c>
    </row>
    <row r="18" spans="1:6" x14ac:dyDescent="0.25">
      <c r="A18" s="4">
        <v>10425018</v>
      </c>
      <c r="B18" s="9" t="s">
        <v>42</v>
      </c>
      <c r="C18" s="4" t="s">
        <v>69</v>
      </c>
      <c r="D18" s="4" t="s">
        <v>48</v>
      </c>
      <c r="E18" s="4" t="s">
        <v>374</v>
      </c>
      <c r="F18" s="4">
        <v>1</v>
      </c>
    </row>
    <row r="19" spans="1:6" x14ac:dyDescent="0.25">
      <c r="A19" s="4">
        <v>10425018</v>
      </c>
      <c r="B19" s="9" t="s">
        <v>42</v>
      </c>
      <c r="C19" s="4" t="s">
        <v>69</v>
      </c>
      <c r="D19" s="4" t="s">
        <v>48</v>
      </c>
      <c r="E19" s="4" t="s">
        <v>375</v>
      </c>
      <c r="F19" s="4">
        <v>1</v>
      </c>
    </row>
    <row r="20" spans="1:6" x14ac:dyDescent="0.25">
      <c r="A20" s="4">
        <v>10425018</v>
      </c>
      <c r="B20" s="9" t="s">
        <v>42</v>
      </c>
      <c r="C20" s="4" t="s">
        <v>69</v>
      </c>
      <c r="D20" s="4" t="s">
        <v>48</v>
      </c>
      <c r="E20" s="4" t="s">
        <v>376</v>
      </c>
      <c r="F20" s="4">
        <v>0</v>
      </c>
    </row>
    <row r="21" spans="1:6" x14ac:dyDescent="0.25">
      <c r="A21" s="4">
        <v>10425018</v>
      </c>
      <c r="B21" s="9" t="s">
        <v>42</v>
      </c>
      <c r="C21" s="4" t="s">
        <v>69</v>
      </c>
      <c r="D21" s="4" t="s">
        <v>48</v>
      </c>
      <c r="E21" s="4" t="s">
        <v>377</v>
      </c>
      <c r="F21" s="4">
        <v>0</v>
      </c>
    </row>
    <row r="22" spans="1:6" x14ac:dyDescent="0.25">
      <c r="A22" s="4">
        <v>10425019</v>
      </c>
      <c r="B22" s="9" t="s">
        <v>42</v>
      </c>
      <c r="C22" s="4" t="s">
        <v>69</v>
      </c>
      <c r="D22" s="4" t="s">
        <v>48</v>
      </c>
      <c r="E22" s="4" t="s">
        <v>374</v>
      </c>
      <c r="F22" s="4">
        <v>1</v>
      </c>
    </row>
    <row r="23" spans="1:6" x14ac:dyDescent="0.25">
      <c r="A23" s="4">
        <v>10425019</v>
      </c>
      <c r="B23" s="9" t="s">
        <v>42</v>
      </c>
      <c r="C23" s="4" t="s">
        <v>69</v>
      </c>
      <c r="D23" s="4" t="s">
        <v>48</v>
      </c>
      <c r="E23" s="4" t="s">
        <v>375</v>
      </c>
      <c r="F23" s="4">
        <v>1</v>
      </c>
    </row>
    <row r="24" spans="1:6" x14ac:dyDescent="0.25">
      <c r="A24" s="4">
        <v>10425019</v>
      </c>
      <c r="B24" s="9" t="s">
        <v>42</v>
      </c>
      <c r="C24" s="4" t="s">
        <v>69</v>
      </c>
      <c r="D24" s="4" t="s">
        <v>48</v>
      </c>
      <c r="E24" s="4" t="s">
        <v>376</v>
      </c>
      <c r="F24" s="4">
        <v>1</v>
      </c>
    </row>
    <row r="25" spans="1:6" x14ac:dyDescent="0.25">
      <c r="A25" s="4">
        <v>10425019</v>
      </c>
      <c r="B25" s="9" t="s">
        <v>42</v>
      </c>
      <c r="C25" s="4" t="s">
        <v>69</v>
      </c>
      <c r="D25" s="4" t="s">
        <v>48</v>
      </c>
      <c r="E25" s="4" t="s">
        <v>377</v>
      </c>
      <c r="F25" s="4">
        <v>0</v>
      </c>
    </row>
    <row r="26" spans="1:6" x14ac:dyDescent="0.25">
      <c r="A26" s="4">
        <v>10425020</v>
      </c>
      <c r="B26" s="9" t="s">
        <v>42</v>
      </c>
      <c r="C26" s="4" t="s">
        <v>75</v>
      </c>
      <c r="D26" s="4" t="s">
        <v>48</v>
      </c>
      <c r="E26" s="4" t="s">
        <v>374</v>
      </c>
      <c r="F26" s="4">
        <v>1</v>
      </c>
    </row>
    <row r="27" spans="1:6" x14ac:dyDescent="0.25">
      <c r="A27" s="4">
        <v>10425020</v>
      </c>
      <c r="B27" s="9" t="s">
        <v>42</v>
      </c>
      <c r="C27" s="4" t="s">
        <v>75</v>
      </c>
      <c r="D27" s="4" t="s">
        <v>48</v>
      </c>
      <c r="E27" s="4" t="s">
        <v>375</v>
      </c>
      <c r="F27" s="4">
        <v>1</v>
      </c>
    </row>
    <row r="28" spans="1:6" x14ac:dyDescent="0.25">
      <c r="A28" s="4">
        <v>10425020</v>
      </c>
      <c r="B28" s="9" t="s">
        <v>42</v>
      </c>
      <c r="C28" s="4" t="s">
        <v>75</v>
      </c>
      <c r="D28" s="4" t="s">
        <v>48</v>
      </c>
      <c r="E28" s="4" t="s">
        <v>376</v>
      </c>
      <c r="F28" s="4">
        <v>1</v>
      </c>
    </row>
    <row r="29" spans="1:6" x14ac:dyDescent="0.25">
      <c r="A29" s="4">
        <v>10425020</v>
      </c>
      <c r="B29" s="9" t="s">
        <v>42</v>
      </c>
      <c r="C29" s="4" t="s">
        <v>75</v>
      </c>
      <c r="D29" s="4" t="s">
        <v>48</v>
      </c>
      <c r="E29" s="4" t="s">
        <v>377</v>
      </c>
      <c r="F29" s="4">
        <v>0</v>
      </c>
    </row>
    <row r="30" spans="1:6" x14ac:dyDescent="0.25">
      <c r="A30" s="4">
        <v>10425021</v>
      </c>
      <c r="B30" s="9" t="s">
        <v>42</v>
      </c>
      <c r="C30" s="4" t="s">
        <v>75</v>
      </c>
      <c r="D30" s="4" t="s">
        <v>48</v>
      </c>
      <c r="E30" s="4" t="s">
        <v>374</v>
      </c>
      <c r="F30" s="4">
        <v>1</v>
      </c>
    </row>
    <row r="31" spans="1:6" x14ac:dyDescent="0.25">
      <c r="A31" s="4">
        <v>10425021</v>
      </c>
      <c r="B31" s="9" t="s">
        <v>42</v>
      </c>
      <c r="C31" s="4" t="s">
        <v>75</v>
      </c>
      <c r="D31" s="4" t="s">
        <v>48</v>
      </c>
      <c r="E31" s="4" t="s">
        <v>375</v>
      </c>
      <c r="F31" s="4">
        <v>1</v>
      </c>
    </row>
    <row r="32" spans="1:6" x14ac:dyDescent="0.25">
      <c r="A32" s="4">
        <v>10425021</v>
      </c>
      <c r="B32" s="9" t="s">
        <v>42</v>
      </c>
      <c r="C32" s="4" t="s">
        <v>75</v>
      </c>
      <c r="D32" s="4" t="s">
        <v>48</v>
      </c>
      <c r="E32" s="4" t="s">
        <v>376</v>
      </c>
      <c r="F32" s="4">
        <v>1</v>
      </c>
    </row>
    <row r="33" spans="1:6" x14ac:dyDescent="0.25">
      <c r="A33" s="4">
        <v>10425021</v>
      </c>
      <c r="B33" s="9" t="s">
        <v>42</v>
      </c>
      <c r="C33" s="4" t="s">
        <v>75</v>
      </c>
      <c r="D33" s="4" t="s">
        <v>48</v>
      </c>
      <c r="E33" s="4" t="s">
        <v>377</v>
      </c>
      <c r="F33" s="4">
        <v>0</v>
      </c>
    </row>
    <row r="34" spans="1:6" x14ac:dyDescent="0.25">
      <c r="A34" s="4">
        <v>10425022</v>
      </c>
      <c r="B34" s="9" t="s">
        <v>42</v>
      </c>
      <c r="C34" s="4" t="s">
        <v>82</v>
      </c>
      <c r="D34" s="4" t="s">
        <v>48</v>
      </c>
      <c r="E34" s="4" t="s">
        <v>374</v>
      </c>
      <c r="F34" s="4">
        <v>1</v>
      </c>
    </row>
    <row r="35" spans="1:6" x14ac:dyDescent="0.25">
      <c r="A35" s="4">
        <v>10425022</v>
      </c>
      <c r="B35" s="9" t="s">
        <v>42</v>
      </c>
      <c r="C35" s="4" t="s">
        <v>82</v>
      </c>
      <c r="D35" s="4" t="s">
        <v>48</v>
      </c>
      <c r="E35" s="4" t="s">
        <v>375</v>
      </c>
      <c r="F35" s="4">
        <v>1</v>
      </c>
    </row>
    <row r="36" spans="1:6" x14ac:dyDescent="0.25">
      <c r="A36" s="4">
        <v>10425022</v>
      </c>
      <c r="B36" s="9" t="s">
        <v>42</v>
      </c>
      <c r="C36" s="4" t="s">
        <v>82</v>
      </c>
      <c r="D36" s="4" t="s">
        <v>48</v>
      </c>
      <c r="E36" s="4" t="s">
        <v>376</v>
      </c>
      <c r="F36" s="4">
        <v>1</v>
      </c>
    </row>
    <row r="37" spans="1:6" x14ac:dyDescent="0.25">
      <c r="A37" s="4">
        <v>10425022</v>
      </c>
      <c r="B37" s="9" t="s">
        <v>42</v>
      </c>
      <c r="C37" s="4" t="s">
        <v>82</v>
      </c>
      <c r="D37" s="4" t="s">
        <v>48</v>
      </c>
      <c r="E37" s="4" t="s">
        <v>377</v>
      </c>
      <c r="F37" s="4">
        <v>0</v>
      </c>
    </row>
    <row r="38" spans="1:6" x14ac:dyDescent="0.25">
      <c r="A38" s="4">
        <v>10425023</v>
      </c>
      <c r="B38" s="9" t="s">
        <v>42</v>
      </c>
      <c r="C38" s="4" t="s">
        <v>82</v>
      </c>
      <c r="D38" s="4" t="s">
        <v>48</v>
      </c>
      <c r="E38" s="4" t="s">
        <v>374</v>
      </c>
      <c r="F38" s="4">
        <v>1</v>
      </c>
    </row>
    <row r="39" spans="1:6" x14ac:dyDescent="0.25">
      <c r="A39" s="4">
        <v>10425023</v>
      </c>
      <c r="B39" s="9" t="s">
        <v>42</v>
      </c>
      <c r="C39" s="4" t="s">
        <v>82</v>
      </c>
      <c r="D39" s="4" t="s">
        <v>48</v>
      </c>
      <c r="E39" s="4" t="s">
        <v>375</v>
      </c>
      <c r="F39" s="4">
        <v>1</v>
      </c>
    </row>
    <row r="40" spans="1:6" x14ac:dyDescent="0.25">
      <c r="A40" s="4">
        <v>10425023</v>
      </c>
      <c r="B40" s="9" t="s">
        <v>42</v>
      </c>
      <c r="C40" s="4" t="s">
        <v>82</v>
      </c>
      <c r="D40" s="4" t="s">
        <v>48</v>
      </c>
      <c r="E40" s="4" t="s">
        <v>376</v>
      </c>
      <c r="F40" s="4">
        <v>1</v>
      </c>
    </row>
    <row r="41" spans="1:6" x14ac:dyDescent="0.25">
      <c r="A41" s="4">
        <v>10425023</v>
      </c>
      <c r="B41" s="9" t="s">
        <v>42</v>
      </c>
      <c r="C41" s="4" t="s">
        <v>82</v>
      </c>
      <c r="D41" s="4" t="s">
        <v>48</v>
      </c>
      <c r="E41" s="4" t="s">
        <v>377</v>
      </c>
      <c r="F41" s="4">
        <v>0</v>
      </c>
    </row>
    <row r="42" spans="1:6" x14ac:dyDescent="0.25">
      <c r="A42" s="4">
        <v>10425024</v>
      </c>
      <c r="B42" s="9" t="s">
        <v>42</v>
      </c>
      <c r="C42" s="4" t="s">
        <v>87</v>
      </c>
      <c r="D42" s="4" t="s">
        <v>48</v>
      </c>
      <c r="E42" s="4" t="s">
        <v>374</v>
      </c>
      <c r="F42" s="4">
        <v>1</v>
      </c>
    </row>
    <row r="43" spans="1:6" x14ac:dyDescent="0.25">
      <c r="A43" s="4">
        <v>10425024</v>
      </c>
      <c r="B43" s="9" t="s">
        <v>42</v>
      </c>
      <c r="C43" s="4" t="s">
        <v>87</v>
      </c>
      <c r="D43" s="4" t="s">
        <v>48</v>
      </c>
      <c r="E43" s="4" t="s">
        <v>375</v>
      </c>
      <c r="F43" s="4">
        <v>0</v>
      </c>
    </row>
    <row r="44" spans="1:6" x14ac:dyDescent="0.25">
      <c r="A44" s="4">
        <v>10425024</v>
      </c>
      <c r="B44" s="9" t="s">
        <v>42</v>
      </c>
      <c r="C44" s="4" t="s">
        <v>87</v>
      </c>
      <c r="D44" s="4" t="s">
        <v>48</v>
      </c>
      <c r="E44" s="4" t="s">
        <v>376</v>
      </c>
      <c r="F44" s="4">
        <v>1</v>
      </c>
    </row>
    <row r="45" spans="1:6" x14ac:dyDescent="0.25">
      <c r="A45" s="4">
        <v>10425024</v>
      </c>
      <c r="B45" s="9" t="s">
        <v>42</v>
      </c>
      <c r="C45" s="4" t="s">
        <v>87</v>
      </c>
      <c r="D45" s="4" t="s">
        <v>48</v>
      </c>
      <c r="E45" s="4" t="s">
        <v>377</v>
      </c>
      <c r="F45" s="4">
        <v>0</v>
      </c>
    </row>
    <row r="46" spans="1:6" x14ac:dyDescent="0.25">
      <c r="A46" s="4">
        <v>10425025</v>
      </c>
      <c r="B46" s="9" t="s">
        <v>42</v>
      </c>
      <c r="C46" s="4" t="s">
        <v>87</v>
      </c>
      <c r="D46" s="4" t="s">
        <v>48</v>
      </c>
      <c r="E46" s="4" t="s">
        <v>374</v>
      </c>
      <c r="F46" s="4">
        <v>1</v>
      </c>
    </row>
    <row r="47" spans="1:6" x14ac:dyDescent="0.25">
      <c r="A47" s="4">
        <v>10425025</v>
      </c>
      <c r="B47" s="9" t="s">
        <v>42</v>
      </c>
      <c r="C47" s="4" t="s">
        <v>87</v>
      </c>
      <c r="D47" s="4" t="s">
        <v>48</v>
      </c>
      <c r="E47" s="4" t="s">
        <v>375</v>
      </c>
      <c r="F47" s="4">
        <v>1</v>
      </c>
    </row>
    <row r="48" spans="1:6" x14ac:dyDescent="0.25">
      <c r="A48" s="4">
        <v>10425025</v>
      </c>
      <c r="B48" s="9" t="s">
        <v>42</v>
      </c>
      <c r="C48" s="4" t="s">
        <v>87</v>
      </c>
      <c r="D48" s="4" t="s">
        <v>48</v>
      </c>
      <c r="E48" s="4" t="s">
        <v>376</v>
      </c>
      <c r="F48" s="4">
        <v>1</v>
      </c>
    </row>
    <row r="49" spans="1:6" x14ac:dyDescent="0.25">
      <c r="A49" s="4">
        <v>10425025</v>
      </c>
      <c r="B49" s="9" t="s">
        <v>42</v>
      </c>
      <c r="C49" s="4" t="s">
        <v>87</v>
      </c>
      <c r="D49" s="4" t="s">
        <v>48</v>
      </c>
      <c r="E49" s="4" t="s">
        <v>377</v>
      </c>
      <c r="F49" s="4">
        <v>0</v>
      </c>
    </row>
    <row r="50" spans="1:6" x14ac:dyDescent="0.25">
      <c r="A50" s="4">
        <v>10425026</v>
      </c>
      <c r="B50" s="9" t="s">
        <v>42</v>
      </c>
      <c r="C50" s="4" t="s">
        <v>93</v>
      </c>
      <c r="D50" s="4" t="s">
        <v>48</v>
      </c>
      <c r="E50" s="4" t="s">
        <v>374</v>
      </c>
      <c r="F50" s="4">
        <v>1</v>
      </c>
    </row>
    <row r="51" spans="1:6" x14ac:dyDescent="0.25">
      <c r="A51" s="4">
        <v>10425026</v>
      </c>
      <c r="B51" s="9" t="s">
        <v>42</v>
      </c>
      <c r="C51" s="4" t="s">
        <v>93</v>
      </c>
      <c r="D51" s="4" t="s">
        <v>48</v>
      </c>
      <c r="E51" s="4" t="s">
        <v>375</v>
      </c>
      <c r="F51" s="4">
        <v>1</v>
      </c>
    </row>
    <row r="52" spans="1:6" x14ac:dyDescent="0.25">
      <c r="A52" s="4">
        <v>10425026</v>
      </c>
      <c r="B52" s="9" t="s">
        <v>42</v>
      </c>
      <c r="C52" s="4" t="s">
        <v>93</v>
      </c>
      <c r="D52" s="4" t="s">
        <v>48</v>
      </c>
      <c r="E52" s="4" t="s">
        <v>376</v>
      </c>
      <c r="F52" s="4">
        <v>1</v>
      </c>
    </row>
    <row r="53" spans="1:6" x14ac:dyDescent="0.25">
      <c r="A53" s="4">
        <v>10425026</v>
      </c>
      <c r="B53" s="9" t="s">
        <v>42</v>
      </c>
      <c r="C53" s="4" t="s">
        <v>93</v>
      </c>
      <c r="D53" s="4" t="s">
        <v>48</v>
      </c>
      <c r="E53" s="4" t="s">
        <v>377</v>
      </c>
      <c r="F53" s="4">
        <v>0</v>
      </c>
    </row>
    <row r="54" spans="1:6" x14ac:dyDescent="0.25">
      <c r="A54" s="4">
        <v>10425027</v>
      </c>
      <c r="B54" s="9" t="s">
        <v>42</v>
      </c>
      <c r="C54" s="4" t="s">
        <v>93</v>
      </c>
      <c r="D54" s="4" t="s">
        <v>48</v>
      </c>
      <c r="E54" s="4" t="s">
        <v>374</v>
      </c>
      <c r="F54" s="4">
        <v>1</v>
      </c>
    </row>
    <row r="55" spans="1:6" x14ac:dyDescent="0.25">
      <c r="A55" s="4">
        <v>10425027</v>
      </c>
      <c r="B55" s="9" t="s">
        <v>42</v>
      </c>
      <c r="C55" s="4" t="s">
        <v>93</v>
      </c>
      <c r="D55" s="4" t="s">
        <v>48</v>
      </c>
      <c r="E55" s="4" t="s">
        <v>375</v>
      </c>
      <c r="F55" s="4">
        <v>0</v>
      </c>
    </row>
    <row r="56" spans="1:6" x14ac:dyDescent="0.25">
      <c r="A56" s="4">
        <v>10425027</v>
      </c>
      <c r="B56" s="9" t="s">
        <v>42</v>
      </c>
      <c r="C56" s="4" t="s">
        <v>93</v>
      </c>
      <c r="D56" s="4" t="s">
        <v>48</v>
      </c>
      <c r="E56" s="4" t="s">
        <v>376</v>
      </c>
      <c r="F56" s="4">
        <v>1</v>
      </c>
    </row>
    <row r="57" spans="1:6" x14ac:dyDescent="0.25">
      <c r="A57" s="4">
        <v>10425027</v>
      </c>
      <c r="B57" s="9" t="s">
        <v>42</v>
      </c>
      <c r="C57" s="4" t="s">
        <v>93</v>
      </c>
      <c r="D57" s="4" t="s">
        <v>48</v>
      </c>
      <c r="E57" s="4" t="s">
        <v>377</v>
      </c>
      <c r="F57" s="4">
        <v>0</v>
      </c>
    </row>
    <row r="58" spans="1:6" x14ac:dyDescent="0.25">
      <c r="A58" s="4">
        <v>10425028</v>
      </c>
      <c r="B58" s="9" t="s">
        <v>42</v>
      </c>
      <c r="C58" s="4" t="s">
        <v>98</v>
      </c>
      <c r="D58" s="4" t="s">
        <v>48</v>
      </c>
      <c r="E58" s="4" t="s">
        <v>374</v>
      </c>
      <c r="F58" s="4">
        <v>0</v>
      </c>
    </row>
    <row r="59" spans="1:6" x14ac:dyDescent="0.25">
      <c r="A59" s="4">
        <v>10425028</v>
      </c>
      <c r="B59" s="9" t="s">
        <v>42</v>
      </c>
      <c r="C59" s="4" t="s">
        <v>98</v>
      </c>
      <c r="D59" s="4" t="s">
        <v>48</v>
      </c>
      <c r="E59" s="4" t="s">
        <v>375</v>
      </c>
      <c r="F59" s="4">
        <v>0</v>
      </c>
    </row>
    <row r="60" spans="1:6" x14ac:dyDescent="0.25">
      <c r="A60" s="4">
        <v>10425028</v>
      </c>
      <c r="B60" s="9" t="s">
        <v>42</v>
      </c>
      <c r="C60" s="4" t="s">
        <v>98</v>
      </c>
      <c r="D60" s="4" t="s">
        <v>48</v>
      </c>
      <c r="E60" s="4" t="s">
        <v>376</v>
      </c>
      <c r="F60" s="4">
        <v>1</v>
      </c>
    </row>
    <row r="61" spans="1:6" x14ac:dyDescent="0.25">
      <c r="A61" s="4">
        <v>10425028</v>
      </c>
      <c r="B61" s="9" t="s">
        <v>42</v>
      </c>
      <c r="C61" s="4" t="s">
        <v>98</v>
      </c>
      <c r="D61" s="4" t="s">
        <v>48</v>
      </c>
      <c r="E61" s="4" t="s">
        <v>377</v>
      </c>
      <c r="F61" s="4">
        <v>0</v>
      </c>
    </row>
    <row r="62" spans="1:6" x14ac:dyDescent="0.25">
      <c r="A62" s="4">
        <v>10425029</v>
      </c>
      <c r="B62" s="9" t="s">
        <v>42</v>
      </c>
      <c r="C62" s="4" t="s">
        <v>98</v>
      </c>
      <c r="D62" s="4" t="s">
        <v>48</v>
      </c>
      <c r="E62" s="4" t="s">
        <v>374</v>
      </c>
      <c r="F62" s="4">
        <v>1</v>
      </c>
    </row>
    <row r="63" spans="1:6" x14ac:dyDescent="0.25">
      <c r="A63" s="4">
        <v>10425029</v>
      </c>
      <c r="B63" s="9" t="s">
        <v>42</v>
      </c>
      <c r="C63" s="4" t="s">
        <v>98</v>
      </c>
      <c r="D63" s="4" t="s">
        <v>48</v>
      </c>
      <c r="E63" s="4" t="s">
        <v>375</v>
      </c>
      <c r="F63" s="4">
        <v>1</v>
      </c>
    </row>
    <row r="64" spans="1:6" x14ac:dyDescent="0.25">
      <c r="A64" s="4">
        <v>10425029</v>
      </c>
      <c r="B64" s="9" t="s">
        <v>42</v>
      </c>
      <c r="C64" s="4" t="s">
        <v>98</v>
      </c>
      <c r="D64" s="4" t="s">
        <v>48</v>
      </c>
      <c r="E64" s="4" t="s">
        <v>376</v>
      </c>
      <c r="F64" s="4">
        <v>1</v>
      </c>
    </row>
    <row r="65" spans="1:6" x14ac:dyDescent="0.25">
      <c r="A65" s="4">
        <v>10425029</v>
      </c>
      <c r="B65" s="9" t="s">
        <v>42</v>
      </c>
      <c r="C65" s="4" t="s">
        <v>98</v>
      </c>
      <c r="D65" s="4" t="s">
        <v>48</v>
      </c>
      <c r="E65" s="4" t="s">
        <v>377</v>
      </c>
      <c r="F65" s="4">
        <v>0</v>
      </c>
    </row>
    <row r="66" spans="1:6" x14ac:dyDescent="0.25">
      <c r="A66" s="4">
        <v>10425030</v>
      </c>
      <c r="B66" s="9" t="s">
        <v>42</v>
      </c>
      <c r="C66" s="4" t="s">
        <v>103</v>
      </c>
      <c r="D66" s="4" t="s">
        <v>104</v>
      </c>
      <c r="E66" s="4" t="s">
        <v>374</v>
      </c>
      <c r="F66" s="4">
        <v>0</v>
      </c>
    </row>
    <row r="67" spans="1:6" x14ac:dyDescent="0.25">
      <c r="A67" s="4">
        <v>10425030</v>
      </c>
      <c r="B67" s="9" t="s">
        <v>42</v>
      </c>
      <c r="C67" s="4" t="s">
        <v>103</v>
      </c>
      <c r="D67" s="4" t="s">
        <v>104</v>
      </c>
      <c r="E67" s="4" t="s">
        <v>375</v>
      </c>
      <c r="F67" s="4">
        <v>1</v>
      </c>
    </row>
    <row r="68" spans="1:6" x14ac:dyDescent="0.25">
      <c r="A68" s="4">
        <v>10425030</v>
      </c>
      <c r="B68" s="9" t="s">
        <v>42</v>
      </c>
      <c r="C68" s="4" t="s">
        <v>103</v>
      </c>
      <c r="D68" s="4" t="s">
        <v>104</v>
      </c>
      <c r="E68" s="4" t="s">
        <v>376</v>
      </c>
      <c r="F68" s="4">
        <v>1</v>
      </c>
    </row>
    <row r="69" spans="1:6" x14ac:dyDescent="0.25">
      <c r="A69" s="4">
        <v>10425030</v>
      </c>
      <c r="B69" s="9" t="s">
        <v>42</v>
      </c>
      <c r="C69" s="4" t="s">
        <v>103</v>
      </c>
      <c r="D69" s="4" t="s">
        <v>104</v>
      </c>
      <c r="E69" s="4" t="s">
        <v>377</v>
      </c>
      <c r="F69" s="4">
        <v>0</v>
      </c>
    </row>
    <row r="70" spans="1:6" x14ac:dyDescent="0.25">
      <c r="A70" s="4">
        <v>10425031</v>
      </c>
      <c r="B70" s="9" t="s">
        <v>42</v>
      </c>
      <c r="C70" s="4" t="s">
        <v>103</v>
      </c>
      <c r="D70" s="4" t="s">
        <v>104</v>
      </c>
      <c r="E70" s="4" t="s">
        <v>374</v>
      </c>
      <c r="F70" s="4">
        <v>1</v>
      </c>
    </row>
    <row r="71" spans="1:6" x14ac:dyDescent="0.25">
      <c r="A71" s="4">
        <v>10425031</v>
      </c>
      <c r="B71" s="9" t="s">
        <v>42</v>
      </c>
      <c r="C71" s="4" t="s">
        <v>103</v>
      </c>
      <c r="D71" s="4" t="s">
        <v>104</v>
      </c>
      <c r="E71" s="4" t="s">
        <v>375</v>
      </c>
      <c r="F71" s="4">
        <v>1</v>
      </c>
    </row>
    <row r="72" spans="1:6" x14ac:dyDescent="0.25">
      <c r="A72" s="4">
        <v>10425031</v>
      </c>
      <c r="B72" s="9" t="s">
        <v>42</v>
      </c>
      <c r="C72" s="4" t="s">
        <v>103</v>
      </c>
      <c r="D72" s="4" t="s">
        <v>104</v>
      </c>
      <c r="E72" s="4" t="s">
        <v>376</v>
      </c>
      <c r="F72" s="4">
        <v>1</v>
      </c>
    </row>
    <row r="73" spans="1:6" x14ac:dyDescent="0.25">
      <c r="A73" s="4">
        <v>10425031</v>
      </c>
      <c r="B73" s="9" t="s">
        <v>42</v>
      </c>
      <c r="C73" s="4" t="s">
        <v>103</v>
      </c>
      <c r="D73" s="4" t="s">
        <v>104</v>
      </c>
      <c r="E73" s="4" t="s">
        <v>377</v>
      </c>
      <c r="F73" s="4">
        <v>0</v>
      </c>
    </row>
    <row r="74" spans="1:6" x14ac:dyDescent="0.25">
      <c r="A74" s="4">
        <v>10425032</v>
      </c>
      <c r="B74" s="9" t="s">
        <v>42</v>
      </c>
      <c r="C74" s="4" t="s">
        <v>109</v>
      </c>
      <c r="D74" s="4" t="s">
        <v>104</v>
      </c>
      <c r="E74" s="4" t="s">
        <v>374</v>
      </c>
      <c r="F74" s="4">
        <v>1</v>
      </c>
    </row>
    <row r="75" spans="1:6" x14ac:dyDescent="0.25">
      <c r="A75" s="4">
        <v>10425032</v>
      </c>
      <c r="B75" s="9" t="s">
        <v>42</v>
      </c>
      <c r="C75" s="4" t="s">
        <v>109</v>
      </c>
      <c r="D75" s="4" t="s">
        <v>104</v>
      </c>
      <c r="E75" s="4" t="s">
        <v>375</v>
      </c>
      <c r="F75" s="4">
        <v>1</v>
      </c>
    </row>
    <row r="76" spans="1:6" x14ac:dyDescent="0.25">
      <c r="A76" s="4">
        <v>10425032</v>
      </c>
      <c r="B76" s="9" t="s">
        <v>42</v>
      </c>
      <c r="C76" s="4" t="s">
        <v>109</v>
      </c>
      <c r="D76" s="4" t="s">
        <v>104</v>
      </c>
      <c r="E76" s="4" t="s">
        <v>376</v>
      </c>
      <c r="F76" s="4">
        <v>1</v>
      </c>
    </row>
    <row r="77" spans="1:6" x14ac:dyDescent="0.25">
      <c r="A77" s="4">
        <v>10425032</v>
      </c>
      <c r="B77" s="9" t="s">
        <v>42</v>
      </c>
      <c r="C77" s="4" t="s">
        <v>109</v>
      </c>
      <c r="D77" s="4" t="s">
        <v>104</v>
      </c>
      <c r="E77" s="4" t="s">
        <v>377</v>
      </c>
      <c r="F77" s="4">
        <v>0</v>
      </c>
    </row>
    <row r="78" spans="1:6" x14ac:dyDescent="0.25">
      <c r="A78" s="4">
        <v>10425033</v>
      </c>
      <c r="B78" s="9" t="s">
        <v>42</v>
      </c>
      <c r="C78" s="4" t="s">
        <v>109</v>
      </c>
      <c r="D78" s="4" t="s">
        <v>104</v>
      </c>
      <c r="E78" s="4" t="s">
        <v>374</v>
      </c>
      <c r="F78" s="4">
        <v>1</v>
      </c>
    </row>
    <row r="79" spans="1:6" x14ac:dyDescent="0.25">
      <c r="A79" s="4">
        <v>10425033</v>
      </c>
      <c r="B79" s="9" t="s">
        <v>42</v>
      </c>
      <c r="C79" s="4" t="s">
        <v>109</v>
      </c>
      <c r="D79" s="4" t="s">
        <v>104</v>
      </c>
      <c r="E79" s="4" t="s">
        <v>375</v>
      </c>
      <c r="F79" s="4">
        <v>0</v>
      </c>
    </row>
    <row r="80" spans="1:6" x14ac:dyDescent="0.25">
      <c r="A80" s="4">
        <v>10425033</v>
      </c>
      <c r="B80" s="9" t="s">
        <v>42</v>
      </c>
      <c r="C80" s="4" t="s">
        <v>109</v>
      </c>
      <c r="D80" s="4" t="s">
        <v>104</v>
      </c>
      <c r="E80" s="4" t="s">
        <v>376</v>
      </c>
      <c r="F80" s="4">
        <v>1</v>
      </c>
    </row>
    <row r="81" spans="1:6" x14ac:dyDescent="0.25">
      <c r="A81" s="4">
        <v>10425033</v>
      </c>
      <c r="B81" s="9" t="s">
        <v>42</v>
      </c>
      <c r="C81" s="4" t="s">
        <v>109</v>
      </c>
      <c r="D81" s="4" t="s">
        <v>104</v>
      </c>
      <c r="E81" s="4" t="s">
        <v>377</v>
      </c>
      <c r="F81" s="4">
        <v>0</v>
      </c>
    </row>
    <row r="82" spans="1:6" x14ac:dyDescent="0.25">
      <c r="A82" s="4">
        <v>10425034</v>
      </c>
      <c r="B82" s="9" t="s">
        <v>42</v>
      </c>
      <c r="C82" s="4" t="s">
        <v>115</v>
      </c>
      <c r="D82" s="4" t="s">
        <v>104</v>
      </c>
      <c r="E82" s="4" t="s">
        <v>374</v>
      </c>
      <c r="F82" s="4">
        <v>1</v>
      </c>
    </row>
    <row r="83" spans="1:6" x14ac:dyDescent="0.25">
      <c r="A83" s="4">
        <v>10425034</v>
      </c>
      <c r="B83" s="9" t="s">
        <v>42</v>
      </c>
      <c r="C83" s="4" t="s">
        <v>115</v>
      </c>
      <c r="D83" s="4" t="s">
        <v>104</v>
      </c>
      <c r="E83" s="4" t="s">
        <v>375</v>
      </c>
      <c r="F83" s="4">
        <v>1</v>
      </c>
    </row>
    <row r="84" spans="1:6" x14ac:dyDescent="0.25">
      <c r="A84" s="4">
        <v>10425034</v>
      </c>
      <c r="B84" s="9" t="s">
        <v>42</v>
      </c>
      <c r="C84" s="4" t="s">
        <v>115</v>
      </c>
      <c r="D84" s="4" t="s">
        <v>104</v>
      </c>
      <c r="E84" s="4" t="s">
        <v>376</v>
      </c>
      <c r="F84" s="4">
        <v>1</v>
      </c>
    </row>
    <row r="85" spans="1:6" x14ac:dyDescent="0.25">
      <c r="A85" s="4">
        <v>10425034</v>
      </c>
      <c r="B85" s="9" t="s">
        <v>42</v>
      </c>
      <c r="C85" s="4" t="s">
        <v>115</v>
      </c>
      <c r="D85" s="4" t="s">
        <v>104</v>
      </c>
      <c r="E85" s="4" t="s">
        <v>377</v>
      </c>
      <c r="F85" s="4">
        <v>0</v>
      </c>
    </row>
    <row r="86" spans="1:6" x14ac:dyDescent="0.25">
      <c r="A86" s="4">
        <v>10425035</v>
      </c>
      <c r="B86" s="9" t="s">
        <v>42</v>
      </c>
      <c r="C86" s="4" t="s">
        <v>115</v>
      </c>
      <c r="D86" s="4" t="s">
        <v>104</v>
      </c>
      <c r="E86" s="4" t="s">
        <v>374</v>
      </c>
      <c r="F86" s="4">
        <v>1</v>
      </c>
    </row>
    <row r="87" spans="1:6" x14ac:dyDescent="0.25">
      <c r="A87" s="4">
        <v>10425035</v>
      </c>
      <c r="B87" s="9" t="s">
        <v>42</v>
      </c>
      <c r="C87" s="4" t="s">
        <v>115</v>
      </c>
      <c r="D87" s="4" t="s">
        <v>104</v>
      </c>
      <c r="E87" s="4" t="s">
        <v>375</v>
      </c>
      <c r="F87" s="4">
        <v>0</v>
      </c>
    </row>
    <row r="88" spans="1:6" x14ac:dyDescent="0.25">
      <c r="A88" s="4">
        <v>10425035</v>
      </c>
      <c r="B88" s="9" t="s">
        <v>42</v>
      </c>
      <c r="C88" s="4" t="s">
        <v>115</v>
      </c>
      <c r="D88" s="4" t="s">
        <v>104</v>
      </c>
      <c r="E88" s="4" t="s">
        <v>376</v>
      </c>
      <c r="F88" s="4">
        <v>1</v>
      </c>
    </row>
    <row r="89" spans="1:6" x14ac:dyDescent="0.25">
      <c r="A89" s="4">
        <v>10425035</v>
      </c>
      <c r="B89" s="9" t="s">
        <v>42</v>
      </c>
      <c r="C89" s="4" t="s">
        <v>115</v>
      </c>
      <c r="D89" s="4" t="s">
        <v>104</v>
      </c>
      <c r="E89" s="4" t="s">
        <v>377</v>
      </c>
      <c r="F89" s="4">
        <v>0</v>
      </c>
    </row>
    <row r="90" spans="1:6" x14ac:dyDescent="0.25">
      <c r="A90" s="4">
        <v>10425036</v>
      </c>
      <c r="B90" s="9" t="s">
        <v>42</v>
      </c>
      <c r="C90" s="4" t="s">
        <v>120</v>
      </c>
      <c r="D90" s="4" t="s">
        <v>104</v>
      </c>
      <c r="E90" s="4" t="s">
        <v>374</v>
      </c>
      <c r="F90" s="4">
        <v>1</v>
      </c>
    </row>
    <row r="91" spans="1:6" x14ac:dyDescent="0.25">
      <c r="A91" s="4">
        <v>10425036</v>
      </c>
      <c r="B91" s="9" t="s">
        <v>42</v>
      </c>
      <c r="C91" s="4" t="s">
        <v>120</v>
      </c>
      <c r="D91" s="4" t="s">
        <v>104</v>
      </c>
      <c r="E91" s="4" t="s">
        <v>375</v>
      </c>
      <c r="F91" s="4">
        <v>1</v>
      </c>
    </row>
    <row r="92" spans="1:6" x14ac:dyDescent="0.25">
      <c r="A92" s="4">
        <v>10425036</v>
      </c>
      <c r="B92" s="9" t="s">
        <v>42</v>
      </c>
      <c r="C92" s="4" t="s">
        <v>120</v>
      </c>
      <c r="D92" s="4" t="s">
        <v>104</v>
      </c>
      <c r="E92" s="4" t="s">
        <v>376</v>
      </c>
      <c r="F92" s="4">
        <v>1</v>
      </c>
    </row>
    <row r="93" spans="1:6" x14ac:dyDescent="0.25">
      <c r="A93" s="4">
        <v>10425036</v>
      </c>
      <c r="B93" s="9" t="s">
        <v>42</v>
      </c>
      <c r="C93" s="4" t="s">
        <v>120</v>
      </c>
      <c r="D93" s="4" t="s">
        <v>104</v>
      </c>
      <c r="E93" s="4" t="s">
        <v>377</v>
      </c>
      <c r="F93" s="4">
        <v>0</v>
      </c>
    </row>
    <row r="94" spans="1:6" x14ac:dyDescent="0.25">
      <c r="A94" s="4">
        <v>10425037</v>
      </c>
      <c r="B94" s="9" t="s">
        <v>42</v>
      </c>
      <c r="C94" s="4" t="s">
        <v>120</v>
      </c>
      <c r="D94" s="4" t="s">
        <v>104</v>
      </c>
      <c r="E94" s="4" t="s">
        <v>374</v>
      </c>
      <c r="F94" s="4">
        <v>1</v>
      </c>
    </row>
    <row r="95" spans="1:6" x14ac:dyDescent="0.25">
      <c r="A95" s="4">
        <v>10425037</v>
      </c>
      <c r="B95" s="9" t="s">
        <v>42</v>
      </c>
      <c r="C95" s="4" t="s">
        <v>120</v>
      </c>
      <c r="D95" s="4" t="s">
        <v>104</v>
      </c>
      <c r="E95" s="4" t="s">
        <v>375</v>
      </c>
      <c r="F95" s="4">
        <v>1</v>
      </c>
    </row>
    <row r="96" spans="1:6" x14ac:dyDescent="0.25">
      <c r="A96" s="4">
        <v>10425037</v>
      </c>
      <c r="B96" s="9" t="s">
        <v>42</v>
      </c>
      <c r="C96" s="4" t="s">
        <v>120</v>
      </c>
      <c r="D96" s="4" t="s">
        <v>104</v>
      </c>
      <c r="E96" s="4" t="s">
        <v>376</v>
      </c>
      <c r="F96" s="4">
        <v>1</v>
      </c>
    </row>
    <row r="97" spans="1:6" x14ac:dyDescent="0.25">
      <c r="A97" s="4">
        <v>10425037</v>
      </c>
      <c r="B97" s="9" t="s">
        <v>42</v>
      </c>
      <c r="C97" s="4" t="s">
        <v>120</v>
      </c>
      <c r="D97" s="4" t="s">
        <v>104</v>
      </c>
      <c r="E97" s="4" t="s">
        <v>377</v>
      </c>
      <c r="F97" s="4">
        <v>0</v>
      </c>
    </row>
    <row r="98" spans="1:6" x14ac:dyDescent="0.25">
      <c r="A98" s="4">
        <v>10425038</v>
      </c>
      <c r="B98" s="9" t="s">
        <v>42</v>
      </c>
      <c r="C98" s="4" t="s">
        <v>125</v>
      </c>
      <c r="D98" s="4" t="s">
        <v>104</v>
      </c>
      <c r="E98" s="4" t="s">
        <v>374</v>
      </c>
      <c r="F98" s="4">
        <v>0</v>
      </c>
    </row>
    <row r="99" spans="1:6" x14ac:dyDescent="0.25">
      <c r="A99" s="4">
        <v>10425038</v>
      </c>
      <c r="B99" s="9" t="s">
        <v>42</v>
      </c>
      <c r="C99" s="4" t="s">
        <v>125</v>
      </c>
      <c r="D99" s="4" t="s">
        <v>104</v>
      </c>
      <c r="E99" s="4" t="s">
        <v>375</v>
      </c>
      <c r="F99" s="4">
        <v>0</v>
      </c>
    </row>
    <row r="100" spans="1:6" x14ac:dyDescent="0.25">
      <c r="A100" s="4">
        <v>10425038</v>
      </c>
      <c r="B100" s="9" t="s">
        <v>42</v>
      </c>
      <c r="C100" s="4" t="s">
        <v>125</v>
      </c>
      <c r="D100" s="4" t="s">
        <v>104</v>
      </c>
      <c r="E100" s="4" t="s">
        <v>376</v>
      </c>
      <c r="F100" s="4">
        <v>1</v>
      </c>
    </row>
    <row r="101" spans="1:6" x14ac:dyDescent="0.25">
      <c r="A101" s="4">
        <v>10425038</v>
      </c>
      <c r="B101" s="9" t="s">
        <v>42</v>
      </c>
      <c r="C101" s="4" t="s">
        <v>125</v>
      </c>
      <c r="D101" s="4" t="s">
        <v>104</v>
      </c>
      <c r="E101" s="4" t="s">
        <v>377</v>
      </c>
      <c r="F101" s="4">
        <v>0</v>
      </c>
    </row>
    <row r="102" spans="1:6" x14ac:dyDescent="0.25">
      <c r="A102" s="4">
        <v>10425039</v>
      </c>
      <c r="B102" s="9" t="s">
        <v>42</v>
      </c>
      <c r="C102" s="4" t="s">
        <v>128</v>
      </c>
      <c r="D102" s="4" t="s">
        <v>104</v>
      </c>
      <c r="E102" s="4" t="s">
        <v>374</v>
      </c>
      <c r="F102" s="4">
        <v>1</v>
      </c>
    </row>
    <row r="103" spans="1:6" x14ac:dyDescent="0.25">
      <c r="A103" s="4">
        <v>10425039</v>
      </c>
      <c r="B103" s="9" t="s">
        <v>42</v>
      </c>
      <c r="C103" s="4" t="s">
        <v>128</v>
      </c>
      <c r="D103" s="4" t="s">
        <v>104</v>
      </c>
      <c r="E103" s="4" t="s">
        <v>375</v>
      </c>
      <c r="F103" s="4">
        <v>1</v>
      </c>
    </row>
    <row r="104" spans="1:6" x14ac:dyDescent="0.25">
      <c r="A104" s="4">
        <v>10425039</v>
      </c>
      <c r="B104" s="9" t="s">
        <v>42</v>
      </c>
      <c r="C104" s="4" t="s">
        <v>128</v>
      </c>
      <c r="D104" s="4" t="s">
        <v>104</v>
      </c>
      <c r="E104" s="4" t="s">
        <v>376</v>
      </c>
      <c r="F104" s="4">
        <v>1</v>
      </c>
    </row>
    <row r="105" spans="1:6" x14ac:dyDescent="0.25">
      <c r="A105" s="4">
        <v>10425039</v>
      </c>
      <c r="B105" s="9" t="s">
        <v>42</v>
      </c>
      <c r="C105" s="4" t="s">
        <v>128</v>
      </c>
      <c r="D105" s="4" t="s">
        <v>104</v>
      </c>
      <c r="E105" s="4" t="s">
        <v>377</v>
      </c>
      <c r="F105" s="4">
        <v>0</v>
      </c>
    </row>
    <row r="106" spans="1:6" x14ac:dyDescent="0.25">
      <c r="A106" s="4">
        <v>10425040</v>
      </c>
      <c r="B106" s="9" t="s">
        <v>42</v>
      </c>
      <c r="C106" s="4" t="s">
        <v>131</v>
      </c>
      <c r="D106" s="4" t="s">
        <v>104</v>
      </c>
      <c r="E106" s="4" t="s">
        <v>374</v>
      </c>
      <c r="F106" s="4">
        <v>1</v>
      </c>
    </row>
    <row r="107" spans="1:6" x14ac:dyDescent="0.25">
      <c r="A107" s="4">
        <v>10425040</v>
      </c>
      <c r="B107" s="9" t="s">
        <v>42</v>
      </c>
      <c r="C107" s="4" t="s">
        <v>131</v>
      </c>
      <c r="D107" s="4" t="s">
        <v>104</v>
      </c>
      <c r="E107" s="4" t="s">
        <v>375</v>
      </c>
      <c r="F107" s="4">
        <v>1</v>
      </c>
    </row>
    <row r="108" spans="1:6" x14ac:dyDescent="0.25">
      <c r="A108" s="4">
        <v>10425040</v>
      </c>
      <c r="B108" s="9" t="s">
        <v>42</v>
      </c>
      <c r="C108" s="4" t="s">
        <v>131</v>
      </c>
      <c r="D108" s="4" t="s">
        <v>104</v>
      </c>
      <c r="E108" s="4" t="s">
        <v>376</v>
      </c>
      <c r="F108" s="4">
        <v>0</v>
      </c>
    </row>
    <row r="109" spans="1:6" x14ac:dyDescent="0.25">
      <c r="A109" s="4">
        <v>10425040</v>
      </c>
      <c r="B109" s="9" t="s">
        <v>42</v>
      </c>
      <c r="C109" s="4" t="s">
        <v>131</v>
      </c>
      <c r="D109" s="4" t="s">
        <v>104</v>
      </c>
      <c r="E109" s="4" t="s">
        <v>377</v>
      </c>
      <c r="F109" s="4">
        <v>0</v>
      </c>
    </row>
    <row r="110" spans="1:6" x14ac:dyDescent="0.25">
      <c r="A110" s="4">
        <v>10425041</v>
      </c>
      <c r="B110" s="9" t="s">
        <v>42</v>
      </c>
      <c r="C110" s="4" t="s">
        <v>135</v>
      </c>
      <c r="D110" s="4" t="s">
        <v>136</v>
      </c>
      <c r="E110" s="4" t="s">
        <v>374</v>
      </c>
      <c r="F110" s="4">
        <v>1</v>
      </c>
    </row>
    <row r="111" spans="1:6" x14ac:dyDescent="0.25">
      <c r="A111" s="4">
        <v>10425041</v>
      </c>
      <c r="B111" s="9" t="s">
        <v>42</v>
      </c>
      <c r="C111" s="4" t="s">
        <v>135</v>
      </c>
      <c r="D111" s="4" t="s">
        <v>136</v>
      </c>
      <c r="E111" s="4" t="s">
        <v>375</v>
      </c>
      <c r="F111" s="4">
        <v>1</v>
      </c>
    </row>
    <row r="112" spans="1:6" x14ac:dyDescent="0.25">
      <c r="A112" s="4">
        <v>10425041</v>
      </c>
      <c r="B112" s="9" t="s">
        <v>42</v>
      </c>
      <c r="C112" s="4" t="s">
        <v>135</v>
      </c>
      <c r="D112" s="4" t="s">
        <v>136</v>
      </c>
      <c r="E112" s="4" t="s">
        <v>376</v>
      </c>
      <c r="F112" s="4">
        <v>1</v>
      </c>
    </row>
    <row r="113" spans="1:6" x14ac:dyDescent="0.25">
      <c r="A113" s="4">
        <v>10425041</v>
      </c>
      <c r="B113" s="9" t="s">
        <v>42</v>
      </c>
      <c r="C113" s="4" t="s">
        <v>135</v>
      </c>
      <c r="D113" s="4" t="s">
        <v>136</v>
      </c>
      <c r="E113" s="4" t="s">
        <v>377</v>
      </c>
      <c r="F113" s="4">
        <v>0</v>
      </c>
    </row>
    <row r="114" spans="1:6" x14ac:dyDescent="0.25">
      <c r="A114" s="4">
        <v>10425042</v>
      </c>
      <c r="B114" s="9" t="s">
        <v>42</v>
      </c>
      <c r="C114" s="4" t="s">
        <v>135</v>
      </c>
      <c r="D114" s="4" t="s">
        <v>136</v>
      </c>
      <c r="E114" s="4" t="s">
        <v>374</v>
      </c>
      <c r="F114" s="4">
        <v>0</v>
      </c>
    </row>
    <row r="115" spans="1:6" x14ac:dyDescent="0.25">
      <c r="A115" s="4">
        <v>10425042</v>
      </c>
      <c r="B115" s="9" t="s">
        <v>42</v>
      </c>
      <c r="C115" s="4" t="s">
        <v>135</v>
      </c>
      <c r="D115" s="4" t="s">
        <v>136</v>
      </c>
      <c r="E115" s="4" t="s">
        <v>375</v>
      </c>
      <c r="F115" s="4">
        <v>1</v>
      </c>
    </row>
    <row r="116" spans="1:6" x14ac:dyDescent="0.25">
      <c r="A116" s="4">
        <v>10425042</v>
      </c>
      <c r="B116" s="9" t="s">
        <v>42</v>
      </c>
      <c r="C116" s="4" t="s">
        <v>135</v>
      </c>
      <c r="D116" s="4" t="s">
        <v>136</v>
      </c>
      <c r="E116" s="4" t="s">
        <v>376</v>
      </c>
      <c r="F116" s="4">
        <v>1</v>
      </c>
    </row>
    <row r="117" spans="1:6" x14ac:dyDescent="0.25">
      <c r="A117" s="4">
        <v>10425042</v>
      </c>
      <c r="B117" s="9" t="s">
        <v>42</v>
      </c>
      <c r="C117" s="4" t="s">
        <v>135</v>
      </c>
      <c r="D117" s="4" t="s">
        <v>136</v>
      </c>
      <c r="E117" s="4" t="s">
        <v>377</v>
      </c>
      <c r="F117" s="4">
        <v>0</v>
      </c>
    </row>
    <row r="118" spans="1:6" x14ac:dyDescent="0.25">
      <c r="A118" s="4">
        <v>10425043</v>
      </c>
      <c r="B118" s="9" t="s">
        <v>42</v>
      </c>
      <c r="C118" s="4" t="s">
        <v>141</v>
      </c>
      <c r="D118" s="4" t="s">
        <v>136</v>
      </c>
      <c r="E118" s="4" t="s">
        <v>374</v>
      </c>
      <c r="F118" s="4">
        <v>0</v>
      </c>
    </row>
    <row r="119" spans="1:6" x14ac:dyDescent="0.25">
      <c r="A119" s="4">
        <v>10425043</v>
      </c>
      <c r="B119" s="9" t="s">
        <v>42</v>
      </c>
      <c r="C119" s="4" t="s">
        <v>141</v>
      </c>
      <c r="D119" s="4" t="s">
        <v>136</v>
      </c>
      <c r="E119" s="4" t="s">
        <v>375</v>
      </c>
      <c r="F119" s="4">
        <v>0</v>
      </c>
    </row>
    <row r="120" spans="1:6" x14ac:dyDescent="0.25">
      <c r="A120" s="4">
        <v>10425043</v>
      </c>
      <c r="B120" s="9" t="s">
        <v>42</v>
      </c>
      <c r="C120" s="4" t="s">
        <v>141</v>
      </c>
      <c r="D120" s="4" t="s">
        <v>136</v>
      </c>
      <c r="E120" s="4" t="s">
        <v>376</v>
      </c>
      <c r="F120" s="4">
        <v>1</v>
      </c>
    </row>
    <row r="121" spans="1:6" x14ac:dyDescent="0.25">
      <c r="A121" s="4">
        <v>10425043</v>
      </c>
      <c r="B121" s="9" t="s">
        <v>42</v>
      </c>
      <c r="C121" s="4" t="s">
        <v>141</v>
      </c>
      <c r="D121" s="4" t="s">
        <v>136</v>
      </c>
      <c r="E121" s="4" t="s">
        <v>377</v>
      </c>
      <c r="F121" s="4">
        <v>0</v>
      </c>
    </row>
    <row r="122" spans="1:6" x14ac:dyDescent="0.25">
      <c r="A122" s="4">
        <v>10425044</v>
      </c>
      <c r="B122" s="9" t="s">
        <v>42</v>
      </c>
      <c r="C122" s="4" t="s">
        <v>141</v>
      </c>
      <c r="D122" s="4" t="s">
        <v>136</v>
      </c>
      <c r="E122" s="4" t="s">
        <v>374</v>
      </c>
      <c r="F122" s="4">
        <v>1</v>
      </c>
    </row>
    <row r="123" spans="1:6" x14ac:dyDescent="0.25">
      <c r="A123" s="4">
        <v>10425044</v>
      </c>
      <c r="B123" s="9" t="s">
        <v>42</v>
      </c>
      <c r="C123" s="4" t="s">
        <v>141</v>
      </c>
      <c r="D123" s="4" t="s">
        <v>136</v>
      </c>
      <c r="E123" s="4" t="s">
        <v>375</v>
      </c>
      <c r="F123" s="4">
        <v>1</v>
      </c>
    </row>
    <row r="124" spans="1:6" x14ac:dyDescent="0.25">
      <c r="A124" s="4">
        <v>10425044</v>
      </c>
      <c r="B124" s="9" t="s">
        <v>42</v>
      </c>
      <c r="C124" s="4" t="s">
        <v>141</v>
      </c>
      <c r="D124" s="4" t="s">
        <v>136</v>
      </c>
      <c r="E124" s="4" t="s">
        <v>376</v>
      </c>
      <c r="F124" s="4">
        <v>1</v>
      </c>
    </row>
    <row r="125" spans="1:6" x14ac:dyDescent="0.25">
      <c r="A125" s="4">
        <v>10425044</v>
      </c>
      <c r="B125" s="9" t="s">
        <v>42</v>
      </c>
      <c r="C125" s="4" t="s">
        <v>141</v>
      </c>
      <c r="D125" s="4" t="s">
        <v>136</v>
      </c>
      <c r="E125" s="4" t="s">
        <v>377</v>
      </c>
      <c r="F125" s="4">
        <v>0</v>
      </c>
    </row>
    <row r="126" spans="1:6" x14ac:dyDescent="0.25">
      <c r="A126" s="4">
        <v>10425045</v>
      </c>
      <c r="B126" s="9" t="s">
        <v>42</v>
      </c>
      <c r="C126" s="4" t="s">
        <v>146</v>
      </c>
      <c r="D126" s="4" t="s">
        <v>136</v>
      </c>
      <c r="E126" s="4" t="s">
        <v>374</v>
      </c>
      <c r="F126" s="4">
        <v>1</v>
      </c>
    </row>
    <row r="127" spans="1:6" x14ac:dyDescent="0.25">
      <c r="A127" s="4">
        <v>10425045</v>
      </c>
      <c r="B127" s="9" t="s">
        <v>42</v>
      </c>
      <c r="C127" s="4" t="s">
        <v>146</v>
      </c>
      <c r="D127" s="4" t="s">
        <v>136</v>
      </c>
      <c r="E127" s="4" t="s">
        <v>375</v>
      </c>
      <c r="F127" s="4">
        <v>1</v>
      </c>
    </row>
    <row r="128" spans="1:6" x14ac:dyDescent="0.25">
      <c r="A128" s="4">
        <v>10425045</v>
      </c>
      <c r="B128" s="9" t="s">
        <v>42</v>
      </c>
      <c r="C128" s="4" t="s">
        <v>146</v>
      </c>
      <c r="D128" s="4" t="s">
        <v>136</v>
      </c>
      <c r="E128" s="4" t="s">
        <v>376</v>
      </c>
      <c r="F128" s="4">
        <v>1</v>
      </c>
    </row>
    <row r="129" spans="1:6" x14ac:dyDescent="0.25">
      <c r="A129" s="4">
        <v>10425045</v>
      </c>
      <c r="B129" s="9" t="s">
        <v>42</v>
      </c>
      <c r="C129" s="4" t="s">
        <v>146</v>
      </c>
      <c r="D129" s="4" t="s">
        <v>136</v>
      </c>
      <c r="E129" s="4" t="s">
        <v>377</v>
      </c>
      <c r="F129" s="4">
        <v>0</v>
      </c>
    </row>
    <row r="130" spans="1:6" x14ac:dyDescent="0.25">
      <c r="A130" s="4">
        <v>10425046</v>
      </c>
      <c r="B130" s="9" t="s">
        <v>42</v>
      </c>
      <c r="C130" s="4" t="s">
        <v>146</v>
      </c>
      <c r="D130" s="4" t="s">
        <v>136</v>
      </c>
      <c r="E130" s="4" t="s">
        <v>374</v>
      </c>
      <c r="F130" s="4">
        <v>1</v>
      </c>
    </row>
    <row r="131" spans="1:6" x14ac:dyDescent="0.25">
      <c r="A131" s="4">
        <v>10425046</v>
      </c>
      <c r="B131" s="9" t="s">
        <v>42</v>
      </c>
      <c r="C131" s="4" t="s">
        <v>146</v>
      </c>
      <c r="D131" s="4" t="s">
        <v>136</v>
      </c>
      <c r="E131" s="4" t="s">
        <v>375</v>
      </c>
      <c r="F131" s="4">
        <v>0</v>
      </c>
    </row>
    <row r="132" spans="1:6" x14ac:dyDescent="0.25">
      <c r="A132" s="4">
        <v>10425046</v>
      </c>
      <c r="B132" s="9" t="s">
        <v>42</v>
      </c>
      <c r="C132" s="4" t="s">
        <v>146</v>
      </c>
      <c r="D132" s="4" t="s">
        <v>136</v>
      </c>
      <c r="E132" s="4" t="s">
        <v>376</v>
      </c>
      <c r="F132" s="4">
        <v>1</v>
      </c>
    </row>
    <row r="133" spans="1:6" x14ac:dyDescent="0.25">
      <c r="A133" s="4">
        <v>10425046</v>
      </c>
      <c r="B133" s="9" t="s">
        <v>42</v>
      </c>
      <c r="C133" s="4" t="s">
        <v>146</v>
      </c>
      <c r="D133" s="4" t="s">
        <v>136</v>
      </c>
      <c r="E133" s="4" t="s">
        <v>377</v>
      </c>
      <c r="F133" s="4">
        <v>0</v>
      </c>
    </row>
    <row r="134" spans="1:6" x14ac:dyDescent="0.25">
      <c r="A134" s="4">
        <v>10425047</v>
      </c>
      <c r="B134" s="9" t="s">
        <v>42</v>
      </c>
      <c r="C134" s="4" t="s">
        <v>151</v>
      </c>
      <c r="D134" s="4" t="s">
        <v>136</v>
      </c>
      <c r="E134" s="4" t="s">
        <v>374</v>
      </c>
      <c r="F134" s="4">
        <v>1</v>
      </c>
    </row>
    <row r="135" spans="1:6" x14ac:dyDescent="0.25">
      <c r="A135" s="4">
        <v>10425047</v>
      </c>
      <c r="B135" s="9" t="s">
        <v>42</v>
      </c>
      <c r="C135" s="4" t="s">
        <v>151</v>
      </c>
      <c r="D135" s="4" t="s">
        <v>136</v>
      </c>
      <c r="E135" s="4" t="s">
        <v>375</v>
      </c>
      <c r="F135" s="4">
        <v>0</v>
      </c>
    </row>
    <row r="136" spans="1:6" x14ac:dyDescent="0.25">
      <c r="A136" s="4">
        <v>10425047</v>
      </c>
      <c r="B136" s="9" t="s">
        <v>42</v>
      </c>
      <c r="C136" s="4" t="s">
        <v>151</v>
      </c>
      <c r="D136" s="4" t="s">
        <v>136</v>
      </c>
      <c r="E136" s="4" t="s">
        <v>376</v>
      </c>
      <c r="F136" s="4">
        <v>1</v>
      </c>
    </row>
    <row r="137" spans="1:6" x14ac:dyDescent="0.25">
      <c r="A137" s="4">
        <v>10425047</v>
      </c>
      <c r="B137" s="9" t="s">
        <v>42</v>
      </c>
      <c r="C137" s="4" t="s">
        <v>151</v>
      </c>
      <c r="D137" s="4" t="s">
        <v>136</v>
      </c>
      <c r="E137" s="4" t="s">
        <v>377</v>
      </c>
      <c r="F137" s="4">
        <v>0</v>
      </c>
    </row>
    <row r="138" spans="1:6" x14ac:dyDescent="0.25">
      <c r="A138" s="4">
        <v>10425048</v>
      </c>
      <c r="B138" s="9" t="s">
        <v>42</v>
      </c>
      <c r="C138" s="4" t="s">
        <v>151</v>
      </c>
      <c r="D138" s="4" t="s">
        <v>136</v>
      </c>
      <c r="E138" s="4" t="s">
        <v>374</v>
      </c>
      <c r="F138" s="4">
        <v>1</v>
      </c>
    </row>
    <row r="139" spans="1:6" x14ac:dyDescent="0.25">
      <c r="A139" s="4">
        <v>10425048</v>
      </c>
      <c r="B139" s="9" t="s">
        <v>42</v>
      </c>
      <c r="C139" s="4" t="s">
        <v>151</v>
      </c>
      <c r="D139" s="4" t="s">
        <v>136</v>
      </c>
      <c r="E139" s="4" t="s">
        <v>375</v>
      </c>
      <c r="F139" s="4">
        <v>1</v>
      </c>
    </row>
    <row r="140" spans="1:6" x14ac:dyDescent="0.25">
      <c r="A140" s="4">
        <v>10425048</v>
      </c>
      <c r="B140" s="9" t="s">
        <v>42</v>
      </c>
      <c r="C140" s="4" t="s">
        <v>151</v>
      </c>
      <c r="D140" s="4" t="s">
        <v>136</v>
      </c>
      <c r="E140" s="4" t="s">
        <v>376</v>
      </c>
      <c r="F140" s="4">
        <v>1</v>
      </c>
    </row>
    <row r="141" spans="1:6" x14ac:dyDescent="0.25">
      <c r="A141" s="4">
        <v>10425048</v>
      </c>
      <c r="B141" s="9" t="s">
        <v>42</v>
      </c>
      <c r="C141" s="4" t="s">
        <v>151</v>
      </c>
      <c r="D141" s="4" t="s">
        <v>136</v>
      </c>
      <c r="E141" s="4" t="s">
        <v>377</v>
      </c>
      <c r="F141" s="4">
        <v>0</v>
      </c>
    </row>
    <row r="142" spans="1:6" x14ac:dyDescent="0.25">
      <c r="A142" s="4">
        <v>10425049</v>
      </c>
      <c r="B142" s="9" t="s">
        <v>42</v>
      </c>
      <c r="C142" s="4" t="s">
        <v>156</v>
      </c>
      <c r="D142" s="4" t="s">
        <v>136</v>
      </c>
      <c r="E142" s="4" t="s">
        <v>374</v>
      </c>
      <c r="F142" s="4">
        <v>1</v>
      </c>
    </row>
    <row r="143" spans="1:6" x14ac:dyDescent="0.25">
      <c r="A143" s="4">
        <v>10425049</v>
      </c>
      <c r="B143" s="9" t="s">
        <v>42</v>
      </c>
      <c r="C143" s="4" t="s">
        <v>156</v>
      </c>
      <c r="D143" s="4" t="s">
        <v>136</v>
      </c>
      <c r="E143" s="4" t="s">
        <v>375</v>
      </c>
      <c r="F143" s="4">
        <v>1</v>
      </c>
    </row>
    <row r="144" spans="1:6" x14ac:dyDescent="0.25">
      <c r="A144" s="4">
        <v>10425049</v>
      </c>
      <c r="B144" s="9" t="s">
        <v>42</v>
      </c>
      <c r="C144" s="4" t="s">
        <v>156</v>
      </c>
      <c r="D144" s="4" t="s">
        <v>136</v>
      </c>
      <c r="E144" s="4" t="s">
        <v>376</v>
      </c>
      <c r="F144" s="4">
        <v>1</v>
      </c>
    </row>
    <row r="145" spans="1:6" x14ac:dyDescent="0.25">
      <c r="A145" s="4">
        <v>10425049</v>
      </c>
      <c r="B145" s="9" t="s">
        <v>42</v>
      </c>
      <c r="C145" s="4" t="s">
        <v>156</v>
      </c>
      <c r="D145" s="4" t="s">
        <v>136</v>
      </c>
      <c r="E145" s="4" t="s">
        <v>377</v>
      </c>
      <c r="F145" s="4">
        <v>0</v>
      </c>
    </row>
    <row r="146" spans="1:6" x14ac:dyDescent="0.25">
      <c r="A146" s="4">
        <v>10425050</v>
      </c>
      <c r="B146" s="9" t="s">
        <v>42</v>
      </c>
      <c r="C146" s="4" t="s">
        <v>156</v>
      </c>
      <c r="D146" s="4" t="s">
        <v>136</v>
      </c>
      <c r="E146" s="4" t="s">
        <v>374</v>
      </c>
      <c r="F146" s="4">
        <v>0</v>
      </c>
    </row>
    <row r="147" spans="1:6" x14ac:dyDescent="0.25">
      <c r="A147" s="4">
        <v>10425050</v>
      </c>
      <c r="B147" s="9" t="s">
        <v>42</v>
      </c>
      <c r="C147" s="4" t="s">
        <v>156</v>
      </c>
      <c r="D147" s="4" t="s">
        <v>136</v>
      </c>
      <c r="E147" s="4" t="s">
        <v>375</v>
      </c>
      <c r="F147" s="4">
        <v>0</v>
      </c>
    </row>
    <row r="148" spans="1:6" x14ac:dyDescent="0.25">
      <c r="A148" s="4">
        <v>10425050</v>
      </c>
      <c r="B148" s="9" t="s">
        <v>42</v>
      </c>
      <c r="C148" s="4" t="s">
        <v>156</v>
      </c>
      <c r="D148" s="4" t="s">
        <v>136</v>
      </c>
      <c r="E148" s="4" t="s">
        <v>376</v>
      </c>
      <c r="F148" s="4">
        <v>0</v>
      </c>
    </row>
    <row r="149" spans="1:6" x14ac:dyDescent="0.25">
      <c r="A149" s="4">
        <v>10425050</v>
      </c>
      <c r="B149" s="9" t="s">
        <v>42</v>
      </c>
      <c r="C149" s="4" t="s">
        <v>156</v>
      </c>
      <c r="D149" s="4" t="s">
        <v>136</v>
      </c>
      <c r="E149" s="4" t="s">
        <v>377</v>
      </c>
      <c r="F149" s="4">
        <v>1</v>
      </c>
    </row>
    <row r="150" spans="1:6" x14ac:dyDescent="0.25">
      <c r="A150" s="4">
        <v>10425051</v>
      </c>
      <c r="B150" s="9" t="s">
        <v>42</v>
      </c>
      <c r="C150" s="4" t="s">
        <v>163</v>
      </c>
      <c r="D150" s="4" t="s">
        <v>136</v>
      </c>
      <c r="E150" s="4" t="s">
        <v>374</v>
      </c>
      <c r="F150" s="4">
        <v>1</v>
      </c>
    </row>
    <row r="151" spans="1:6" x14ac:dyDescent="0.25">
      <c r="A151" s="4">
        <v>10425051</v>
      </c>
      <c r="B151" s="9" t="s">
        <v>42</v>
      </c>
      <c r="C151" s="4" t="s">
        <v>163</v>
      </c>
      <c r="D151" s="4" t="s">
        <v>136</v>
      </c>
      <c r="E151" s="4" t="s">
        <v>375</v>
      </c>
      <c r="F151" s="4">
        <v>0</v>
      </c>
    </row>
    <row r="152" spans="1:6" x14ac:dyDescent="0.25">
      <c r="A152" s="4">
        <v>10425051</v>
      </c>
      <c r="B152" s="9" t="s">
        <v>42</v>
      </c>
      <c r="C152" s="4" t="s">
        <v>163</v>
      </c>
      <c r="D152" s="4" t="s">
        <v>136</v>
      </c>
      <c r="E152" s="4" t="s">
        <v>376</v>
      </c>
      <c r="F152" s="4">
        <v>1</v>
      </c>
    </row>
    <row r="153" spans="1:6" x14ac:dyDescent="0.25">
      <c r="A153" s="4">
        <v>10425051</v>
      </c>
      <c r="B153" s="9" t="s">
        <v>42</v>
      </c>
      <c r="C153" s="4" t="s">
        <v>163</v>
      </c>
      <c r="D153" s="4" t="s">
        <v>136</v>
      </c>
      <c r="E153" s="4" t="s">
        <v>377</v>
      </c>
      <c r="F153" s="4">
        <v>0</v>
      </c>
    </row>
    <row r="154" spans="1:6" x14ac:dyDescent="0.25">
      <c r="A154" s="4">
        <v>10425052</v>
      </c>
      <c r="B154" s="9" t="s">
        <v>42</v>
      </c>
      <c r="C154" s="4" t="s">
        <v>166</v>
      </c>
      <c r="D154" s="4" t="s">
        <v>104</v>
      </c>
      <c r="E154" s="4" t="s">
        <v>374</v>
      </c>
      <c r="F154" s="4">
        <v>1</v>
      </c>
    </row>
    <row r="155" spans="1:6" x14ac:dyDescent="0.25">
      <c r="A155" s="4">
        <v>10425052</v>
      </c>
      <c r="B155" s="9" t="s">
        <v>42</v>
      </c>
      <c r="C155" s="4" t="s">
        <v>166</v>
      </c>
      <c r="D155" s="4" t="s">
        <v>104</v>
      </c>
      <c r="E155" s="4" t="s">
        <v>375</v>
      </c>
      <c r="F155" s="4">
        <v>1</v>
      </c>
    </row>
    <row r="156" spans="1:6" x14ac:dyDescent="0.25">
      <c r="A156" s="4">
        <v>10425052</v>
      </c>
      <c r="B156" s="9" t="s">
        <v>42</v>
      </c>
      <c r="C156" s="4" t="s">
        <v>166</v>
      </c>
      <c r="D156" s="4" t="s">
        <v>104</v>
      </c>
      <c r="E156" s="4" t="s">
        <v>376</v>
      </c>
      <c r="F156" s="4">
        <v>1</v>
      </c>
    </row>
    <row r="157" spans="1:6" x14ac:dyDescent="0.25">
      <c r="A157" s="4">
        <v>10425052</v>
      </c>
      <c r="B157" s="9" t="s">
        <v>42</v>
      </c>
      <c r="C157" s="4" t="s">
        <v>166</v>
      </c>
      <c r="D157" s="4" t="s">
        <v>104</v>
      </c>
      <c r="E157" s="4" t="s">
        <v>377</v>
      </c>
      <c r="F157" s="4">
        <v>0</v>
      </c>
    </row>
    <row r="158" spans="1:6" x14ac:dyDescent="0.25">
      <c r="A158" s="4">
        <v>10425053</v>
      </c>
      <c r="B158" s="9" t="s">
        <v>42</v>
      </c>
      <c r="C158" s="4" t="s">
        <v>169</v>
      </c>
      <c r="D158" s="4" t="s">
        <v>104</v>
      </c>
      <c r="E158" s="4" t="s">
        <v>374</v>
      </c>
      <c r="F158" s="4">
        <v>1</v>
      </c>
    </row>
    <row r="159" spans="1:6" x14ac:dyDescent="0.25">
      <c r="A159" s="4">
        <v>10425053</v>
      </c>
      <c r="B159" s="9" t="s">
        <v>42</v>
      </c>
      <c r="C159" s="4" t="s">
        <v>169</v>
      </c>
      <c r="D159" s="4" t="s">
        <v>104</v>
      </c>
      <c r="E159" s="4" t="s">
        <v>375</v>
      </c>
      <c r="F159" s="4">
        <v>1</v>
      </c>
    </row>
    <row r="160" spans="1:6" x14ac:dyDescent="0.25">
      <c r="A160" s="4">
        <v>10425053</v>
      </c>
      <c r="B160" s="9" t="s">
        <v>42</v>
      </c>
      <c r="C160" s="4" t="s">
        <v>169</v>
      </c>
      <c r="D160" s="4" t="s">
        <v>104</v>
      </c>
      <c r="E160" s="4" t="s">
        <v>376</v>
      </c>
      <c r="F160" s="4">
        <v>1</v>
      </c>
    </row>
    <row r="161" spans="1:6" x14ac:dyDescent="0.25">
      <c r="A161" s="4">
        <v>10425053</v>
      </c>
      <c r="B161" s="9" t="s">
        <v>42</v>
      </c>
      <c r="C161" s="4" t="s">
        <v>169</v>
      </c>
      <c r="D161" s="4" t="s">
        <v>104</v>
      </c>
      <c r="E161" s="4" t="s">
        <v>377</v>
      </c>
      <c r="F161" s="4">
        <v>0</v>
      </c>
    </row>
    <row r="162" spans="1:6" x14ac:dyDescent="0.25">
      <c r="A162" s="4">
        <v>10425054</v>
      </c>
      <c r="B162" s="9" t="s">
        <v>42</v>
      </c>
      <c r="C162" s="4" t="s">
        <v>166</v>
      </c>
      <c r="D162" s="4" t="s">
        <v>104</v>
      </c>
      <c r="E162" s="4" t="s">
        <v>374</v>
      </c>
      <c r="F162" s="4">
        <v>1</v>
      </c>
    </row>
    <row r="163" spans="1:6" x14ac:dyDescent="0.25">
      <c r="A163" s="4">
        <v>10425054</v>
      </c>
      <c r="B163" s="9" t="s">
        <v>42</v>
      </c>
      <c r="C163" s="4" t="s">
        <v>166</v>
      </c>
      <c r="D163" s="4" t="s">
        <v>104</v>
      </c>
      <c r="E163" s="4" t="s">
        <v>375</v>
      </c>
      <c r="F163" s="4">
        <v>0</v>
      </c>
    </row>
    <row r="164" spans="1:6" x14ac:dyDescent="0.25">
      <c r="A164" s="4">
        <v>10425054</v>
      </c>
      <c r="B164" s="9" t="s">
        <v>42</v>
      </c>
      <c r="C164" s="4" t="s">
        <v>166</v>
      </c>
      <c r="D164" s="4" t="s">
        <v>104</v>
      </c>
      <c r="E164" s="4" t="s">
        <v>376</v>
      </c>
      <c r="F164" s="4">
        <v>0</v>
      </c>
    </row>
    <row r="165" spans="1:6" x14ac:dyDescent="0.25">
      <c r="A165" s="4">
        <v>10425054</v>
      </c>
      <c r="B165" s="9" t="s">
        <v>42</v>
      </c>
      <c r="C165" s="4" t="s">
        <v>166</v>
      </c>
      <c r="D165" s="4" t="s">
        <v>104</v>
      </c>
      <c r="E165" s="4" t="s">
        <v>377</v>
      </c>
      <c r="F165" s="4">
        <v>0</v>
      </c>
    </row>
    <row r="166" spans="1:6" x14ac:dyDescent="0.25">
      <c r="A166" s="4">
        <v>10425055</v>
      </c>
      <c r="B166" s="9" t="s">
        <v>42</v>
      </c>
      <c r="C166" s="4" t="s">
        <v>174</v>
      </c>
      <c r="D166" s="4" t="s">
        <v>104</v>
      </c>
      <c r="E166" s="4" t="s">
        <v>374</v>
      </c>
      <c r="F166" s="4">
        <v>1</v>
      </c>
    </row>
    <row r="167" spans="1:6" x14ac:dyDescent="0.25">
      <c r="A167" s="4">
        <v>10425055</v>
      </c>
      <c r="B167" s="9" t="s">
        <v>42</v>
      </c>
      <c r="C167" s="4" t="s">
        <v>174</v>
      </c>
      <c r="D167" s="4" t="s">
        <v>104</v>
      </c>
      <c r="E167" s="4" t="s">
        <v>375</v>
      </c>
      <c r="F167" s="4">
        <v>1</v>
      </c>
    </row>
    <row r="168" spans="1:6" x14ac:dyDescent="0.25">
      <c r="A168" s="4">
        <v>10425055</v>
      </c>
      <c r="B168" s="9" t="s">
        <v>42</v>
      </c>
      <c r="C168" s="4" t="s">
        <v>174</v>
      </c>
      <c r="D168" s="4" t="s">
        <v>104</v>
      </c>
      <c r="E168" s="4" t="s">
        <v>376</v>
      </c>
      <c r="F168" s="4">
        <v>1</v>
      </c>
    </row>
    <row r="169" spans="1:6" x14ac:dyDescent="0.25">
      <c r="A169" s="4">
        <v>10425055</v>
      </c>
      <c r="B169" s="9" t="s">
        <v>42</v>
      </c>
      <c r="C169" s="4" t="s">
        <v>174</v>
      </c>
      <c r="D169" s="4" t="s">
        <v>104</v>
      </c>
      <c r="E169" s="4" t="s">
        <v>377</v>
      </c>
      <c r="F169" s="4">
        <v>0</v>
      </c>
    </row>
    <row r="170" spans="1:6" x14ac:dyDescent="0.25">
      <c r="A170" s="4">
        <v>10425056</v>
      </c>
      <c r="B170" s="9" t="s">
        <v>42</v>
      </c>
      <c r="C170" s="4" t="s">
        <v>177</v>
      </c>
      <c r="D170" s="4" t="s">
        <v>104</v>
      </c>
      <c r="E170" s="4" t="s">
        <v>374</v>
      </c>
      <c r="F170" s="4">
        <v>1</v>
      </c>
    </row>
    <row r="171" spans="1:6" x14ac:dyDescent="0.25">
      <c r="A171" s="4">
        <v>10425056</v>
      </c>
      <c r="B171" s="9" t="s">
        <v>42</v>
      </c>
      <c r="C171" s="4" t="s">
        <v>177</v>
      </c>
      <c r="D171" s="4" t="s">
        <v>104</v>
      </c>
      <c r="E171" s="4" t="s">
        <v>375</v>
      </c>
      <c r="F171" s="4">
        <v>1</v>
      </c>
    </row>
    <row r="172" spans="1:6" x14ac:dyDescent="0.25">
      <c r="A172" s="4">
        <v>10425056</v>
      </c>
      <c r="B172" s="9" t="s">
        <v>42</v>
      </c>
      <c r="C172" s="4" t="s">
        <v>177</v>
      </c>
      <c r="D172" s="4" t="s">
        <v>104</v>
      </c>
      <c r="E172" s="4" t="s">
        <v>376</v>
      </c>
      <c r="F172" s="4">
        <v>1</v>
      </c>
    </row>
    <row r="173" spans="1:6" x14ac:dyDescent="0.25">
      <c r="A173" s="4">
        <v>10425056</v>
      </c>
      <c r="B173" s="9" t="s">
        <v>42</v>
      </c>
      <c r="C173" s="4" t="s">
        <v>177</v>
      </c>
      <c r="D173" s="4" t="s">
        <v>104</v>
      </c>
      <c r="E173" s="4" t="s">
        <v>377</v>
      </c>
      <c r="F173" s="4">
        <v>0</v>
      </c>
    </row>
    <row r="174" spans="1:6" x14ac:dyDescent="0.25">
      <c r="A174" s="4">
        <v>10425057</v>
      </c>
      <c r="B174" s="9" t="s">
        <v>42</v>
      </c>
      <c r="C174" s="4" t="s">
        <v>180</v>
      </c>
      <c r="D174" s="4" t="s">
        <v>104</v>
      </c>
      <c r="E174" s="4" t="s">
        <v>374</v>
      </c>
      <c r="F174" s="4">
        <v>1</v>
      </c>
    </row>
    <row r="175" spans="1:6" x14ac:dyDescent="0.25">
      <c r="A175" s="4">
        <v>10425057</v>
      </c>
      <c r="B175" s="9" t="s">
        <v>42</v>
      </c>
      <c r="C175" s="4" t="s">
        <v>180</v>
      </c>
      <c r="D175" s="4" t="s">
        <v>104</v>
      </c>
      <c r="E175" s="4" t="s">
        <v>375</v>
      </c>
      <c r="F175" s="4">
        <v>0</v>
      </c>
    </row>
    <row r="176" spans="1:6" x14ac:dyDescent="0.25">
      <c r="A176" s="4">
        <v>10425057</v>
      </c>
      <c r="B176" s="9" t="s">
        <v>42</v>
      </c>
      <c r="C176" s="4" t="s">
        <v>180</v>
      </c>
      <c r="D176" s="4" t="s">
        <v>104</v>
      </c>
      <c r="E176" s="4" t="s">
        <v>376</v>
      </c>
      <c r="F176" s="4">
        <v>0</v>
      </c>
    </row>
    <row r="177" spans="1:6" x14ac:dyDescent="0.25">
      <c r="A177" s="4">
        <v>10425057</v>
      </c>
      <c r="B177" s="9" t="s">
        <v>42</v>
      </c>
      <c r="C177" s="4" t="s">
        <v>180</v>
      </c>
      <c r="D177" s="4" t="s">
        <v>104</v>
      </c>
      <c r="E177" s="4" t="s">
        <v>377</v>
      </c>
      <c r="F177" s="4">
        <v>0</v>
      </c>
    </row>
    <row r="178" spans="1:6" x14ac:dyDescent="0.25">
      <c r="A178" s="4">
        <v>10425058</v>
      </c>
      <c r="B178" s="9" t="s">
        <v>42</v>
      </c>
      <c r="C178" s="4" t="s">
        <v>180</v>
      </c>
      <c r="D178" s="4" t="s">
        <v>104</v>
      </c>
      <c r="E178" s="4" t="s">
        <v>374</v>
      </c>
      <c r="F178" s="4">
        <v>1</v>
      </c>
    </row>
    <row r="179" spans="1:6" x14ac:dyDescent="0.25">
      <c r="A179" s="4">
        <v>10425058</v>
      </c>
      <c r="B179" s="9" t="s">
        <v>42</v>
      </c>
      <c r="C179" s="4" t="s">
        <v>180</v>
      </c>
      <c r="D179" s="4" t="s">
        <v>104</v>
      </c>
      <c r="E179" s="4" t="s">
        <v>375</v>
      </c>
      <c r="F179" s="4">
        <v>0</v>
      </c>
    </row>
    <row r="180" spans="1:6" x14ac:dyDescent="0.25">
      <c r="A180" s="4">
        <v>10425058</v>
      </c>
      <c r="B180" s="9" t="s">
        <v>42</v>
      </c>
      <c r="C180" s="4" t="s">
        <v>180</v>
      </c>
      <c r="D180" s="4" t="s">
        <v>104</v>
      </c>
      <c r="E180" s="4" t="s">
        <v>376</v>
      </c>
      <c r="F180" s="4">
        <v>1</v>
      </c>
    </row>
    <row r="181" spans="1:6" x14ac:dyDescent="0.25">
      <c r="A181" s="4">
        <v>10425058</v>
      </c>
      <c r="B181" s="9" t="s">
        <v>42</v>
      </c>
      <c r="C181" s="4" t="s">
        <v>180</v>
      </c>
      <c r="D181" s="4" t="s">
        <v>104</v>
      </c>
      <c r="E181" s="4" t="s">
        <v>377</v>
      </c>
      <c r="F181" s="4">
        <v>0</v>
      </c>
    </row>
    <row r="182" spans="1:6" x14ac:dyDescent="0.25">
      <c r="A182" s="4">
        <v>10425059</v>
      </c>
      <c r="B182" s="9" t="s">
        <v>42</v>
      </c>
      <c r="C182" s="4" t="s">
        <v>185</v>
      </c>
      <c r="D182" s="4" t="s">
        <v>186</v>
      </c>
      <c r="E182" s="4" t="s">
        <v>374</v>
      </c>
      <c r="F182" s="4">
        <v>1</v>
      </c>
    </row>
    <row r="183" spans="1:6" x14ac:dyDescent="0.25">
      <c r="A183" s="4">
        <v>10425059</v>
      </c>
      <c r="B183" s="9" t="s">
        <v>42</v>
      </c>
      <c r="C183" s="4" t="s">
        <v>185</v>
      </c>
      <c r="D183" s="4" t="s">
        <v>186</v>
      </c>
      <c r="E183" s="4" t="s">
        <v>375</v>
      </c>
      <c r="F183" s="4">
        <v>1</v>
      </c>
    </row>
    <row r="184" spans="1:6" x14ac:dyDescent="0.25">
      <c r="A184" s="4">
        <v>10425059</v>
      </c>
      <c r="B184" s="9" t="s">
        <v>42</v>
      </c>
      <c r="C184" s="4" t="s">
        <v>185</v>
      </c>
      <c r="D184" s="4" t="s">
        <v>186</v>
      </c>
      <c r="E184" s="4" t="s">
        <v>376</v>
      </c>
      <c r="F184" s="4">
        <v>1</v>
      </c>
    </row>
    <row r="185" spans="1:6" x14ac:dyDescent="0.25">
      <c r="A185" s="4">
        <v>10425059</v>
      </c>
      <c r="B185" s="9" t="s">
        <v>42</v>
      </c>
      <c r="C185" s="4" t="s">
        <v>185</v>
      </c>
      <c r="D185" s="4" t="s">
        <v>186</v>
      </c>
      <c r="E185" s="4" t="s">
        <v>377</v>
      </c>
      <c r="F185" s="4">
        <v>0</v>
      </c>
    </row>
    <row r="186" spans="1:6" x14ac:dyDescent="0.25">
      <c r="A186" s="4">
        <v>10425060</v>
      </c>
      <c r="B186" s="9" t="s">
        <v>42</v>
      </c>
      <c r="C186" s="4" t="s">
        <v>185</v>
      </c>
      <c r="D186" s="4" t="s">
        <v>186</v>
      </c>
      <c r="E186" s="4" t="s">
        <v>374</v>
      </c>
      <c r="F186" s="4">
        <v>1</v>
      </c>
    </row>
    <row r="187" spans="1:6" x14ac:dyDescent="0.25">
      <c r="A187" s="4">
        <v>10425060</v>
      </c>
      <c r="B187" s="9" t="s">
        <v>42</v>
      </c>
      <c r="C187" s="4" t="s">
        <v>185</v>
      </c>
      <c r="D187" s="4" t="s">
        <v>186</v>
      </c>
      <c r="E187" s="4" t="s">
        <v>375</v>
      </c>
      <c r="F187" s="4">
        <v>1</v>
      </c>
    </row>
    <row r="188" spans="1:6" x14ac:dyDescent="0.25">
      <c r="A188" s="4">
        <v>10425060</v>
      </c>
      <c r="B188" s="9" t="s">
        <v>42</v>
      </c>
      <c r="C188" s="4" t="s">
        <v>185</v>
      </c>
      <c r="D188" s="4" t="s">
        <v>186</v>
      </c>
      <c r="E188" s="4" t="s">
        <v>376</v>
      </c>
      <c r="F188" s="4">
        <v>1</v>
      </c>
    </row>
    <row r="189" spans="1:6" x14ac:dyDescent="0.25">
      <c r="A189" s="4">
        <v>10425060</v>
      </c>
      <c r="B189" s="9" t="s">
        <v>42</v>
      </c>
      <c r="C189" s="4" t="s">
        <v>185</v>
      </c>
      <c r="D189" s="4" t="s">
        <v>186</v>
      </c>
      <c r="E189" s="4" t="s">
        <v>377</v>
      </c>
      <c r="F189" s="4">
        <v>0</v>
      </c>
    </row>
    <row r="190" spans="1:6" x14ac:dyDescent="0.25">
      <c r="A190" s="4">
        <v>10425061</v>
      </c>
      <c r="B190" s="9" t="s">
        <v>42</v>
      </c>
      <c r="C190" s="4" t="s">
        <v>191</v>
      </c>
      <c r="D190" s="4" t="s">
        <v>186</v>
      </c>
      <c r="E190" s="4" t="s">
        <v>374</v>
      </c>
      <c r="F190" s="4">
        <v>1</v>
      </c>
    </row>
    <row r="191" spans="1:6" x14ac:dyDescent="0.25">
      <c r="A191" s="4">
        <v>10425061</v>
      </c>
      <c r="B191" s="9" t="s">
        <v>42</v>
      </c>
      <c r="C191" s="4" t="s">
        <v>191</v>
      </c>
      <c r="D191" s="4" t="s">
        <v>186</v>
      </c>
      <c r="E191" s="4" t="s">
        <v>375</v>
      </c>
      <c r="F191" s="4">
        <v>0</v>
      </c>
    </row>
    <row r="192" spans="1:6" x14ac:dyDescent="0.25">
      <c r="A192" s="4">
        <v>10425061</v>
      </c>
      <c r="B192" s="9" t="s">
        <v>42</v>
      </c>
      <c r="C192" s="4" t="s">
        <v>191</v>
      </c>
      <c r="D192" s="4" t="s">
        <v>186</v>
      </c>
      <c r="E192" s="4" t="s">
        <v>376</v>
      </c>
      <c r="F192" s="4">
        <v>1</v>
      </c>
    </row>
    <row r="193" spans="1:6" x14ac:dyDescent="0.25">
      <c r="A193" s="4">
        <v>10425061</v>
      </c>
      <c r="B193" s="9" t="s">
        <v>42</v>
      </c>
      <c r="C193" s="4" t="s">
        <v>191</v>
      </c>
      <c r="D193" s="4" t="s">
        <v>186</v>
      </c>
      <c r="E193" s="4" t="s">
        <v>377</v>
      </c>
      <c r="F193" s="4">
        <v>0</v>
      </c>
    </row>
    <row r="194" spans="1:6" x14ac:dyDescent="0.25">
      <c r="A194" s="4">
        <v>10425062</v>
      </c>
      <c r="B194" s="9" t="s">
        <v>42</v>
      </c>
      <c r="C194" s="4" t="s">
        <v>194</v>
      </c>
      <c r="D194" s="4" t="s">
        <v>186</v>
      </c>
      <c r="E194" s="4" t="s">
        <v>374</v>
      </c>
      <c r="F194" s="4">
        <v>1</v>
      </c>
    </row>
    <row r="195" spans="1:6" x14ac:dyDescent="0.25">
      <c r="A195" s="4">
        <v>10425062</v>
      </c>
      <c r="B195" s="9" t="s">
        <v>42</v>
      </c>
      <c r="C195" s="4" t="s">
        <v>194</v>
      </c>
      <c r="D195" s="4" t="s">
        <v>186</v>
      </c>
      <c r="E195" s="4" t="s">
        <v>375</v>
      </c>
      <c r="F195" s="4">
        <v>0</v>
      </c>
    </row>
    <row r="196" spans="1:6" x14ac:dyDescent="0.25">
      <c r="A196" s="4">
        <v>10425062</v>
      </c>
      <c r="B196" s="9" t="s">
        <v>42</v>
      </c>
      <c r="C196" s="4" t="s">
        <v>194</v>
      </c>
      <c r="D196" s="4" t="s">
        <v>186</v>
      </c>
      <c r="E196" s="4" t="s">
        <v>376</v>
      </c>
      <c r="F196" s="4">
        <v>1</v>
      </c>
    </row>
    <row r="197" spans="1:6" x14ac:dyDescent="0.25">
      <c r="A197" s="4">
        <v>10425062</v>
      </c>
      <c r="B197" s="9" t="s">
        <v>42</v>
      </c>
      <c r="C197" s="4" t="s">
        <v>194</v>
      </c>
      <c r="D197" s="4" t="s">
        <v>186</v>
      </c>
      <c r="E197" s="4" t="s">
        <v>377</v>
      </c>
      <c r="F197" s="4">
        <v>0</v>
      </c>
    </row>
    <row r="198" spans="1:6" x14ac:dyDescent="0.25">
      <c r="A198" s="4">
        <v>10425063</v>
      </c>
      <c r="B198" s="9" t="s">
        <v>42</v>
      </c>
      <c r="C198" s="4" t="s">
        <v>191</v>
      </c>
      <c r="D198" s="4" t="s">
        <v>186</v>
      </c>
      <c r="E198" s="4" t="s">
        <v>374</v>
      </c>
      <c r="F198" s="4">
        <v>1</v>
      </c>
    </row>
    <row r="199" spans="1:6" x14ac:dyDescent="0.25">
      <c r="A199" s="4">
        <v>10425063</v>
      </c>
      <c r="B199" s="9" t="s">
        <v>42</v>
      </c>
      <c r="C199" s="4" t="s">
        <v>191</v>
      </c>
      <c r="D199" s="4" t="s">
        <v>186</v>
      </c>
      <c r="E199" s="4" t="s">
        <v>375</v>
      </c>
      <c r="F199" s="4">
        <v>0</v>
      </c>
    </row>
    <row r="200" spans="1:6" x14ac:dyDescent="0.25">
      <c r="A200" s="4">
        <v>10425063</v>
      </c>
      <c r="B200" s="9" t="s">
        <v>42</v>
      </c>
      <c r="C200" s="4" t="s">
        <v>191</v>
      </c>
      <c r="D200" s="4" t="s">
        <v>186</v>
      </c>
      <c r="E200" s="4" t="s">
        <v>376</v>
      </c>
      <c r="F200" s="4">
        <v>1</v>
      </c>
    </row>
    <row r="201" spans="1:6" x14ac:dyDescent="0.25">
      <c r="A201" s="4">
        <v>10425063</v>
      </c>
      <c r="B201" s="9" t="s">
        <v>42</v>
      </c>
      <c r="C201" s="4" t="s">
        <v>191</v>
      </c>
      <c r="D201" s="4" t="s">
        <v>186</v>
      </c>
      <c r="E201" s="4" t="s">
        <v>377</v>
      </c>
      <c r="F201" s="4">
        <v>0</v>
      </c>
    </row>
    <row r="202" spans="1:6" x14ac:dyDescent="0.25">
      <c r="A202" s="4">
        <v>10425064</v>
      </c>
      <c r="B202" s="9" t="s">
        <v>42</v>
      </c>
      <c r="C202" s="4" t="s">
        <v>199</v>
      </c>
      <c r="D202" s="4" t="s">
        <v>186</v>
      </c>
      <c r="E202" s="4" t="s">
        <v>374</v>
      </c>
      <c r="F202" s="4">
        <v>0</v>
      </c>
    </row>
    <row r="203" spans="1:6" x14ac:dyDescent="0.25">
      <c r="A203" s="4">
        <v>10425064</v>
      </c>
      <c r="B203" s="9" t="s">
        <v>42</v>
      </c>
      <c r="C203" s="4" t="s">
        <v>199</v>
      </c>
      <c r="D203" s="4" t="s">
        <v>186</v>
      </c>
      <c r="E203" s="4" t="s">
        <v>375</v>
      </c>
      <c r="F203" s="4">
        <v>1</v>
      </c>
    </row>
    <row r="204" spans="1:6" x14ac:dyDescent="0.25">
      <c r="A204" s="4">
        <v>10425064</v>
      </c>
      <c r="B204" s="9" t="s">
        <v>42</v>
      </c>
      <c r="C204" s="4" t="s">
        <v>199</v>
      </c>
      <c r="D204" s="4" t="s">
        <v>186</v>
      </c>
      <c r="E204" s="4" t="s">
        <v>376</v>
      </c>
      <c r="F204" s="4">
        <v>1</v>
      </c>
    </row>
    <row r="205" spans="1:6" x14ac:dyDescent="0.25">
      <c r="A205" s="4">
        <v>10425064</v>
      </c>
      <c r="B205" s="9" t="s">
        <v>42</v>
      </c>
      <c r="C205" s="4" t="s">
        <v>199</v>
      </c>
      <c r="D205" s="4" t="s">
        <v>186</v>
      </c>
      <c r="E205" s="4" t="s">
        <v>377</v>
      </c>
      <c r="F205" s="4">
        <v>0</v>
      </c>
    </row>
    <row r="206" spans="1:6" x14ac:dyDescent="0.25">
      <c r="A206" s="4">
        <v>10425065</v>
      </c>
      <c r="B206" s="9" t="s">
        <v>42</v>
      </c>
      <c r="C206" s="4" t="s">
        <v>199</v>
      </c>
      <c r="D206" s="4" t="s">
        <v>186</v>
      </c>
      <c r="E206" s="4" t="s">
        <v>374</v>
      </c>
      <c r="F206" s="4">
        <v>1</v>
      </c>
    </row>
    <row r="207" spans="1:6" x14ac:dyDescent="0.25">
      <c r="A207" s="4">
        <v>10425065</v>
      </c>
      <c r="B207" s="9" t="s">
        <v>42</v>
      </c>
      <c r="C207" s="4" t="s">
        <v>199</v>
      </c>
      <c r="D207" s="4" t="s">
        <v>186</v>
      </c>
      <c r="E207" s="4" t="s">
        <v>375</v>
      </c>
      <c r="F207" s="4">
        <v>1</v>
      </c>
    </row>
    <row r="208" spans="1:6" x14ac:dyDescent="0.25">
      <c r="A208" s="4">
        <v>10425065</v>
      </c>
      <c r="B208" s="9" t="s">
        <v>42</v>
      </c>
      <c r="C208" s="4" t="s">
        <v>199</v>
      </c>
      <c r="D208" s="4" t="s">
        <v>186</v>
      </c>
      <c r="E208" s="4" t="s">
        <v>376</v>
      </c>
      <c r="F208" s="4">
        <v>1</v>
      </c>
    </row>
    <row r="209" spans="1:6" x14ac:dyDescent="0.25">
      <c r="A209" s="4">
        <v>10425065</v>
      </c>
      <c r="B209" s="9" t="s">
        <v>42</v>
      </c>
      <c r="C209" s="4" t="s">
        <v>199</v>
      </c>
      <c r="D209" s="4" t="s">
        <v>186</v>
      </c>
      <c r="E209" s="4" t="s">
        <v>377</v>
      </c>
      <c r="F209" s="4">
        <v>0</v>
      </c>
    </row>
    <row r="210" spans="1:6" x14ac:dyDescent="0.25">
      <c r="A210" s="4">
        <v>10425066</v>
      </c>
      <c r="B210" s="9" t="s">
        <v>42</v>
      </c>
      <c r="C210" s="4" t="s">
        <v>204</v>
      </c>
      <c r="D210" s="4" t="s">
        <v>186</v>
      </c>
      <c r="E210" s="4" t="s">
        <v>374</v>
      </c>
      <c r="F210" s="4">
        <v>1</v>
      </c>
    </row>
    <row r="211" spans="1:6" x14ac:dyDescent="0.25">
      <c r="A211" s="4">
        <v>10425066</v>
      </c>
      <c r="B211" s="9" t="s">
        <v>42</v>
      </c>
      <c r="C211" s="4" t="s">
        <v>204</v>
      </c>
      <c r="D211" s="4" t="s">
        <v>186</v>
      </c>
      <c r="E211" s="4" t="s">
        <v>375</v>
      </c>
      <c r="F211" s="4">
        <v>1</v>
      </c>
    </row>
    <row r="212" spans="1:6" x14ac:dyDescent="0.25">
      <c r="A212" s="4">
        <v>10425066</v>
      </c>
      <c r="B212" s="9" t="s">
        <v>42</v>
      </c>
      <c r="C212" s="4" t="s">
        <v>204</v>
      </c>
      <c r="D212" s="4" t="s">
        <v>186</v>
      </c>
      <c r="E212" s="4" t="s">
        <v>376</v>
      </c>
      <c r="F212" s="4">
        <v>1</v>
      </c>
    </row>
    <row r="213" spans="1:6" x14ac:dyDescent="0.25">
      <c r="A213" s="4">
        <v>10425066</v>
      </c>
      <c r="B213" s="9" t="s">
        <v>42</v>
      </c>
      <c r="C213" s="4" t="s">
        <v>204</v>
      </c>
      <c r="D213" s="4" t="s">
        <v>186</v>
      </c>
      <c r="E213" s="4" t="s">
        <v>377</v>
      </c>
      <c r="F213" s="4">
        <v>0</v>
      </c>
    </row>
    <row r="214" spans="1:6" x14ac:dyDescent="0.25">
      <c r="A214" s="4">
        <v>10425067</v>
      </c>
      <c r="B214" s="9" t="s">
        <v>42</v>
      </c>
      <c r="C214" s="4" t="s">
        <v>204</v>
      </c>
      <c r="D214" s="4" t="s">
        <v>186</v>
      </c>
      <c r="E214" s="4" t="s">
        <v>374</v>
      </c>
      <c r="F214" s="4">
        <v>1</v>
      </c>
    </row>
    <row r="215" spans="1:6" x14ac:dyDescent="0.25">
      <c r="A215" s="4">
        <v>10425067</v>
      </c>
      <c r="B215" s="9" t="s">
        <v>42</v>
      </c>
      <c r="C215" s="4" t="s">
        <v>204</v>
      </c>
      <c r="D215" s="4" t="s">
        <v>186</v>
      </c>
      <c r="E215" s="4" t="s">
        <v>375</v>
      </c>
      <c r="F215" s="4">
        <v>1</v>
      </c>
    </row>
    <row r="216" spans="1:6" x14ac:dyDescent="0.25">
      <c r="A216" s="4">
        <v>10425067</v>
      </c>
      <c r="B216" s="9" t="s">
        <v>42</v>
      </c>
      <c r="C216" s="4" t="s">
        <v>204</v>
      </c>
      <c r="D216" s="4" t="s">
        <v>186</v>
      </c>
      <c r="E216" s="4" t="s">
        <v>376</v>
      </c>
      <c r="F216" s="4">
        <v>1</v>
      </c>
    </row>
    <row r="217" spans="1:6" x14ac:dyDescent="0.25">
      <c r="A217" s="4">
        <v>10425067</v>
      </c>
      <c r="B217" s="9" t="s">
        <v>42</v>
      </c>
      <c r="C217" s="4" t="s">
        <v>204</v>
      </c>
      <c r="D217" s="4" t="s">
        <v>186</v>
      </c>
      <c r="E217" s="4" t="s">
        <v>377</v>
      </c>
      <c r="F217" s="4">
        <v>0</v>
      </c>
    </row>
    <row r="218" spans="1:6" x14ac:dyDescent="0.25">
      <c r="A218" s="4">
        <v>10425068</v>
      </c>
      <c r="B218" s="9" t="s">
        <v>42</v>
      </c>
      <c r="C218" s="4" t="s">
        <v>209</v>
      </c>
      <c r="D218" s="4" t="s">
        <v>186</v>
      </c>
      <c r="E218" s="4" t="s">
        <v>374</v>
      </c>
      <c r="F218" s="4">
        <v>1</v>
      </c>
    </row>
    <row r="219" spans="1:6" x14ac:dyDescent="0.25">
      <c r="A219" s="4">
        <v>10425068</v>
      </c>
      <c r="B219" s="9" t="s">
        <v>42</v>
      </c>
      <c r="C219" s="4" t="s">
        <v>209</v>
      </c>
      <c r="D219" s="4" t="s">
        <v>186</v>
      </c>
      <c r="E219" s="4" t="s">
        <v>375</v>
      </c>
      <c r="F219" s="4">
        <v>0</v>
      </c>
    </row>
    <row r="220" spans="1:6" x14ac:dyDescent="0.25">
      <c r="A220" s="4">
        <v>10425068</v>
      </c>
      <c r="B220" s="9" t="s">
        <v>42</v>
      </c>
      <c r="C220" s="4" t="s">
        <v>209</v>
      </c>
      <c r="D220" s="4" t="s">
        <v>186</v>
      </c>
      <c r="E220" s="4" t="s">
        <v>376</v>
      </c>
      <c r="F220" s="4">
        <v>1</v>
      </c>
    </row>
    <row r="221" spans="1:6" x14ac:dyDescent="0.25">
      <c r="A221" s="4">
        <v>10425068</v>
      </c>
      <c r="B221" s="9" t="s">
        <v>42</v>
      </c>
      <c r="C221" s="4" t="s">
        <v>209</v>
      </c>
      <c r="D221" s="4" t="s">
        <v>186</v>
      </c>
      <c r="E221" s="4" t="s">
        <v>377</v>
      </c>
      <c r="F221" s="4">
        <v>0</v>
      </c>
    </row>
    <row r="222" spans="1:6" x14ac:dyDescent="0.25">
      <c r="A222" s="4">
        <v>10425069</v>
      </c>
      <c r="B222" s="9" t="s">
        <v>42</v>
      </c>
      <c r="C222" s="4" t="s">
        <v>212</v>
      </c>
      <c r="D222" s="4" t="s">
        <v>186</v>
      </c>
      <c r="E222" s="4" t="s">
        <v>374</v>
      </c>
      <c r="F222" s="4">
        <v>1</v>
      </c>
    </row>
    <row r="223" spans="1:6" x14ac:dyDescent="0.25">
      <c r="A223" s="4">
        <v>10425069</v>
      </c>
      <c r="B223" s="9" t="s">
        <v>42</v>
      </c>
      <c r="C223" s="4" t="s">
        <v>212</v>
      </c>
      <c r="D223" s="4" t="s">
        <v>186</v>
      </c>
      <c r="E223" s="4" t="s">
        <v>375</v>
      </c>
      <c r="F223" s="4">
        <v>1</v>
      </c>
    </row>
    <row r="224" spans="1:6" x14ac:dyDescent="0.25">
      <c r="A224" s="4">
        <v>10425069</v>
      </c>
      <c r="B224" s="9" t="s">
        <v>42</v>
      </c>
      <c r="C224" s="4" t="s">
        <v>212</v>
      </c>
      <c r="D224" s="4" t="s">
        <v>186</v>
      </c>
      <c r="E224" s="4" t="s">
        <v>376</v>
      </c>
      <c r="F224" s="4">
        <v>1</v>
      </c>
    </row>
    <row r="225" spans="1:6" x14ac:dyDescent="0.25">
      <c r="A225" s="4">
        <v>10425069</v>
      </c>
      <c r="B225" s="9" t="s">
        <v>42</v>
      </c>
      <c r="C225" s="4" t="s">
        <v>212</v>
      </c>
      <c r="D225" s="4" t="s">
        <v>186</v>
      </c>
      <c r="E225" s="4" t="s">
        <v>377</v>
      </c>
      <c r="F225" s="4">
        <v>0</v>
      </c>
    </row>
    <row r="226" spans="1:6" x14ac:dyDescent="0.25">
      <c r="A226" s="4">
        <v>10425070</v>
      </c>
      <c r="B226" s="9" t="s">
        <v>42</v>
      </c>
      <c r="C226" s="4" t="s">
        <v>212</v>
      </c>
      <c r="D226" s="4" t="s">
        <v>186</v>
      </c>
      <c r="E226" s="4" t="s">
        <v>374</v>
      </c>
      <c r="F226" s="4">
        <v>1</v>
      </c>
    </row>
    <row r="227" spans="1:6" x14ac:dyDescent="0.25">
      <c r="A227" s="4">
        <v>10425070</v>
      </c>
      <c r="B227" s="9" t="s">
        <v>42</v>
      </c>
      <c r="C227" s="4" t="s">
        <v>212</v>
      </c>
      <c r="D227" s="4" t="s">
        <v>186</v>
      </c>
      <c r="E227" s="4" t="s">
        <v>375</v>
      </c>
      <c r="F227" s="4">
        <v>1</v>
      </c>
    </row>
    <row r="228" spans="1:6" x14ac:dyDescent="0.25">
      <c r="A228" s="4">
        <v>10425070</v>
      </c>
      <c r="B228" s="9" t="s">
        <v>42</v>
      </c>
      <c r="C228" s="4" t="s">
        <v>212</v>
      </c>
      <c r="D228" s="4" t="s">
        <v>186</v>
      </c>
      <c r="E228" s="4" t="s">
        <v>376</v>
      </c>
      <c r="F228" s="4">
        <v>0</v>
      </c>
    </row>
    <row r="229" spans="1:6" x14ac:dyDescent="0.25">
      <c r="A229" s="4">
        <v>10425070</v>
      </c>
      <c r="B229" s="9" t="s">
        <v>42</v>
      </c>
      <c r="C229" s="4" t="s">
        <v>212</v>
      </c>
      <c r="D229" s="4" t="s">
        <v>186</v>
      </c>
      <c r="E229" s="4" t="s">
        <v>377</v>
      </c>
      <c r="F229" s="4">
        <v>0</v>
      </c>
    </row>
    <row r="230" spans="1:6" x14ac:dyDescent="0.25">
      <c r="A230" s="4">
        <v>10425071</v>
      </c>
      <c r="B230" s="9" t="s">
        <v>42</v>
      </c>
      <c r="C230" s="4" t="s">
        <v>217</v>
      </c>
      <c r="D230" s="4" t="s">
        <v>136</v>
      </c>
      <c r="E230" s="4" t="s">
        <v>374</v>
      </c>
      <c r="F230" s="4">
        <v>1</v>
      </c>
    </row>
    <row r="231" spans="1:6" x14ac:dyDescent="0.25">
      <c r="A231" s="4">
        <v>10425071</v>
      </c>
      <c r="B231" s="9" t="s">
        <v>42</v>
      </c>
      <c r="C231" s="4" t="s">
        <v>217</v>
      </c>
      <c r="D231" s="4" t="s">
        <v>136</v>
      </c>
      <c r="E231" s="4" t="s">
        <v>375</v>
      </c>
      <c r="F231" s="4">
        <v>0</v>
      </c>
    </row>
    <row r="232" spans="1:6" x14ac:dyDescent="0.25">
      <c r="A232" s="4">
        <v>10425071</v>
      </c>
      <c r="B232" s="9" t="s">
        <v>42</v>
      </c>
      <c r="C232" s="4" t="s">
        <v>217</v>
      </c>
      <c r="D232" s="4" t="s">
        <v>136</v>
      </c>
      <c r="E232" s="4" t="s">
        <v>376</v>
      </c>
      <c r="F232" s="4">
        <v>1</v>
      </c>
    </row>
    <row r="233" spans="1:6" x14ac:dyDescent="0.25">
      <c r="A233" s="4">
        <v>10425071</v>
      </c>
      <c r="B233" s="9" t="s">
        <v>42</v>
      </c>
      <c r="C233" s="4" t="s">
        <v>217</v>
      </c>
      <c r="D233" s="4" t="s">
        <v>136</v>
      </c>
      <c r="E233" s="4" t="s">
        <v>377</v>
      </c>
      <c r="F233" s="4">
        <v>0</v>
      </c>
    </row>
    <row r="234" spans="1:6" x14ac:dyDescent="0.25">
      <c r="A234" s="4">
        <v>10425072</v>
      </c>
      <c r="B234" s="9" t="s">
        <v>42</v>
      </c>
      <c r="C234" s="4" t="s">
        <v>217</v>
      </c>
      <c r="D234" s="4" t="s">
        <v>136</v>
      </c>
      <c r="E234" s="4" t="s">
        <v>374</v>
      </c>
      <c r="F234" s="4">
        <v>1</v>
      </c>
    </row>
    <row r="235" spans="1:6" x14ac:dyDescent="0.25">
      <c r="A235" s="4">
        <v>10425072</v>
      </c>
      <c r="B235" s="9" t="s">
        <v>42</v>
      </c>
      <c r="C235" s="4" t="s">
        <v>217</v>
      </c>
      <c r="D235" s="4" t="s">
        <v>136</v>
      </c>
      <c r="E235" s="4" t="s">
        <v>375</v>
      </c>
      <c r="F235" s="4">
        <v>1</v>
      </c>
    </row>
    <row r="236" spans="1:6" x14ac:dyDescent="0.25">
      <c r="A236" s="4">
        <v>10425072</v>
      </c>
      <c r="B236" s="9" t="s">
        <v>42</v>
      </c>
      <c r="C236" s="4" t="s">
        <v>217</v>
      </c>
      <c r="D236" s="4" t="s">
        <v>136</v>
      </c>
      <c r="E236" s="4" t="s">
        <v>376</v>
      </c>
      <c r="F236" s="4">
        <v>1</v>
      </c>
    </row>
    <row r="237" spans="1:6" x14ac:dyDescent="0.25">
      <c r="A237" s="4">
        <v>10425072</v>
      </c>
      <c r="B237" s="9" t="s">
        <v>42</v>
      </c>
      <c r="C237" s="4" t="s">
        <v>217</v>
      </c>
      <c r="D237" s="4" t="s">
        <v>136</v>
      </c>
      <c r="E237" s="4" t="s">
        <v>377</v>
      </c>
      <c r="F237" s="4">
        <v>0</v>
      </c>
    </row>
    <row r="238" spans="1:6" x14ac:dyDescent="0.25">
      <c r="A238" s="4">
        <v>10425073</v>
      </c>
      <c r="B238" s="9" t="s">
        <v>42</v>
      </c>
      <c r="C238" s="4" t="s">
        <v>222</v>
      </c>
      <c r="D238" s="4" t="s">
        <v>136</v>
      </c>
      <c r="E238" s="4" t="s">
        <v>374</v>
      </c>
      <c r="F238" s="4">
        <v>1</v>
      </c>
    </row>
    <row r="239" spans="1:6" x14ac:dyDescent="0.25">
      <c r="A239" s="4">
        <v>10425073</v>
      </c>
      <c r="B239" s="9" t="s">
        <v>42</v>
      </c>
      <c r="C239" s="4" t="s">
        <v>222</v>
      </c>
      <c r="D239" s="4" t="s">
        <v>136</v>
      </c>
      <c r="E239" s="4" t="s">
        <v>375</v>
      </c>
      <c r="F239" s="4">
        <v>0</v>
      </c>
    </row>
    <row r="240" spans="1:6" x14ac:dyDescent="0.25">
      <c r="A240" s="4">
        <v>10425073</v>
      </c>
      <c r="B240" s="9" t="s">
        <v>42</v>
      </c>
      <c r="C240" s="4" t="s">
        <v>222</v>
      </c>
      <c r="D240" s="4" t="s">
        <v>136</v>
      </c>
      <c r="E240" s="4" t="s">
        <v>376</v>
      </c>
      <c r="F240" s="4">
        <v>1</v>
      </c>
    </row>
    <row r="241" spans="1:6" x14ac:dyDescent="0.25">
      <c r="A241" s="4">
        <v>10425073</v>
      </c>
      <c r="B241" s="9" t="s">
        <v>42</v>
      </c>
      <c r="C241" s="4" t="s">
        <v>222</v>
      </c>
      <c r="D241" s="4" t="s">
        <v>136</v>
      </c>
      <c r="E241" s="4" t="s">
        <v>377</v>
      </c>
      <c r="F241" s="4">
        <v>0</v>
      </c>
    </row>
    <row r="242" spans="1:6" x14ac:dyDescent="0.25">
      <c r="A242" s="4">
        <v>10425074</v>
      </c>
      <c r="B242" s="9" t="s">
        <v>42</v>
      </c>
      <c r="C242" s="4" t="s">
        <v>222</v>
      </c>
      <c r="D242" s="4" t="s">
        <v>136</v>
      </c>
      <c r="E242" s="4" t="s">
        <v>374</v>
      </c>
      <c r="F242" s="4">
        <v>1</v>
      </c>
    </row>
    <row r="243" spans="1:6" x14ac:dyDescent="0.25">
      <c r="A243" s="4">
        <v>10425074</v>
      </c>
      <c r="B243" s="9" t="s">
        <v>42</v>
      </c>
      <c r="C243" s="4" t="s">
        <v>222</v>
      </c>
      <c r="D243" s="4" t="s">
        <v>136</v>
      </c>
      <c r="E243" s="4" t="s">
        <v>375</v>
      </c>
      <c r="F243" s="4">
        <v>1</v>
      </c>
    </row>
    <row r="244" spans="1:6" x14ac:dyDescent="0.25">
      <c r="A244" s="4">
        <v>10425074</v>
      </c>
      <c r="B244" s="9" t="s">
        <v>42</v>
      </c>
      <c r="C244" s="4" t="s">
        <v>222</v>
      </c>
      <c r="D244" s="4" t="s">
        <v>136</v>
      </c>
      <c r="E244" s="4" t="s">
        <v>376</v>
      </c>
      <c r="F244" s="4">
        <v>1</v>
      </c>
    </row>
    <row r="245" spans="1:6" x14ac:dyDescent="0.25">
      <c r="A245" s="4">
        <v>10425074</v>
      </c>
      <c r="B245" s="9" t="s">
        <v>42</v>
      </c>
      <c r="C245" s="4" t="s">
        <v>222</v>
      </c>
      <c r="D245" s="4" t="s">
        <v>136</v>
      </c>
      <c r="E245" s="4" t="s">
        <v>377</v>
      </c>
      <c r="F245" s="4">
        <v>0</v>
      </c>
    </row>
    <row r="246" spans="1:6" x14ac:dyDescent="0.25">
      <c r="A246" s="4">
        <v>10425075</v>
      </c>
      <c r="B246" s="9" t="s">
        <v>42</v>
      </c>
      <c r="C246" s="4" t="s">
        <v>227</v>
      </c>
      <c r="D246" s="4" t="s">
        <v>136</v>
      </c>
      <c r="E246" s="4" t="s">
        <v>374</v>
      </c>
      <c r="F246" s="4">
        <v>1</v>
      </c>
    </row>
    <row r="247" spans="1:6" x14ac:dyDescent="0.25">
      <c r="A247" s="4">
        <v>10425075</v>
      </c>
      <c r="B247" s="9" t="s">
        <v>42</v>
      </c>
      <c r="C247" s="4" t="s">
        <v>227</v>
      </c>
      <c r="D247" s="4" t="s">
        <v>136</v>
      </c>
      <c r="E247" s="4" t="s">
        <v>375</v>
      </c>
      <c r="F247" s="4">
        <v>0</v>
      </c>
    </row>
    <row r="248" spans="1:6" x14ac:dyDescent="0.25">
      <c r="A248" s="4">
        <v>10425075</v>
      </c>
      <c r="B248" s="9" t="s">
        <v>42</v>
      </c>
      <c r="C248" s="4" t="s">
        <v>227</v>
      </c>
      <c r="D248" s="4" t="s">
        <v>136</v>
      </c>
      <c r="E248" s="4" t="s">
        <v>376</v>
      </c>
      <c r="F248" s="4">
        <v>1</v>
      </c>
    </row>
    <row r="249" spans="1:6" x14ac:dyDescent="0.25">
      <c r="A249" s="4">
        <v>10425075</v>
      </c>
      <c r="B249" s="9" t="s">
        <v>42</v>
      </c>
      <c r="C249" s="4" t="s">
        <v>227</v>
      </c>
      <c r="D249" s="4" t="s">
        <v>136</v>
      </c>
      <c r="E249" s="4" t="s">
        <v>377</v>
      </c>
      <c r="F249" s="4">
        <v>0</v>
      </c>
    </row>
    <row r="250" spans="1:6" x14ac:dyDescent="0.25">
      <c r="A250" s="4">
        <v>10425076</v>
      </c>
      <c r="B250" s="9" t="s">
        <v>42</v>
      </c>
      <c r="C250" s="4" t="s">
        <v>227</v>
      </c>
      <c r="D250" s="4" t="s">
        <v>136</v>
      </c>
      <c r="E250" s="4" t="s">
        <v>374</v>
      </c>
      <c r="F250" s="4">
        <v>1</v>
      </c>
    </row>
    <row r="251" spans="1:6" x14ac:dyDescent="0.25">
      <c r="A251" s="4">
        <v>10425076</v>
      </c>
      <c r="B251" s="9" t="s">
        <v>42</v>
      </c>
      <c r="C251" s="4" t="s">
        <v>227</v>
      </c>
      <c r="D251" s="4" t="s">
        <v>136</v>
      </c>
      <c r="E251" s="4" t="s">
        <v>375</v>
      </c>
      <c r="F251" s="4">
        <v>1</v>
      </c>
    </row>
    <row r="252" spans="1:6" x14ac:dyDescent="0.25">
      <c r="A252" s="4">
        <v>10425076</v>
      </c>
      <c r="B252" s="9" t="s">
        <v>42</v>
      </c>
      <c r="C252" s="4" t="s">
        <v>227</v>
      </c>
      <c r="D252" s="4" t="s">
        <v>136</v>
      </c>
      <c r="E252" s="4" t="s">
        <v>376</v>
      </c>
      <c r="F252" s="4">
        <v>1</v>
      </c>
    </row>
    <row r="253" spans="1:6" x14ac:dyDescent="0.25">
      <c r="A253" s="4">
        <v>10425076</v>
      </c>
      <c r="B253" s="9" t="s">
        <v>42</v>
      </c>
      <c r="C253" s="4" t="s">
        <v>227</v>
      </c>
      <c r="D253" s="4" t="s">
        <v>136</v>
      </c>
      <c r="E253" s="4" t="s">
        <v>377</v>
      </c>
      <c r="F253" s="4">
        <v>0</v>
      </c>
    </row>
    <row r="254" spans="1:6" x14ac:dyDescent="0.25">
      <c r="A254" s="4">
        <v>10425077</v>
      </c>
      <c r="B254" s="9" t="s">
        <v>42</v>
      </c>
      <c r="C254" s="4" t="s">
        <v>232</v>
      </c>
      <c r="D254" s="4" t="s">
        <v>233</v>
      </c>
      <c r="E254" s="4" t="s">
        <v>374</v>
      </c>
      <c r="F254" s="4">
        <v>1</v>
      </c>
    </row>
    <row r="255" spans="1:6" x14ac:dyDescent="0.25">
      <c r="A255" s="4">
        <v>10425077</v>
      </c>
      <c r="B255" s="9" t="s">
        <v>42</v>
      </c>
      <c r="C255" s="4" t="s">
        <v>232</v>
      </c>
      <c r="D255" s="4" t="s">
        <v>233</v>
      </c>
      <c r="E255" s="4" t="s">
        <v>375</v>
      </c>
      <c r="F255" s="4">
        <v>1</v>
      </c>
    </row>
    <row r="256" spans="1:6" x14ac:dyDescent="0.25">
      <c r="A256" s="4">
        <v>10425077</v>
      </c>
      <c r="B256" s="9" t="s">
        <v>42</v>
      </c>
      <c r="C256" s="4" t="s">
        <v>232</v>
      </c>
      <c r="D256" s="4" t="s">
        <v>233</v>
      </c>
      <c r="E256" s="4" t="s">
        <v>376</v>
      </c>
      <c r="F256" s="4">
        <v>0</v>
      </c>
    </row>
    <row r="257" spans="1:6" x14ac:dyDescent="0.25">
      <c r="A257" s="4">
        <v>10425077</v>
      </c>
      <c r="B257" s="9" t="s">
        <v>42</v>
      </c>
      <c r="C257" s="4" t="s">
        <v>232</v>
      </c>
      <c r="D257" s="4" t="s">
        <v>233</v>
      </c>
      <c r="E257" s="4" t="s">
        <v>377</v>
      </c>
      <c r="F257" s="4">
        <v>0</v>
      </c>
    </row>
    <row r="258" spans="1:6" x14ac:dyDescent="0.25">
      <c r="A258" s="4">
        <v>10425078</v>
      </c>
      <c r="B258" s="9" t="s">
        <v>42</v>
      </c>
      <c r="C258" s="4" t="s">
        <v>237</v>
      </c>
      <c r="D258" s="4" t="s">
        <v>233</v>
      </c>
      <c r="E258" s="4" t="s">
        <v>374</v>
      </c>
      <c r="F258" s="4">
        <v>1</v>
      </c>
    </row>
    <row r="259" spans="1:6" x14ac:dyDescent="0.25">
      <c r="A259" s="4">
        <v>10425078</v>
      </c>
      <c r="B259" s="9" t="s">
        <v>42</v>
      </c>
      <c r="C259" s="4" t="s">
        <v>237</v>
      </c>
      <c r="D259" s="4" t="s">
        <v>233</v>
      </c>
      <c r="E259" s="4" t="s">
        <v>375</v>
      </c>
      <c r="F259" s="4">
        <v>1</v>
      </c>
    </row>
    <row r="260" spans="1:6" x14ac:dyDescent="0.25">
      <c r="A260" s="4">
        <v>10425078</v>
      </c>
      <c r="B260" s="9" t="s">
        <v>42</v>
      </c>
      <c r="C260" s="4" t="s">
        <v>237</v>
      </c>
      <c r="D260" s="4" t="s">
        <v>233</v>
      </c>
      <c r="E260" s="4" t="s">
        <v>376</v>
      </c>
      <c r="F260" s="4">
        <v>1</v>
      </c>
    </row>
    <row r="261" spans="1:6" x14ac:dyDescent="0.25">
      <c r="A261" s="4">
        <v>10425078</v>
      </c>
      <c r="B261" s="9" t="s">
        <v>42</v>
      </c>
      <c r="C261" s="4" t="s">
        <v>237</v>
      </c>
      <c r="D261" s="4" t="s">
        <v>233</v>
      </c>
      <c r="E261" s="4" t="s">
        <v>377</v>
      </c>
      <c r="F261" s="4">
        <v>0</v>
      </c>
    </row>
    <row r="262" spans="1:6" x14ac:dyDescent="0.25">
      <c r="A262" s="4">
        <v>10425079</v>
      </c>
      <c r="B262" s="9" t="s">
        <v>42</v>
      </c>
      <c r="C262" s="4" t="s">
        <v>237</v>
      </c>
      <c r="D262" s="4" t="s">
        <v>233</v>
      </c>
      <c r="E262" s="4" t="s">
        <v>374</v>
      </c>
      <c r="F262" s="4">
        <v>0</v>
      </c>
    </row>
    <row r="263" spans="1:6" x14ac:dyDescent="0.25">
      <c r="A263" s="4">
        <v>10425079</v>
      </c>
      <c r="B263" s="9" t="s">
        <v>42</v>
      </c>
      <c r="C263" s="4" t="s">
        <v>237</v>
      </c>
      <c r="D263" s="4" t="s">
        <v>233</v>
      </c>
      <c r="E263" s="4" t="s">
        <v>375</v>
      </c>
      <c r="F263" s="4">
        <v>0</v>
      </c>
    </row>
    <row r="264" spans="1:6" x14ac:dyDescent="0.25">
      <c r="A264" s="4">
        <v>10425079</v>
      </c>
      <c r="B264" s="9" t="s">
        <v>42</v>
      </c>
      <c r="C264" s="4" t="s">
        <v>237</v>
      </c>
      <c r="D264" s="4" t="s">
        <v>233</v>
      </c>
      <c r="E264" s="4" t="s">
        <v>376</v>
      </c>
      <c r="F264" s="4">
        <v>1</v>
      </c>
    </row>
    <row r="265" spans="1:6" x14ac:dyDescent="0.25">
      <c r="A265" s="4">
        <v>10425079</v>
      </c>
      <c r="B265" s="9" t="s">
        <v>42</v>
      </c>
      <c r="C265" s="4" t="s">
        <v>237</v>
      </c>
      <c r="D265" s="4" t="s">
        <v>233</v>
      </c>
      <c r="E265" s="4" t="s">
        <v>377</v>
      </c>
      <c r="F265" s="4">
        <v>0</v>
      </c>
    </row>
    <row r="266" spans="1:6" x14ac:dyDescent="0.25">
      <c r="A266" s="4">
        <v>10425080</v>
      </c>
      <c r="B266" s="9" t="s">
        <v>42</v>
      </c>
      <c r="C266" s="4" t="s">
        <v>242</v>
      </c>
      <c r="D266" s="4" t="s">
        <v>136</v>
      </c>
      <c r="E266" s="4" t="s">
        <v>374</v>
      </c>
      <c r="F266" s="4">
        <v>1</v>
      </c>
    </row>
    <row r="267" spans="1:6" x14ac:dyDescent="0.25">
      <c r="A267" s="4">
        <v>10425080</v>
      </c>
      <c r="B267" s="9" t="s">
        <v>42</v>
      </c>
      <c r="C267" s="4" t="s">
        <v>242</v>
      </c>
      <c r="D267" s="4" t="s">
        <v>136</v>
      </c>
      <c r="E267" s="4" t="s">
        <v>375</v>
      </c>
      <c r="F267" s="4">
        <v>0</v>
      </c>
    </row>
    <row r="268" spans="1:6" x14ac:dyDescent="0.25">
      <c r="A268" s="4">
        <v>10425080</v>
      </c>
      <c r="B268" s="9" t="s">
        <v>42</v>
      </c>
      <c r="C268" s="4" t="s">
        <v>242</v>
      </c>
      <c r="D268" s="4" t="s">
        <v>136</v>
      </c>
      <c r="E268" s="4" t="s">
        <v>376</v>
      </c>
      <c r="F268" s="4">
        <v>1</v>
      </c>
    </row>
    <row r="269" spans="1:6" x14ac:dyDescent="0.25">
      <c r="A269" s="4">
        <v>10425080</v>
      </c>
      <c r="B269" s="9" t="s">
        <v>42</v>
      </c>
      <c r="C269" s="4" t="s">
        <v>242</v>
      </c>
      <c r="D269" s="4" t="s">
        <v>136</v>
      </c>
      <c r="E269" s="4" t="s">
        <v>377</v>
      </c>
      <c r="F269" s="4">
        <v>0</v>
      </c>
    </row>
    <row r="270" spans="1:6" x14ac:dyDescent="0.25">
      <c r="A270" s="4">
        <v>10425081</v>
      </c>
      <c r="B270" s="9" t="s">
        <v>42</v>
      </c>
      <c r="C270" s="4" t="s">
        <v>242</v>
      </c>
      <c r="D270" s="4" t="s">
        <v>136</v>
      </c>
      <c r="E270" s="4" t="s">
        <v>374</v>
      </c>
      <c r="F270" s="4">
        <v>1</v>
      </c>
    </row>
    <row r="271" spans="1:6" x14ac:dyDescent="0.25">
      <c r="A271" s="4">
        <v>10425081</v>
      </c>
      <c r="B271" s="9" t="s">
        <v>42</v>
      </c>
      <c r="C271" s="4" t="s">
        <v>242</v>
      </c>
      <c r="D271" s="4" t="s">
        <v>136</v>
      </c>
      <c r="E271" s="4" t="s">
        <v>375</v>
      </c>
      <c r="F271" s="4">
        <v>1</v>
      </c>
    </row>
    <row r="272" spans="1:6" x14ac:dyDescent="0.25">
      <c r="A272" s="4">
        <v>10425081</v>
      </c>
      <c r="B272" s="9" t="s">
        <v>42</v>
      </c>
      <c r="C272" s="4" t="s">
        <v>242</v>
      </c>
      <c r="D272" s="4" t="s">
        <v>136</v>
      </c>
      <c r="E272" s="4" t="s">
        <v>376</v>
      </c>
      <c r="F272" s="4">
        <v>1</v>
      </c>
    </row>
    <row r="273" spans="1:6" x14ac:dyDescent="0.25">
      <c r="A273" s="4">
        <v>10425081</v>
      </c>
      <c r="B273" s="9" t="s">
        <v>42</v>
      </c>
      <c r="C273" s="4" t="s">
        <v>242</v>
      </c>
      <c r="D273" s="4" t="s">
        <v>136</v>
      </c>
      <c r="E273" s="4" t="s">
        <v>377</v>
      </c>
      <c r="F273" s="4">
        <v>0</v>
      </c>
    </row>
    <row r="274" spans="1:6" x14ac:dyDescent="0.25">
      <c r="A274" s="4">
        <v>10425082</v>
      </c>
      <c r="B274" s="9" t="s">
        <v>42</v>
      </c>
      <c r="C274" s="4" t="s">
        <v>247</v>
      </c>
      <c r="D274" s="4" t="s">
        <v>136</v>
      </c>
      <c r="E274" s="4" t="s">
        <v>374</v>
      </c>
      <c r="F274" s="4">
        <v>1</v>
      </c>
    </row>
    <row r="275" spans="1:6" x14ac:dyDescent="0.25">
      <c r="A275" s="4">
        <v>10425082</v>
      </c>
      <c r="B275" s="9" t="s">
        <v>42</v>
      </c>
      <c r="C275" s="4" t="s">
        <v>247</v>
      </c>
      <c r="D275" s="4" t="s">
        <v>136</v>
      </c>
      <c r="E275" s="4" t="s">
        <v>375</v>
      </c>
      <c r="F275" s="4">
        <v>1</v>
      </c>
    </row>
    <row r="276" spans="1:6" x14ac:dyDescent="0.25">
      <c r="A276" s="4">
        <v>10425082</v>
      </c>
      <c r="B276" s="9" t="s">
        <v>42</v>
      </c>
      <c r="C276" s="4" t="s">
        <v>247</v>
      </c>
      <c r="D276" s="4" t="s">
        <v>136</v>
      </c>
      <c r="E276" s="4" t="s">
        <v>376</v>
      </c>
      <c r="F276" s="4">
        <v>1</v>
      </c>
    </row>
    <row r="277" spans="1:6" x14ac:dyDescent="0.25">
      <c r="A277" s="4">
        <v>10425082</v>
      </c>
      <c r="B277" s="9" t="s">
        <v>42</v>
      </c>
      <c r="C277" s="4" t="s">
        <v>247</v>
      </c>
      <c r="D277" s="4" t="s">
        <v>136</v>
      </c>
      <c r="E277" s="4" t="s">
        <v>377</v>
      </c>
      <c r="F277" s="4">
        <v>0</v>
      </c>
    </row>
    <row r="278" spans="1:6" x14ac:dyDescent="0.25">
      <c r="A278" s="4">
        <v>10425083</v>
      </c>
      <c r="B278" s="9" t="s">
        <v>42</v>
      </c>
      <c r="C278" s="4" t="s">
        <v>247</v>
      </c>
      <c r="D278" s="4" t="s">
        <v>136</v>
      </c>
      <c r="E278" s="4" t="s">
        <v>374</v>
      </c>
      <c r="F278" s="4">
        <v>0</v>
      </c>
    </row>
    <row r="279" spans="1:6" x14ac:dyDescent="0.25">
      <c r="A279" s="4">
        <v>10425083</v>
      </c>
      <c r="B279" s="9" t="s">
        <v>42</v>
      </c>
      <c r="C279" s="4" t="s">
        <v>247</v>
      </c>
      <c r="D279" s="4" t="s">
        <v>136</v>
      </c>
      <c r="E279" s="4" t="s">
        <v>375</v>
      </c>
      <c r="F279" s="4">
        <v>1</v>
      </c>
    </row>
    <row r="280" spans="1:6" x14ac:dyDescent="0.25">
      <c r="A280" s="4">
        <v>10425083</v>
      </c>
      <c r="B280" s="9" t="s">
        <v>42</v>
      </c>
      <c r="C280" s="4" t="s">
        <v>247</v>
      </c>
      <c r="D280" s="4" t="s">
        <v>136</v>
      </c>
      <c r="E280" s="4" t="s">
        <v>376</v>
      </c>
      <c r="F280" s="4">
        <v>0</v>
      </c>
    </row>
    <row r="281" spans="1:6" x14ac:dyDescent="0.25">
      <c r="A281" s="4">
        <v>10425083</v>
      </c>
      <c r="B281" s="9" t="s">
        <v>42</v>
      </c>
      <c r="C281" s="4" t="s">
        <v>247</v>
      </c>
      <c r="D281" s="4" t="s">
        <v>136</v>
      </c>
      <c r="E281" s="4" t="s">
        <v>377</v>
      </c>
      <c r="F281" s="4">
        <v>0</v>
      </c>
    </row>
    <row r="282" spans="1:6" x14ac:dyDescent="0.25">
      <c r="A282" s="4">
        <v>10425084</v>
      </c>
      <c r="B282" s="9" t="s">
        <v>42</v>
      </c>
      <c r="C282" s="4" t="s">
        <v>252</v>
      </c>
      <c r="D282" s="4" t="s">
        <v>253</v>
      </c>
      <c r="E282" s="4" t="s">
        <v>374</v>
      </c>
      <c r="F282" s="4">
        <v>0</v>
      </c>
    </row>
    <row r="283" spans="1:6" x14ac:dyDescent="0.25">
      <c r="A283" s="4">
        <v>10425084</v>
      </c>
      <c r="B283" s="9" t="s">
        <v>42</v>
      </c>
      <c r="C283" s="4" t="s">
        <v>252</v>
      </c>
      <c r="D283" s="4" t="s">
        <v>253</v>
      </c>
      <c r="E283" s="4" t="s">
        <v>375</v>
      </c>
      <c r="F283" s="4">
        <v>0</v>
      </c>
    </row>
    <row r="284" spans="1:6" x14ac:dyDescent="0.25">
      <c r="A284" s="4">
        <v>10425084</v>
      </c>
      <c r="B284" s="9" t="s">
        <v>42</v>
      </c>
      <c r="C284" s="4" t="s">
        <v>252</v>
      </c>
      <c r="D284" s="4" t="s">
        <v>253</v>
      </c>
      <c r="E284" s="4" t="s">
        <v>376</v>
      </c>
      <c r="F284" s="4">
        <v>0</v>
      </c>
    </row>
    <row r="285" spans="1:6" x14ac:dyDescent="0.25">
      <c r="A285" s="4">
        <v>10425084</v>
      </c>
      <c r="B285" s="9" t="s">
        <v>42</v>
      </c>
      <c r="C285" s="4" t="s">
        <v>252</v>
      </c>
      <c r="D285" s="4" t="s">
        <v>253</v>
      </c>
      <c r="E285" s="4" t="s">
        <v>377</v>
      </c>
      <c r="F285" s="4">
        <v>1</v>
      </c>
    </row>
    <row r="286" spans="1:6" x14ac:dyDescent="0.25">
      <c r="A286" s="4">
        <v>10425085</v>
      </c>
      <c r="B286" s="9" t="s">
        <v>42</v>
      </c>
      <c r="C286" s="4" t="s">
        <v>256</v>
      </c>
      <c r="D286" s="4" t="s">
        <v>253</v>
      </c>
      <c r="E286" s="4" t="s">
        <v>374</v>
      </c>
      <c r="F286" s="4">
        <v>0</v>
      </c>
    </row>
    <row r="287" spans="1:6" x14ac:dyDescent="0.25">
      <c r="A287" s="4">
        <v>10425085</v>
      </c>
      <c r="B287" s="9" t="s">
        <v>42</v>
      </c>
      <c r="C287" s="4" t="s">
        <v>256</v>
      </c>
      <c r="D287" s="4" t="s">
        <v>253</v>
      </c>
      <c r="E287" s="4" t="s">
        <v>375</v>
      </c>
      <c r="F287" s="4">
        <v>1</v>
      </c>
    </row>
    <row r="288" spans="1:6" x14ac:dyDescent="0.25">
      <c r="A288" s="4">
        <v>10425085</v>
      </c>
      <c r="B288" s="9" t="s">
        <v>42</v>
      </c>
      <c r="C288" s="4" t="s">
        <v>256</v>
      </c>
      <c r="D288" s="4" t="s">
        <v>253</v>
      </c>
      <c r="E288" s="4" t="s">
        <v>376</v>
      </c>
      <c r="F288" s="4">
        <v>0</v>
      </c>
    </row>
    <row r="289" spans="1:6" x14ac:dyDescent="0.25">
      <c r="A289" s="4">
        <v>10425085</v>
      </c>
      <c r="B289" s="9" t="s">
        <v>42</v>
      </c>
      <c r="C289" s="4" t="s">
        <v>256</v>
      </c>
      <c r="D289" s="4" t="s">
        <v>253</v>
      </c>
      <c r="E289" s="4" t="s">
        <v>377</v>
      </c>
      <c r="F289" s="4">
        <v>0</v>
      </c>
    </row>
    <row r="290" spans="1:6" x14ac:dyDescent="0.25">
      <c r="A290" s="4">
        <v>10425086</v>
      </c>
      <c r="B290" s="9" t="s">
        <v>42</v>
      </c>
      <c r="C290" s="4" t="s">
        <v>259</v>
      </c>
      <c r="D290" s="4" t="s">
        <v>253</v>
      </c>
      <c r="E290" s="4" t="s">
        <v>374</v>
      </c>
      <c r="F290" s="4">
        <v>1</v>
      </c>
    </row>
    <row r="291" spans="1:6" x14ac:dyDescent="0.25">
      <c r="A291" s="4">
        <v>10425086</v>
      </c>
      <c r="B291" s="9" t="s">
        <v>42</v>
      </c>
      <c r="C291" s="4" t="s">
        <v>259</v>
      </c>
      <c r="D291" s="4" t="s">
        <v>253</v>
      </c>
      <c r="E291" s="4" t="s">
        <v>375</v>
      </c>
      <c r="F291" s="4">
        <v>0</v>
      </c>
    </row>
    <row r="292" spans="1:6" x14ac:dyDescent="0.25">
      <c r="A292" s="4">
        <v>10425086</v>
      </c>
      <c r="B292" s="9" t="s">
        <v>42</v>
      </c>
      <c r="C292" s="4" t="s">
        <v>259</v>
      </c>
      <c r="D292" s="4" t="s">
        <v>253</v>
      </c>
      <c r="E292" s="4" t="s">
        <v>376</v>
      </c>
      <c r="F292" s="4">
        <v>1</v>
      </c>
    </row>
    <row r="293" spans="1:6" x14ac:dyDescent="0.25">
      <c r="A293" s="4">
        <v>10425086</v>
      </c>
      <c r="B293" s="9" t="s">
        <v>42</v>
      </c>
      <c r="C293" s="4" t="s">
        <v>259</v>
      </c>
      <c r="D293" s="4" t="s">
        <v>253</v>
      </c>
      <c r="E293" s="4" t="s">
        <v>377</v>
      </c>
      <c r="F293" s="4">
        <v>0</v>
      </c>
    </row>
    <row r="294" spans="1:6" x14ac:dyDescent="0.25">
      <c r="A294" s="4">
        <v>10425087</v>
      </c>
      <c r="B294" s="9" t="s">
        <v>42</v>
      </c>
      <c r="C294" s="4" t="s">
        <v>259</v>
      </c>
      <c r="D294" s="4" t="s">
        <v>253</v>
      </c>
      <c r="E294" s="4" t="s">
        <v>374</v>
      </c>
      <c r="F294" s="4">
        <v>1</v>
      </c>
    </row>
    <row r="295" spans="1:6" x14ac:dyDescent="0.25">
      <c r="A295" s="4">
        <v>10425087</v>
      </c>
      <c r="B295" s="9" t="s">
        <v>42</v>
      </c>
      <c r="C295" s="4" t="s">
        <v>259</v>
      </c>
      <c r="D295" s="4" t="s">
        <v>253</v>
      </c>
      <c r="E295" s="4" t="s">
        <v>375</v>
      </c>
      <c r="F295" s="4">
        <v>1</v>
      </c>
    </row>
    <row r="296" spans="1:6" x14ac:dyDescent="0.25">
      <c r="A296" s="4">
        <v>10425087</v>
      </c>
      <c r="B296" s="9" t="s">
        <v>42</v>
      </c>
      <c r="C296" s="4" t="s">
        <v>259</v>
      </c>
      <c r="D296" s="4" t="s">
        <v>253</v>
      </c>
      <c r="E296" s="4" t="s">
        <v>376</v>
      </c>
      <c r="F296" s="4">
        <v>1</v>
      </c>
    </row>
    <row r="297" spans="1:6" x14ac:dyDescent="0.25">
      <c r="A297" s="4">
        <v>10425087</v>
      </c>
      <c r="B297" s="9" t="s">
        <v>42</v>
      </c>
      <c r="C297" s="4" t="s">
        <v>259</v>
      </c>
      <c r="D297" s="4" t="s">
        <v>253</v>
      </c>
      <c r="E297" s="4" t="s">
        <v>377</v>
      </c>
      <c r="F297" s="4">
        <v>0</v>
      </c>
    </row>
    <row r="298" spans="1:6" x14ac:dyDescent="0.25">
      <c r="A298" s="4">
        <v>10425088</v>
      </c>
      <c r="B298" s="9" t="s">
        <v>42</v>
      </c>
      <c r="C298" s="4" t="s">
        <v>264</v>
      </c>
      <c r="D298" s="4" t="s">
        <v>186</v>
      </c>
      <c r="E298" s="4" t="s">
        <v>374</v>
      </c>
      <c r="F298" s="4">
        <v>1</v>
      </c>
    </row>
    <row r="299" spans="1:6" x14ac:dyDescent="0.25">
      <c r="A299" s="4">
        <v>10425088</v>
      </c>
      <c r="B299" s="9" t="s">
        <v>42</v>
      </c>
      <c r="C299" s="4" t="s">
        <v>264</v>
      </c>
      <c r="D299" s="4" t="s">
        <v>186</v>
      </c>
      <c r="E299" s="4" t="s">
        <v>375</v>
      </c>
      <c r="F299" s="4">
        <v>0</v>
      </c>
    </row>
    <row r="300" spans="1:6" x14ac:dyDescent="0.25">
      <c r="A300" s="4">
        <v>10425088</v>
      </c>
      <c r="B300" s="9" t="s">
        <v>42</v>
      </c>
      <c r="C300" s="4" t="s">
        <v>264</v>
      </c>
      <c r="D300" s="4" t="s">
        <v>186</v>
      </c>
      <c r="E300" s="4" t="s">
        <v>376</v>
      </c>
      <c r="F300" s="4">
        <v>1</v>
      </c>
    </row>
    <row r="301" spans="1:6" x14ac:dyDescent="0.25">
      <c r="A301" s="4">
        <v>10425088</v>
      </c>
      <c r="B301" s="9" t="s">
        <v>42</v>
      </c>
      <c r="C301" s="4" t="s">
        <v>264</v>
      </c>
      <c r="D301" s="4" t="s">
        <v>186</v>
      </c>
      <c r="E301" s="4" t="s">
        <v>377</v>
      </c>
      <c r="F301" s="4">
        <v>0</v>
      </c>
    </row>
    <row r="302" spans="1:6" x14ac:dyDescent="0.25">
      <c r="A302" s="4">
        <v>10425089</v>
      </c>
      <c r="B302" s="9" t="s">
        <v>42</v>
      </c>
      <c r="C302" s="4" t="s">
        <v>264</v>
      </c>
      <c r="D302" s="4" t="s">
        <v>186</v>
      </c>
      <c r="E302" s="4" t="s">
        <v>374</v>
      </c>
      <c r="F302" s="4">
        <v>1</v>
      </c>
    </row>
    <row r="303" spans="1:6" x14ac:dyDescent="0.25">
      <c r="A303" s="4">
        <v>10425089</v>
      </c>
      <c r="B303" s="9" t="s">
        <v>42</v>
      </c>
      <c r="C303" s="4" t="s">
        <v>264</v>
      </c>
      <c r="D303" s="4" t="s">
        <v>186</v>
      </c>
      <c r="E303" s="4" t="s">
        <v>375</v>
      </c>
      <c r="F303" s="4">
        <v>1</v>
      </c>
    </row>
    <row r="304" spans="1:6" x14ac:dyDescent="0.25">
      <c r="A304" s="4">
        <v>10425089</v>
      </c>
      <c r="B304" s="9" t="s">
        <v>42</v>
      </c>
      <c r="C304" s="4" t="s">
        <v>264</v>
      </c>
      <c r="D304" s="4" t="s">
        <v>186</v>
      </c>
      <c r="E304" s="4" t="s">
        <v>376</v>
      </c>
      <c r="F304" s="4">
        <v>1</v>
      </c>
    </row>
    <row r="305" spans="1:6" x14ac:dyDescent="0.25">
      <c r="A305" s="4">
        <v>10425089</v>
      </c>
      <c r="B305" s="9" t="s">
        <v>42</v>
      </c>
      <c r="C305" s="4" t="s">
        <v>264</v>
      </c>
      <c r="D305" s="4" t="s">
        <v>186</v>
      </c>
      <c r="E305" s="4" t="s">
        <v>377</v>
      </c>
      <c r="F305" s="4">
        <v>0</v>
      </c>
    </row>
    <row r="306" spans="1:6" x14ac:dyDescent="0.25">
      <c r="A306" s="4">
        <v>10425090</v>
      </c>
      <c r="B306" s="9" t="s">
        <v>42</v>
      </c>
      <c r="C306" s="4" t="s">
        <v>269</v>
      </c>
      <c r="D306" s="4" t="s">
        <v>186</v>
      </c>
      <c r="E306" s="4" t="s">
        <v>374</v>
      </c>
      <c r="F306" s="4">
        <v>1</v>
      </c>
    </row>
    <row r="307" spans="1:6" x14ac:dyDescent="0.25">
      <c r="A307" s="4">
        <v>10425090</v>
      </c>
      <c r="B307" s="9" t="s">
        <v>42</v>
      </c>
      <c r="C307" s="4" t="s">
        <v>269</v>
      </c>
      <c r="D307" s="4" t="s">
        <v>186</v>
      </c>
      <c r="E307" s="4" t="s">
        <v>375</v>
      </c>
      <c r="F307" s="4">
        <v>0</v>
      </c>
    </row>
    <row r="308" spans="1:6" x14ac:dyDescent="0.25">
      <c r="A308" s="4">
        <v>10425090</v>
      </c>
      <c r="B308" s="9" t="s">
        <v>42</v>
      </c>
      <c r="C308" s="4" t="s">
        <v>269</v>
      </c>
      <c r="D308" s="4" t="s">
        <v>186</v>
      </c>
      <c r="E308" s="4" t="s">
        <v>376</v>
      </c>
      <c r="F308" s="4">
        <v>0</v>
      </c>
    </row>
    <row r="309" spans="1:6" x14ac:dyDescent="0.25">
      <c r="A309" s="4">
        <v>10425090</v>
      </c>
      <c r="B309" s="9" t="s">
        <v>42</v>
      </c>
      <c r="C309" s="4" t="s">
        <v>269</v>
      </c>
      <c r="D309" s="4" t="s">
        <v>186</v>
      </c>
      <c r="E309" s="4" t="s">
        <v>377</v>
      </c>
      <c r="F309" s="4">
        <v>0</v>
      </c>
    </row>
    <row r="310" spans="1:6" x14ac:dyDescent="0.25">
      <c r="A310" s="4">
        <v>10425091</v>
      </c>
      <c r="B310" s="9" t="s">
        <v>42</v>
      </c>
      <c r="C310" s="4" t="s">
        <v>272</v>
      </c>
      <c r="D310" s="4" t="s">
        <v>253</v>
      </c>
      <c r="E310" s="4" t="s">
        <v>374</v>
      </c>
      <c r="F310" s="4">
        <v>1</v>
      </c>
    </row>
    <row r="311" spans="1:6" x14ac:dyDescent="0.25">
      <c r="A311" s="4">
        <v>10425091</v>
      </c>
      <c r="B311" s="9" t="s">
        <v>42</v>
      </c>
      <c r="C311" s="4" t="s">
        <v>272</v>
      </c>
      <c r="D311" s="4" t="s">
        <v>253</v>
      </c>
      <c r="E311" s="4" t="s">
        <v>375</v>
      </c>
      <c r="F311" s="4">
        <v>1</v>
      </c>
    </row>
    <row r="312" spans="1:6" x14ac:dyDescent="0.25">
      <c r="A312" s="4">
        <v>10425091</v>
      </c>
      <c r="B312" s="9" t="s">
        <v>42</v>
      </c>
      <c r="C312" s="4" t="s">
        <v>272</v>
      </c>
      <c r="D312" s="4" t="s">
        <v>253</v>
      </c>
      <c r="E312" s="4" t="s">
        <v>376</v>
      </c>
      <c r="F312" s="4">
        <v>1</v>
      </c>
    </row>
    <row r="313" spans="1:6" x14ac:dyDescent="0.25">
      <c r="A313" s="4">
        <v>10425091</v>
      </c>
      <c r="B313" s="9" t="s">
        <v>42</v>
      </c>
      <c r="C313" s="4" t="s">
        <v>272</v>
      </c>
      <c r="D313" s="4" t="s">
        <v>253</v>
      </c>
      <c r="E313" s="4" t="s">
        <v>377</v>
      </c>
      <c r="F313" s="4">
        <v>0</v>
      </c>
    </row>
    <row r="314" spans="1:6" x14ac:dyDescent="0.25">
      <c r="A314" s="4">
        <v>10425092</v>
      </c>
      <c r="B314" s="9" t="s">
        <v>42</v>
      </c>
      <c r="C314" s="4" t="s">
        <v>275</v>
      </c>
      <c r="D314" s="4" t="s">
        <v>253</v>
      </c>
      <c r="E314" s="4" t="s">
        <v>374</v>
      </c>
      <c r="F314" s="4">
        <v>1</v>
      </c>
    </row>
    <row r="315" spans="1:6" x14ac:dyDescent="0.25">
      <c r="A315" s="4">
        <v>10425092</v>
      </c>
      <c r="B315" s="9" t="s">
        <v>42</v>
      </c>
      <c r="C315" s="4" t="s">
        <v>275</v>
      </c>
      <c r="D315" s="4" t="s">
        <v>253</v>
      </c>
      <c r="E315" s="4" t="s">
        <v>375</v>
      </c>
      <c r="F315" s="4">
        <v>1</v>
      </c>
    </row>
    <row r="316" spans="1:6" x14ac:dyDescent="0.25">
      <c r="A316" s="4">
        <v>10425092</v>
      </c>
      <c r="B316" s="9" t="s">
        <v>42</v>
      </c>
      <c r="C316" s="4" t="s">
        <v>275</v>
      </c>
      <c r="D316" s="4" t="s">
        <v>253</v>
      </c>
      <c r="E316" s="4" t="s">
        <v>376</v>
      </c>
      <c r="F316" s="4">
        <v>1</v>
      </c>
    </row>
    <row r="317" spans="1:6" x14ac:dyDescent="0.25">
      <c r="A317" s="4">
        <v>10425092</v>
      </c>
      <c r="B317" s="9" t="s">
        <v>42</v>
      </c>
      <c r="C317" s="4" t="s">
        <v>275</v>
      </c>
      <c r="D317" s="4" t="s">
        <v>253</v>
      </c>
      <c r="E317" s="4" t="s">
        <v>377</v>
      </c>
      <c r="F317" s="4">
        <v>0</v>
      </c>
    </row>
    <row r="318" spans="1:6" x14ac:dyDescent="0.25">
      <c r="A318" s="4">
        <v>10425094</v>
      </c>
      <c r="B318" s="9" t="s">
        <v>42</v>
      </c>
      <c r="C318" s="4" t="s">
        <v>278</v>
      </c>
      <c r="D318" s="4" t="s">
        <v>253</v>
      </c>
      <c r="E318" s="4" t="s">
        <v>374</v>
      </c>
      <c r="F318" s="4">
        <v>1</v>
      </c>
    </row>
    <row r="319" spans="1:6" x14ac:dyDescent="0.25">
      <c r="A319" s="4">
        <v>10425094</v>
      </c>
      <c r="B319" s="9" t="s">
        <v>42</v>
      </c>
      <c r="C319" s="4" t="s">
        <v>278</v>
      </c>
      <c r="D319" s="4" t="s">
        <v>253</v>
      </c>
      <c r="E319" s="4" t="s">
        <v>375</v>
      </c>
      <c r="F319" s="4">
        <v>1</v>
      </c>
    </row>
    <row r="320" spans="1:6" x14ac:dyDescent="0.25">
      <c r="A320" s="4">
        <v>10425094</v>
      </c>
      <c r="B320" s="9" t="s">
        <v>42</v>
      </c>
      <c r="C320" s="4" t="s">
        <v>278</v>
      </c>
      <c r="D320" s="4" t="s">
        <v>253</v>
      </c>
      <c r="E320" s="4" t="s">
        <v>376</v>
      </c>
      <c r="F320" s="4">
        <v>1</v>
      </c>
    </row>
    <row r="321" spans="1:6" x14ac:dyDescent="0.25">
      <c r="A321" s="4">
        <v>10425094</v>
      </c>
      <c r="B321" s="9" t="s">
        <v>42</v>
      </c>
      <c r="C321" s="4" t="s">
        <v>278</v>
      </c>
      <c r="D321" s="4" t="s">
        <v>253</v>
      </c>
      <c r="E321" s="4" t="s">
        <v>377</v>
      </c>
      <c r="F321" s="4">
        <v>0</v>
      </c>
    </row>
    <row r="322" spans="1:6" x14ac:dyDescent="0.25">
      <c r="A322" s="4">
        <v>10425095</v>
      </c>
      <c r="B322" s="9" t="s">
        <v>42</v>
      </c>
      <c r="C322" s="4" t="s">
        <v>281</v>
      </c>
      <c r="D322" s="4" t="s">
        <v>253</v>
      </c>
      <c r="E322" s="4" t="s">
        <v>374</v>
      </c>
      <c r="F322" s="4">
        <v>1</v>
      </c>
    </row>
    <row r="323" spans="1:6" x14ac:dyDescent="0.25">
      <c r="A323" s="4">
        <v>10425095</v>
      </c>
      <c r="B323" s="9" t="s">
        <v>42</v>
      </c>
      <c r="C323" s="4" t="s">
        <v>281</v>
      </c>
      <c r="D323" s="4" t="s">
        <v>253</v>
      </c>
      <c r="E323" s="4" t="s">
        <v>375</v>
      </c>
      <c r="F323" s="4">
        <v>0</v>
      </c>
    </row>
    <row r="324" spans="1:6" x14ac:dyDescent="0.25">
      <c r="A324" s="4">
        <v>10425095</v>
      </c>
      <c r="B324" s="9" t="s">
        <v>42</v>
      </c>
      <c r="C324" s="4" t="s">
        <v>281</v>
      </c>
      <c r="D324" s="4" t="s">
        <v>253</v>
      </c>
      <c r="E324" s="4" t="s">
        <v>376</v>
      </c>
      <c r="F324" s="4">
        <v>0</v>
      </c>
    </row>
    <row r="325" spans="1:6" x14ac:dyDescent="0.25">
      <c r="A325" s="4">
        <v>10425095</v>
      </c>
      <c r="B325" s="9" t="s">
        <v>42</v>
      </c>
      <c r="C325" s="4" t="s">
        <v>281</v>
      </c>
      <c r="D325" s="4" t="s">
        <v>253</v>
      </c>
      <c r="E325" s="4" t="s">
        <v>377</v>
      </c>
      <c r="F325" s="4">
        <v>0</v>
      </c>
    </row>
    <row r="326" spans="1:6" x14ac:dyDescent="0.25">
      <c r="A326" s="4">
        <v>10425096</v>
      </c>
      <c r="B326" s="9" t="s">
        <v>42</v>
      </c>
      <c r="C326" s="4" t="s">
        <v>284</v>
      </c>
      <c r="D326" s="4" t="s">
        <v>233</v>
      </c>
      <c r="E326" s="4" t="s">
        <v>374</v>
      </c>
      <c r="F326" s="4">
        <v>1</v>
      </c>
    </row>
    <row r="327" spans="1:6" x14ac:dyDescent="0.25">
      <c r="A327" s="4">
        <v>10425096</v>
      </c>
      <c r="B327" s="9" t="s">
        <v>42</v>
      </c>
      <c r="C327" s="4" t="s">
        <v>284</v>
      </c>
      <c r="D327" s="4" t="s">
        <v>233</v>
      </c>
      <c r="E327" s="4" t="s">
        <v>375</v>
      </c>
      <c r="F327" s="4">
        <v>1</v>
      </c>
    </row>
    <row r="328" spans="1:6" x14ac:dyDescent="0.25">
      <c r="A328" s="4">
        <v>10425096</v>
      </c>
      <c r="B328" s="9" t="s">
        <v>42</v>
      </c>
      <c r="C328" s="4" t="s">
        <v>284</v>
      </c>
      <c r="D328" s="4" t="s">
        <v>233</v>
      </c>
      <c r="E328" s="4" t="s">
        <v>376</v>
      </c>
      <c r="F328" s="4">
        <v>1</v>
      </c>
    </row>
    <row r="329" spans="1:6" x14ac:dyDescent="0.25">
      <c r="A329" s="4">
        <v>10425096</v>
      </c>
      <c r="B329" s="9" t="s">
        <v>42</v>
      </c>
      <c r="C329" s="4" t="s">
        <v>284</v>
      </c>
      <c r="D329" s="4" t="s">
        <v>233</v>
      </c>
      <c r="E329" s="4" t="s">
        <v>377</v>
      </c>
      <c r="F329" s="4">
        <v>0</v>
      </c>
    </row>
    <row r="330" spans="1:6" x14ac:dyDescent="0.25">
      <c r="A330" s="4">
        <v>10425097</v>
      </c>
      <c r="B330" s="9" t="s">
        <v>42</v>
      </c>
      <c r="C330" s="4" t="s">
        <v>284</v>
      </c>
      <c r="D330" s="4" t="s">
        <v>233</v>
      </c>
      <c r="E330" s="4" t="s">
        <v>374</v>
      </c>
      <c r="F330" s="4">
        <v>1</v>
      </c>
    </row>
    <row r="331" spans="1:6" x14ac:dyDescent="0.25">
      <c r="A331" s="4">
        <v>10425097</v>
      </c>
      <c r="B331" s="9" t="s">
        <v>42</v>
      </c>
      <c r="C331" s="4" t="s">
        <v>284</v>
      </c>
      <c r="D331" s="4" t="s">
        <v>233</v>
      </c>
      <c r="E331" s="4" t="s">
        <v>375</v>
      </c>
      <c r="F331" s="4">
        <v>0</v>
      </c>
    </row>
    <row r="332" spans="1:6" x14ac:dyDescent="0.25">
      <c r="A332" s="4">
        <v>10425097</v>
      </c>
      <c r="B332" s="9" t="s">
        <v>42</v>
      </c>
      <c r="C332" s="4" t="s">
        <v>284</v>
      </c>
      <c r="D332" s="4" t="s">
        <v>233</v>
      </c>
      <c r="E332" s="4" t="s">
        <v>376</v>
      </c>
      <c r="F332" s="4">
        <v>0</v>
      </c>
    </row>
    <row r="333" spans="1:6" x14ac:dyDescent="0.25">
      <c r="A333" s="4">
        <v>10425097</v>
      </c>
      <c r="B333" s="9" t="s">
        <v>42</v>
      </c>
      <c r="C333" s="4" t="s">
        <v>284</v>
      </c>
      <c r="D333" s="4" t="s">
        <v>233</v>
      </c>
      <c r="E333" s="4" t="s">
        <v>377</v>
      </c>
      <c r="F333" s="4">
        <v>0</v>
      </c>
    </row>
    <row r="334" spans="1:6" x14ac:dyDescent="0.25">
      <c r="A334" s="4">
        <v>10425098</v>
      </c>
      <c r="B334" s="9" t="s">
        <v>42</v>
      </c>
      <c r="C334" s="4" t="s">
        <v>289</v>
      </c>
      <c r="D334" s="4" t="s">
        <v>233</v>
      </c>
      <c r="E334" s="4" t="s">
        <v>374</v>
      </c>
      <c r="F334" s="4">
        <v>1</v>
      </c>
    </row>
    <row r="335" spans="1:6" x14ac:dyDescent="0.25">
      <c r="A335" s="4">
        <v>10425098</v>
      </c>
      <c r="B335" s="9" t="s">
        <v>42</v>
      </c>
      <c r="C335" s="4" t="s">
        <v>289</v>
      </c>
      <c r="D335" s="4" t="s">
        <v>233</v>
      </c>
      <c r="E335" s="4" t="s">
        <v>375</v>
      </c>
      <c r="F335" s="4">
        <v>1</v>
      </c>
    </row>
    <row r="336" spans="1:6" x14ac:dyDescent="0.25">
      <c r="A336" s="4">
        <v>10425098</v>
      </c>
      <c r="B336" s="9" t="s">
        <v>42</v>
      </c>
      <c r="C336" s="4" t="s">
        <v>289</v>
      </c>
      <c r="D336" s="4" t="s">
        <v>233</v>
      </c>
      <c r="E336" s="4" t="s">
        <v>376</v>
      </c>
      <c r="F336" s="4">
        <v>1</v>
      </c>
    </row>
    <row r="337" spans="1:6" x14ac:dyDescent="0.25">
      <c r="A337" s="4">
        <v>10425098</v>
      </c>
      <c r="B337" s="9" t="s">
        <v>42</v>
      </c>
      <c r="C337" s="4" t="s">
        <v>289</v>
      </c>
      <c r="D337" s="4" t="s">
        <v>233</v>
      </c>
      <c r="E337" s="4" t="s">
        <v>377</v>
      </c>
      <c r="F337" s="4">
        <v>0</v>
      </c>
    </row>
    <row r="338" spans="1:6" x14ac:dyDescent="0.25">
      <c r="A338" s="4">
        <v>10425099</v>
      </c>
      <c r="B338" s="9" t="s">
        <v>42</v>
      </c>
      <c r="C338" s="4" t="s">
        <v>292</v>
      </c>
      <c r="D338" s="4" t="s">
        <v>233</v>
      </c>
      <c r="E338" s="4" t="s">
        <v>374</v>
      </c>
      <c r="F338" s="4">
        <v>1</v>
      </c>
    </row>
    <row r="339" spans="1:6" x14ac:dyDescent="0.25">
      <c r="A339" s="4">
        <v>10425099</v>
      </c>
      <c r="B339" s="9" t="s">
        <v>42</v>
      </c>
      <c r="C339" s="4" t="s">
        <v>292</v>
      </c>
      <c r="D339" s="4" t="s">
        <v>233</v>
      </c>
      <c r="E339" s="4" t="s">
        <v>375</v>
      </c>
      <c r="F339" s="4">
        <v>0</v>
      </c>
    </row>
    <row r="340" spans="1:6" x14ac:dyDescent="0.25">
      <c r="A340" s="4">
        <v>10425099</v>
      </c>
      <c r="B340" s="9" t="s">
        <v>42</v>
      </c>
      <c r="C340" s="4" t="s">
        <v>292</v>
      </c>
      <c r="D340" s="4" t="s">
        <v>233</v>
      </c>
      <c r="E340" s="4" t="s">
        <v>376</v>
      </c>
      <c r="F340" s="4">
        <v>0</v>
      </c>
    </row>
    <row r="341" spans="1:6" x14ac:dyDescent="0.25">
      <c r="A341" s="4">
        <v>10425099</v>
      </c>
      <c r="B341" s="9" t="s">
        <v>42</v>
      </c>
      <c r="C341" s="4" t="s">
        <v>292</v>
      </c>
      <c r="D341" s="4" t="s">
        <v>233</v>
      </c>
      <c r="E341" s="4" t="s">
        <v>377</v>
      </c>
      <c r="F341" s="4">
        <v>0</v>
      </c>
    </row>
    <row r="342" spans="1:6" x14ac:dyDescent="0.25">
      <c r="A342" s="4">
        <v>10425100</v>
      </c>
      <c r="B342" s="9" t="s">
        <v>42</v>
      </c>
      <c r="C342" s="4" t="s">
        <v>295</v>
      </c>
      <c r="D342" s="4" t="s">
        <v>233</v>
      </c>
      <c r="E342" s="4" t="s">
        <v>374</v>
      </c>
      <c r="F342" s="4">
        <v>1</v>
      </c>
    </row>
    <row r="343" spans="1:6" x14ac:dyDescent="0.25">
      <c r="A343" s="4">
        <v>10425100</v>
      </c>
      <c r="B343" s="9" t="s">
        <v>42</v>
      </c>
      <c r="C343" s="4" t="s">
        <v>295</v>
      </c>
      <c r="D343" s="4" t="s">
        <v>233</v>
      </c>
      <c r="E343" s="4" t="s">
        <v>375</v>
      </c>
      <c r="F343" s="4">
        <v>0</v>
      </c>
    </row>
    <row r="344" spans="1:6" x14ac:dyDescent="0.25">
      <c r="A344" s="4">
        <v>10425100</v>
      </c>
      <c r="B344" s="9" t="s">
        <v>42</v>
      </c>
      <c r="C344" s="4" t="s">
        <v>295</v>
      </c>
      <c r="D344" s="4" t="s">
        <v>233</v>
      </c>
      <c r="E344" s="4" t="s">
        <v>376</v>
      </c>
      <c r="F344" s="4">
        <v>1</v>
      </c>
    </row>
    <row r="345" spans="1:6" x14ac:dyDescent="0.25">
      <c r="A345" s="4">
        <v>10425100</v>
      </c>
      <c r="B345" s="9" t="s">
        <v>42</v>
      </c>
      <c r="C345" s="4" t="s">
        <v>295</v>
      </c>
      <c r="D345" s="4" t="s">
        <v>233</v>
      </c>
      <c r="E345" s="4" t="s">
        <v>377</v>
      </c>
      <c r="F345" s="4">
        <v>0</v>
      </c>
    </row>
    <row r="346" spans="1:6" x14ac:dyDescent="0.25">
      <c r="A346" s="4">
        <v>10425101</v>
      </c>
      <c r="B346" s="9" t="s">
        <v>42</v>
      </c>
      <c r="C346" s="4" t="s">
        <v>289</v>
      </c>
      <c r="D346" s="4" t="s">
        <v>233</v>
      </c>
      <c r="E346" s="4" t="s">
        <v>374</v>
      </c>
      <c r="F346" s="4">
        <v>1</v>
      </c>
    </row>
    <row r="347" spans="1:6" x14ac:dyDescent="0.25">
      <c r="A347" s="4">
        <v>10425101</v>
      </c>
      <c r="B347" s="9" t="s">
        <v>42</v>
      </c>
      <c r="C347" s="4" t="s">
        <v>289</v>
      </c>
      <c r="D347" s="4" t="s">
        <v>233</v>
      </c>
      <c r="E347" s="4" t="s">
        <v>375</v>
      </c>
      <c r="F347" s="4">
        <v>0</v>
      </c>
    </row>
    <row r="348" spans="1:6" x14ac:dyDescent="0.25">
      <c r="A348" s="4">
        <v>10425101</v>
      </c>
      <c r="B348" s="9" t="s">
        <v>42</v>
      </c>
      <c r="C348" s="4" t="s">
        <v>289</v>
      </c>
      <c r="D348" s="4" t="s">
        <v>233</v>
      </c>
      <c r="E348" s="4" t="s">
        <v>376</v>
      </c>
      <c r="F348" s="4">
        <v>1</v>
      </c>
    </row>
    <row r="349" spans="1:6" x14ac:dyDescent="0.25">
      <c r="A349" s="4">
        <v>10425101</v>
      </c>
      <c r="B349" s="9" t="s">
        <v>42</v>
      </c>
      <c r="C349" s="4" t="s">
        <v>289</v>
      </c>
      <c r="D349" s="4" t="s">
        <v>233</v>
      </c>
      <c r="E349" s="4" t="s">
        <v>377</v>
      </c>
      <c r="F349" s="4">
        <v>0</v>
      </c>
    </row>
    <row r="350" spans="1:6" x14ac:dyDescent="0.25">
      <c r="A350" s="4">
        <v>10425102</v>
      </c>
      <c r="B350" s="9" t="s">
        <v>42</v>
      </c>
      <c r="C350" s="4" t="s">
        <v>300</v>
      </c>
      <c r="D350" s="4" t="s">
        <v>233</v>
      </c>
      <c r="E350" s="4" t="s">
        <v>374</v>
      </c>
      <c r="F350" s="4">
        <v>1</v>
      </c>
    </row>
    <row r="351" spans="1:6" x14ac:dyDescent="0.25">
      <c r="A351" s="4">
        <v>10425102</v>
      </c>
      <c r="B351" s="9" t="s">
        <v>42</v>
      </c>
      <c r="C351" s="4" t="s">
        <v>300</v>
      </c>
      <c r="D351" s="4" t="s">
        <v>233</v>
      </c>
      <c r="E351" s="4" t="s">
        <v>375</v>
      </c>
      <c r="F351" s="4">
        <v>0</v>
      </c>
    </row>
    <row r="352" spans="1:6" x14ac:dyDescent="0.25">
      <c r="A352" s="4">
        <v>10425102</v>
      </c>
      <c r="B352" s="9" t="s">
        <v>42</v>
      </c>
      <c r="C352" s="4" t="s">
        <v>300</v>
      </c>
      <c r="D352" s="4" t="s">
        <v>233</v>
      </c>
      <c r="E352" s="4" t="s">
        <v>376</v>
      </c>
      <c r="F352" s="4">
        <v>1</v>
      </c>
    </row>
    <row r="353" spans="1:6" x14ac:dyDescent="0.25">
      <c r="A353" s="4">
        <v>10425102</v>
      </c>
      <c r="B353" s="9" t="s">
        <v>42</v>
      </c>
      <c r="C353" s="4" t="s">
        <v>300</v>
      </c>
      <c r="D353" s="4" t="s">
        <v>233</v>
      </c>
      <c r="E353" s="4" t="s">
        <v>377</v>
      </c>
      <c r="F353" s="4">
        <v>0</v>
      </c>
    </row>
    <row r="354" spans="1:6" x14ac:dyDescent="0.25">
      <c r="A354" s="4">
        <v>10425103</v>
      </c>
      <c r="B354" s="9" t="s">
        <v>42</v>
      </c>
      <c r="C354" s="4" t="s">
        <v>163</v>
      </c>
      <c r="D354" s="4" t="s">
        <v>136</v>
      </c>
      <c r="E354" s="4" t="s">
        <v>374</v>
      </c>
      <c r="F354" s="4">
        <v>1</v>
      </c>
    </row>
    <row r="355" spans="1:6" x14ac:dyDescent="0.25">
      <c r="A355" s="4">
        <v>10425103</v>
      </c>
      <c r="B355" s="9" t="s">
        <v>42</v>
      </c>
      <c r="C355" s="4" t="s">
        <v>163</v>
      </c>
      <c r="D355" s="4" t="s">
        <v>136</v>
      </c>
      <c r="E355" s="4" t="s">
        <v>375</v>
      </c>
      <c r="F355" s="4">
        <v>1</v>
      </c>
    </row>
    <row r="356" spans="1:6" x14ac:dyDescent="0.25">
      <c r="A356" s="4">
        <v>10425103</v>
      </c>
      <c r="B356" s="9" t="s">
        <v>42</v>
      </c>
      <c r="C356" s="4" t="s">
        <v>163</v>
      </c>
      <c r="D356" s="4" t="s">
        <v>136</v>
      </c>
      <c r="E356" s="4" t="s">
        <v>376</v>
      </c>
      <c r="F356" s="4">
        <v>1</v>
      </c>
    </row>
    <row r="357" spans="1:6" x14ac:dyDescent="0.25">
      <c r="A357" s="4">
        <v>10425103</v>
      </c>
      <c r="B357" s="9" t="s">
        <v>42</v>
      </c>
      <c r="C357" s="4" t="s">
        <v>163</v>
      </c>
      <c r="D357" s="4" t="s">
        <v>136</v>
      </c>
      <c r="E357" s="4" t="s">
        <v>377</v>
      </c>
      <c r="F357" s="4">
        <v>0</v>
      </c>
    </row>
    <row r="358" spans="1:6" x14ac:dyDescent="0.25">
      <c r="A358" s="4">
        <v>10428465</v>
      </c>
      <c r="B358" s="9" t="s">
        <v>42</v>
      </c>
      <c r="C358" s="4" t="s">
        <v>305</v>
      </c>
      <c r="D358" s="4" t="s">
        <v>253</v>
      </c>
      <c r="E358" s="4" t="s">
        <v>374</v>
      </c>
      <c r="F358" s="4">
        <v>1</v>
      </c>
    </row>
    <row r="359" spans="1:6" x14ac:dyDescent="0.25">
      <c r="A359" s="4">
        <v>10428465</v>
      </c>
      <c r="B359" s="9" t="s">
        <v>42</v>
      </c>
      <c r="C359" s="4" t="s">
        <v>305</v>
      </c>
      <c r="D359" s="4" t="s">
        <v>253</v>
      </c>
      <c r="E359" s="4" t="s">
        <v>375</v>
      </c>
      <c r="F359" s="4">
        <v>1</v>
      </c>
    </row>
    <row r="360" spans="1:6" x14ac:dyDescent="0.25">
      <c r="A360" s="4">
        <v>10428465</v>
      </c>
      <c r="B360" s="9" t="s">
        <v>42</v>
      </c>
      <c r="C360" s="4" t="s">
        <v>305</v>
      </c>
      <c r="D360" s="4" t="s">
        <v>253</v>
      </c>
      <c r="E360" s="4" t="s">
        <v>376</v>
      </c>
      <c r="F360" s="4">
        <v>1</v>
      </c>
    </row>
    <row r="361" spans="1:6" x14ac:dyDescent="0.25">
      <c r="A361" s="4">
        <v>10428465</v>
      </c>
      <c r="B361" s="9" t="s">
        <v>42</v>
      </c>
      <c r="C361" s="4" t="s">
        <v>305</v>
      </c>
      <c r="D361" s="4" t="s">
        <v>253</v>
      </c>
      <c r="E361" s="4" t="s">
        <v>377</v>
      </c>
      <c r="F361" s="4">
        <v>0</v>
      </c>
    </row>
    <row r="362" spans="1:6" x14ac:dyDescent="0.25">
      <c r="A362" s="4">
        <v>10431662</v>
      </c>
      <c r="B362" s="9" t="s">
        <v>42</v>
      </c>
      <c r="C362" s="4" t="s">
        <v>305</v>
      </c>
      <c r="D362" s="4" t="s">
        <v>253</v>
      </c>
      <c r="E362" s="4" t="s">
        <v>374</v>
      </c>
      <c r="F362" s="4">
        <v>1</v>
      </c>
    </row>
    <row r="363" spans="1:6" x14ac:dyDescent="0.25">
      <c r="A363" s="4">
        <v>10431662</v>
      </c>
      <c r="B363" s="9" t="s">
        <v>42</v>
      </c>
      <c r="C363" s="4" t="s">
        <v>305</v>
      </c>
      <c r="D363" s="4" t="s">
        <v>253</v>
      </c>
      <c r="E363" s="4" t="s">
        <v>375</v>
      </c>
      <c r="F363" s="4">
        <v>1</v>
      </c>
    </row>
    <row r="364" spans="1:6" x14ac:dyDescent="0.25">
      <c r="A364" s="4">
        <v>10431662</v>
      </c>
      <c r="B364" s="9" t="s">
        <v>42</v>
      </c>
      <c r="C364" s="4" t="s">
        <v>305</v>
      </c>
      <c r="D364" s="4" t="s">
        <v>253</v>
      </c>
      <c r="E364" s="4" t="s">
        <v>376</v>
      </c>
      <c r="F364" s="4">
        <v>0</v>
      </c>
    </row>
    <row r="365" spans="1:6" x14ac:dyDescent="0.25">
      <c r="A365" s="4">
        <v>10431662</v>
      </c>
      <c r="B365" s="9" t="s">
        <v>42</v>
      </c>
      <c r="C365" s="4" t="s">
        <v>305</v>
      </c>
      <c r="D365" s="4" t="s">
        <v>253</v>
      </c>
      <c r="E365" s="4" t="s">
        <v>377</v>
      </c>
      <c r="F365" s="4">
        <v>0</v>
      </c>
    </row>
    <row r="366" spans="1:6" x14ac:dyDescent="0.25">
      <c r="A366" s="4">
        <v>10431663</v>
      </c>
      <c r="B366" s="9" t="s">
        <v>42</v>
      </c>
      <c r="C366" s="4" t="s">
        <v>194</v>
      </c>
      <c r="D366" s="4" t="s">
        <v>186</v>
      </c>
      <c r="E366" s="4" t="s">
        <v>374</v>
      </c>
      <c r="F366" s="4">
        <v>1</v>
      </c>
    </row>
    <row r="367" spans="1:6" x14ac:dyDescent="0.25">
      <c r="A367" s="4">
        <v>10431663</v>
      </c>
      <c r="B367" s="9" t="s">
        <v>42</v>
      </c>
      <c r="C367" s="4" t="s">
        <v>194</v>
      </c>
      <c r="D367" s="4" t="s">
        <v>186</v>
      </c>
      <c r="E367" s="4" t="s">
        <v>375</v>
      </c>
      <c r="F367" s="4">
        <v>0</v>
      </c>
    </row>
    <row r="368" spans="1:6" x14ac:dyDescent="0.25">
      <c r="A368" s="4">
        <v>10431663</v>
      </c>
      <c r="B368" s="9" t="s">
        <v>42</v>
      </c>
      <c r="C368" s="4" t="s">
        <v>194</v>
      </c>
      <c r="D368" s="4" t="s">
        <v>186</v>
      </c>
      <c r="E368" s="4" t="s">
        <v>376</v>
      </c>
      <c r="F368" s="4">
        <v>1</v>
      </c>
    </row>
    <row r="369" spans="1:6" x14ac:dyDescent="0.25">
      <c r="A369" s="4">
        <v>10431663</v>
      </c>
      <c r="B369" s="9" t="s">
        <v>42</v>
      </c>
      <c r="C369" s="4" t="s">
        <v>194</v>
      </c>
      <c r="D369" s="4" t="s">
        <v>186</v>
      </c>
      <c r="E369" s="4" t="s">
        <v>377</v>
      </c>
      <c r="F369" s="4">
        <v>0</v>
      </c>
    </row>
    <row r="370" spans="1:6" x14ac:dyDescent="0.25">
      <c r="A370" s="4">
        <v>10431664</v>
      </c>
      <c r="B370" s="9" t="s">
        <v>42</v>
      </c>
      <c r="C370" s="4" t="s">
        <v>300</v>
      </c>
      <c r="D370" s="4" t="s">
        <v>233</v>
      </c>
      <c r="E370" s="4" t="s">
        <v>374</v>
      </c>
      <c r="F370" s="4">
        <v>1</v>
      </c>
    </row>
    <row r="371" spans="1:6" x14ac:dyDescent="0.25">
      <c r="A371" s="4">
        <v>10431664</v>
      </c>
      <c r="B371" s="9" t="s">
        <v>42</v>
      </c>
      <c r="C371" s="4" t="s">
        <v>300</v>
      </c>
      <c r="D371" s="4" t="s">
        <v>233</v>
      </c>
      <c r="E371" s="4" t="s">
        <v>375</v>
      </c>
      <c r="F371" s="4">
        <v>0</v>
      </c>
    </row>
    <row r="372" spans="1:6" x14ac:dyDescent="0.25">
      <c r="A372" s="4">
        <v>10431664</v>
      </c>
      <c r="B372" s="9" t="s">
        <v>42</v>
      </c>
      <c r="C372" s="4" t="s">
        <v>300</v>
      </c>
      <c r="D372" s="4" t="s">
        <v>233</v>
      </c>
      <c r="E372" s="4" t="s">
        <v>376</v>
      </c>
      <c r="F372" s="4">
        <v>1</v>
      </c>
    </row>
    <row r="373" spans="1:6" x14ac:dyDescent="0.25">
      <c r="A373" s="4">
        <v>10431664</v>
      </c>
      <c r="B373" s="9" t="s">
        <v>42</v>
      </c>
      <c r="C373" s="4" t="s">
        <v>300</v>
      </c>
      <c r="D373" s="4" t="s">
        <v>233</v>
      </c>
      <c r="E373" s="4" t="s">
        <v>377</v>
      </c>
      <c r="F373" s="4">
        <v>0</v>
      </c>
    </row>
    <row r="374" spans="1:6" x14ac:dyDescent="0.25">
      <c r="A374" s="4">
        <v>10431665</v>
      </c>
      <c r="B374" s="9" t="s">
        <v>42</v>
      </c>
      <c r="C374" s="4" t="s">
        <v>209</v>
      </c>
      <c r="D374" s="4" t="s">
        <v>186</v>
      </c>
      <c r="E374" s="4" t="s">
        <v>374</v>
      </c>
      <c r="F374" s="4">
        <v>1</v>
      </c>
    </row>
    <row r="375" spans="1:6" x14ac:dyDescent="0.25">
      <c r="A375" s="4">
        <v>10431665</v>
      </c>
      <c r="B375" s="9" t="s">
        <v>42</v>
      </c>
      <c r="C375" s="4" t="s">
        <v>209</v>
      </c>
      <c r="D375" s="4" t="s">
        <v>186</v>
      </c>
      <c r="E375" s="4" t="s">
        <v>375</v>
      </c>
      <c r="F375" s="4">
        <v>1</v>
      </c>
    </row>
    <row r="376" spans="1:6" x14ac:dyDescent="0.25">
      <c r="A376" s="4">
        <v>10431665</v>
      </c>
      <c r="B376" s="9" t="s">
        <v>42</v>
      </c>
      <c r="C376" s="4" t="s">
        <v>209</v>
      </c>
      <c r="D376" s="4" t="s">
        <v>186</v>
      </c>
      <c r="E376" s="4" t="s">
        <v>376</v>
      </c>
      <c r="F376" s="4">
        <v>1</v>
      </c>
    </row>
    <row r="377" spans="1:6" x14ac:dyDescent="0.25">
      <c r="A377" s="4">
        <v>10431665</v>
      </c>
      <c r="B377" s="9" t="s">
        <v>42</v>
      </c>
      <c r="C377" s="4" t="s">
        <v>209</v>
      </c>
      <c r="D377" s="4" t="s">
        <v>186</v>
      </c>
      <c r="E377" s="4" t="s">
        <v>377</v>
      </c>
      <c r="F377" s="4">
        <v>0</v>
      </c>
    </row>
    <row r="378" spans="1:6" x14ac:dyDescent="0.25">
      <c r="A378" s="4">
        <v>10431666</v>
      </c>
      <c r="B378" s="9" t="s">
        <v>42</v>
      </c>
      <c r="C378" s="4" t="s">
        <v>131</v>
      </c>
      <c r="D378" s="4" t="s">
        <v>104</v>
      </c>
      <c r="E378" s="4" t="s">
        <v>374</v>
      </c>
      <c r="F378" s="4">
        <v>1</v>
      </c>
    </row>
    <row r="379" spans="1:6" x14ac:dyDescent="0.25">
      <c r="A379" s="4">
        <v>10431666</v>
      </c>
      <c r="B379" s="9" t="s">
        <v>42</v>
      </c>
      <c r="C379" s="4" t="s">
        <v>131</v>
      </c>
      <c r="D379" s="4" t="s">
        <v>104</v>
      </c>
      <c r="E379" s="4" t="s">
        <v>375</v>
      </c>
      <c r="F379" s="4">
        <v>0</v>
      </c>
    </row>
    <row r="380" spans="1:6" x14ac:dyDescent="0.25">
      <c r="A380" s="4">
        <v>10431666</v>
      </c>
      <c r="B380" s="9" t="s">
        <v>42</v>
      </c>
      <c r="C380" s="4" t="s">
        <v>131</v>
      </c>
      <c r="D380" s="4" t="s">
        <v>104</v>
      </c>
      <c r="E380" s="4" t="s">
        <v>376</v>
      </c>
      <c r="F380" s="4">
        <v>1</v>
      </c>
    </row>
    <row r="381" spans="1:6" x14ac:dyDescent="0.25">
      <c r="A381" s="4">
        <v>10431666</v>
      </c>
      <c r="B381" s="9" t="s">
        <v>42</v>
      </c>
      <c r="C381" s="4" t="s">
        <v>131</v>
      </c>
      <c r="D381" s="4" t="s">
        <v>104</v>
      </c>
      <c r="E381" s="4" t="s">
        <v>377</v>
      </c>
      <c r="F381" s="4">
        <v>0</v>
      </c>
    </row>
    <row r="382" spans="1:6" x14ac:dyDescent="0.25">
      <c r="A382" s="4">
        <v>10431667</v>
      </c>
      <c r="B382" s="9" t="s">
        <v>42</v>
      </c>
      <c r="C382" s="4" t="s">
        <v>292</v>
      </c>
      <c r="D382" s="4" t="s">
        <v>233</v>
      </c>
      <c r="E382" s="4" t="s">
        <v>374</v>
      </c>
      <c r="F382" s="4">
        <v>1</v>
      </c>
    </row>
    <row r="383" spans="1:6" x14ac:dyDescent="0.25">
      <c r="A383" s="4">
        <v>10431667</v>
      </c>
      <c r="B383" s="9" t="s">
        <v>42</v>
      </c>
      <c r="C383" s="4" t="s">
        <v>292</v>
      </c>
      <c r="D383" s="4" t="s">
        <v>233</v>
      </c>
      <c r="E383" s="4" t="s">
        <v>375</v>
      </c>
      <c r="F383" s="4">
        <v>1</v>
      </c>
    </row>
    <row r="384" spans="1:6" x14ac:dyDescent="0.25">
      <c r="A384" s="4">
        <v>10431667</v>
      </c>
      <c r="B384" s="9" t="s">
        <v>42</v>
      </c>
      <c r="C384" s="4" t="s">
        <v>292</v>
      </c>
      <c r="D384" s="4" t="s">
        <v>233</v>
      </c>
      <c r="E384" s="4" t="s">
        <v>376</v>
      </c>
      <c r="F384" s="4">
        <v>1</v>
      </c>
    </row>
    <row r="385" spans="1:6" x14ac:dyDescent="0.25">
      <c r="A385" s="4">
        <v>10431667</v>
      </c>
      <c r="B385" s="9" t="s">
        <v>42</v>
      </c>
      <c r="C385" s="4" t="s">
        <v>292</v>
      </c>
      <c r="D385" s="4" t="s">
        <v>233</v>
      </c>
      <c r="E385" s="4" t="s">
        <v>377</v>
      </c>
      <c r="F385" s="4">
        <v>0</v>
      </c>
    </row>
    <row r="386" spans="1:6" x14ac:dyDescent="0.25">
      <c r="A386" s="4">
        <v>10431668</v>
      </c>
      <c r="B386" s="9" t="s">
        <v>42</v>
      </c>
      <c r="C386" s="4" t="s">
        <v>281</v>
      </c>
      <c r="D386" s="4" t="s">
        <v>253</v>
      </c>
      <c r="E386" s="4" t="s">
        <v>374</v>
      </c>
      <c r="F386" s="4">
        <v>1</v>
      </c>
    </row>
    <row r="387" spans="1:6" x14ac:dyDescent="0.25">
      <c r="A387" s="4">
        <v>10431668</v>
      </c>
      <c r="B387" s="9" t="s">
        <v>42</v>
      </c>
      <c r="C387" s="4" t="s">
        <v>281</v>
      </c>
      <c r="D387" s="4" t="s">
        <v>253</v>
      </c>
      <c r="E387" s="4" t="s">
        <v>375</v>
      </c>
      <c r="F387" s="4">
        <v>1</v>
      </c>
    </row>
    <row r="388" spans="1:6" x14ac:dyDescent="0.25">
      <c r="A388" s="4">
        <v>10431668</v>
      </c>
      <c r="B388" s="9" t="s">
        <v>42</v>
      </c>
      <c r="C388" s="4" t="s">
        <v>281</v>
      </c>
      <c r="D388" s="4" t="s">
        <v>253</v>
      </c>
      <c r="E388" s="4" t="s">
        <v>376</v>
      </c>
      <c r="F388" s="4">
        <v>0</v>
      </c>
    </row>
    <row r="389" spans="1:6" x14ac:dyDescent="0.25">
      <c r="A389" s="4">
        <v>10431668</v>
      </c>
      <c r="B389" s="9" t="s">
        <v>42</v>
      </c>
      <c r="C389" s="4" t="s">
        <v>281</v>
      </c>
      <c r="D389" s="4" t="s">
        <v>253</v>
      </c>
      <c r="E389" s="4" t="s">
        <v>377</v>
      </c>
      <c r="F389" s="4">
        <v>0</v>
      </c>
    </row>
    <row r="390" spans="1:6" x14ac:dyDescent="0.25">
      <c r="A390" s="4">
        <v>10431669</v>
      </c>
      <c r="B390" s="9" t="s">
        <v>42</v>
      </c>
      <c r="C390" s="4" t="s">
        <v>66</v>
      </c>
      <c r="D390" s="4" t="s">
        <v>48</v>
      </c>
      <c r="E390" s="4" t="s">
        <v>374</v>
      </c>
      <c r="F390" s="4">
        <v>1</v>
      </c>
    </row>
    <row r="391" spans="1:6" x14ac:dyDescent="0.25">
      <c r="A391" s="4">
        <v>10431669</v>
      </c>
      <c r="B391" s="9" t="s">
        <v>42</v>
      </c>
      <c r="C391" s="4" t="s">
        <v>66</v>
      </c>
      <c r="D391" s="4" t="s">
        <v>48</v>
      </c>
      <c r="E391" s="4" t="s">
        <v>375</v>
      </c>
      <c r="F391" s="4">
        <v>0</v>
      </c>
    </row>
    <row r="392" spans="1:6" x14ac:dyDescent="0.25">
      <c r="A392" s="4">
        <v>10431669</v>
      </c>
      <c r="B392" s="9" t="s">
        <v>42</v>
      </c>
      <c r="C392" s="4" t="s">
        <v>66</v>
      </c>
      <c r="D392" s="4" t="s">
        <v>48</v>
      </c>
      <c r="E392" s="4" t="s">
        <v>376</v>
      </c>
      <c r="F392" s="4">
        <v>0</v>
      </c>
    </row>
    <row r="393" spans="1:6" x14ac:dyDescent="0.25">
      <c r="A393" s="4">
        <v>10431669</v>
      </c>
      <c r="B393" s="9" t="s">
        <v>42</v>
      </c>
      <c r="C393" s="4" t="s">
        <v>66</v>
      </c>
      <c r="D393" s="4" t="s">
        <v>48</v>
      </c>
      <c r="E393" s="4" t="s">
        <v>377</v>
      </c>
      <c r="F393" s="4">
        <v>0</v>
      </c>
    </row>
    <row r="394" spans="1:6" x14ac:dyDescent="0.25">
      <c r="A394" s="4">
        <v>10431670</v>
      </c>
      <c r="B394" s="9" t="s">
        <v>42</v>
      </c>
      <c r="C394" s="4" t="s">
        <v>308</v>
      </c>
      <c r="D394" s="4" t="s">
        <v>48</v>
      </c>
      <c r="E394" s="4" t="s">
        <v>374</v>
      </c>
      <c r="F394" s="4">
        <v>0</v>
      </c>
    </row>
    <row r="395" spans="1:6" x14ac:dyDescent="0.25">
      <c r="A395" s="4">
        <v>10431670</v>
      </c>
      <c r="B395" s="9" t="s">
        <v>42</v>
      </c>
      <c r="C395" s="4" t="s">
        <v>308</v>
      </c>
      <c r="D395" s="4" t="s">
        <v>48</v>
      </c>
      <c r="E395" s="4" t="s">
        <v>375</v>
      </c>
      <c r="F395" s="4">
        <v>1</v>
      </c>
    </row>
    <row r="396" spans="1:6" x14ac:dyDescent="0.25">
      <c r="A396" s="4">
        <v>10431670</v>
      </c>
      <c r="B396" s="9" t="s">
        <v>42</v>
      </c>
      <c r="C396" s="4" t="s">
        <v>308</v>
      </c>
      <c r="D396" s="4" t="s">
        <v>48</v>
      </c>
      <c r="E396" s="4" t="s">
        <v>376</v>
      </c>
      <c r="F396" s="4">
        <v>1</v>
      </c>
    </row>
    <row r="397" spans="1:6" x14ac:dyDescent="0.25">
      <c r="A397" s="4">
        <v>10431670</v>
      </c>
      <c r="B397" s="9" t="s">
        <v>42</v>
      </c>
      <c r="C397" s="4" t="s">
        <v>308</v>
      </c>
      <c r="D397" s="4" t="s">
        <v>48</v>
      </c>
      <c r="E397" s="4" t="s">
        <v>377</v>
      </c>
      <c r="F397" s="4">
        <v>0</v>
      </c>
    </row>
    <row r="398" spans="1:6" x14ac:dyDescent="0.25">
      <c r="A398" s="4">
        <v>10431671</v>
      </c>
      <c r="B398" s="9" t="s">
        <v>42</v>
      </c>
      <c r="C398" s="4" t="s">
        <v>272</v>
      </c>
      <c r="D398" s="4" t="s">
        <v>253</v>
      </c>
      <c r="E398" s="4" t="s">
        <v>374</v>
      </c>
      <c r="F398" s="4">
        <v>1</v>
      </c>
    </row>
    <row r="399" spans="1:6" x14ac:dyDescent="0.25">
      <c r="A399" s="4">
        <v>10431671</v>
      </c>
      <c r="B399" s="9" t="s">
        <v>42</v>
      </c>
      <c r="C399" s="4" t="s">
        <v>272</v>
      </c>
      <c r="D399" s="4" t="s">
        <v>253</v>
      </c>
      <c r="E399" s="4" t="s">
        <v>375</v>
      </c>
      <c r="F399" s="4">
        <v>1</v>
      </c>
    </row>
    <row r="400" spans="1:6" x14ac:dyDescent="0.25">
      <c r="A400" s="4">
        <v>10431671</v>
      </c>
      <c r="B400" s="9" t="s">
        <v>42</v>
      </c>
      <c r="C400" s="4" t="s">
        <v>272</v>
      </c>
      <c r="D400" s="4" t="s">
        <v>253</v>
      </c>
      <c r="E400" s="4" t="s">
        <v>376</v>
      </c>
      <c r="F400" s="4">
        <v>1</v>
      </c>
    </row>
    <row r="401" spans="1:6" x14ac:dyDescent="0.25">
      <c r="A401" s="4">
        <v>10431671</v>
      </c>
      <c r="B401" s="9" t="s">
        <v>42</v>
      </c>
      <c r="C401" s="4" t="s">
        <v>272</v>
      </c>
      <c r="D401" s="4" t="s">
        <v>253</v>
      </c>
      <c r="E401" s="4" t="s">
        <v>377</v>
      </c>
      <c r="F401" s="4">
        <v>0</v>
      </c>
    </row>
    <row r="402" spans="1:6" x14ac:dyDescent="0.25">
      <c r="A402" s="4">
        <v>10431672</v>
      </c>
      <c r="B402" s="9" t="s">
        <v>42</v>
      </c>
      <c r="C402" s="4" t="s">
        <v>177</v>
      </c>
      <c r="D402" s="4" t="s">
        <v>104</v>
      </c>
      <c r="E402" s="4" t="s">
        <v>374</v>
      </c>
      <c r="F402" s="4">
        <v>0</v>
      </c>
    </row>
    <row r="403" spans="1:6" x14ac:dyDescent="0.25">
      <c r="A403" s="4">
        <v>10431672</v>
      </c>
      <c r="B403" s="9" t="s">
        <v>42</v>
      </c>
      <c r="C403" s="4" t="s">
        <v>177</v>
      </c>
      <c r="D403" s="4" t="s">
        <v>104</v>
      </c>
      <c r="E403" s="4" t="s">
        <v>375</v>
      </c>
      <c r="F403" s="4">
        <v>1</v>
      </c>
    </row>
    <row r="404" spans="1:6" x14ac:dyDescent="0.25">
      <c r="A404" s="4">
        <v>10431672</v>
      </c>
      <c r="B404" s="9" t="s">
        <v>42</v>
      </c>
      <c r="C404" s="4" t="s">
        <v>177</v>
      </c>
      <c r="D404" s="4" t="s">
        <v>104</v>
      </c>
      <c r="E404" s="4" t="s">
        <v>376</v>
      </c>
      <c r="F404" s="4">
        <v>0</v>
      </c>
    </row>
    <row r="405" spans="1:6" x14ac:dyDescent="0.25">
      <c r="A405" s="4">
        <v>10431672</v>
      </c>
      <c r="B405" s="9" t="s">
        <v>42</v>
      </c>
      <c r="C405" s="4" t="s">
        <v>177</v>
      </c>
      <c r="D405" s="4" t="s">
        <v>104</v>
      </c>
      <c r="E405" s="4" t="s">
        <v>377</v>
      </c>
      <c r="F405" s="4">
        <v>0</v>
      </c>
    </row>
    <row r="406" spans="1:6" x14ac:dyDescent="0.25">
      <c r="A406" s="4">
        <v>10431673</v>
      </c>
      <c r="B406" s="9" t="s">
        <v>42</v>
      </c>
      <c r="C406" s="4" t="s">
        <v>269</v>
      </c>
      <c r="D406" s="4" t="s">
        <v>186</v>
      </c>
      <c r="E406" s="4" t="s">
        <v>374</v>
      </c>
      <c r="F406" s="4">
        <v>1</v>
      </c>
    </row>
    <row r="407" spans="1:6" x14ac:dyDescent="0.25">
      <c r="A407" s="4">
        <v>10431673</v>
      </c>
      <c r="B407" s="9" t="s">
        <v>42</v>
      </c>
      <c r="C407" s="4" t="s">
        <v>269</v>
      </c>
      <c r="D407" s="4" t="s">
        <v>186</v>
      </c>
      <c r="E407" s="4" t="s">
        <v>375</v>
      </c>
      <c r="F407" s="4">
        <v>0</v>
      </c>
    </row>
    <row r="408" spans="1:6" x14ac:dyDescent="0.25">
      <c r="A408" s="4">
        <v>10431673</v>
      </c>
      <c r="B408" s="9" t="s">
        <v>42</v>
      </c>
      <c r="C408" s="4" t="s">
        <v>269</v>
      </c>
      <c r="D408" s="4" t="s">
        <v>186</v>
      </c>
      <c r="E408" s="4" t="s">
        <v>376</v>
      </c>
      <c r="F408" s="4">
        <v>1</v>
      </c>
    </row>
    <row r="409" spans="1:6" x14ac:dyDescent="0.25">
      <c r="A409" s="4">
        <v>10431673</v>
      </c>
      <c r="B409" s="9" t="s">
        <v>42</v>
      </c>
      <c r="C409" s="4" t="s">
        <v>269</v>
      </c>
      <c r="D409" s="4" t="s">
        <v>186</v>
      </c>
      <c r="E409" s="4" t="s">
        <v>377</v>
      </c>
      <c r="F409" s="4">
        <v>0</v>
      </c>
    </row>
    <row r="410" spans="1:6" x14ac:dyDescent="0.25">
      <c r="A410" s="4">
        <v>10431674</v>
      </c>
      <c r="B410" s="9" t="s">
        <v>42</v>
      </c>
      <c r="C410" s="4" t="s">
        <v>256</v>
      </c>
      <c r="D410" s="4" t="s">
        <v>253</v>
      </c>
      <c r="E410" s="4" t="s">
        <v>374</v>
      </c>
      <c r="F410" s="4">
        <v>1</v>
      </c>
    </row>
    <row r="411" spans="1:6" x14ac:dyDescent="0.25">
      <c r="A411" s="4">
        <v>10431674</v>
      </c>
      <c r="B411" s="9" t="s">
        <v>42</v>
      </c>
      <c r="C411" s="4" t="s">
        <v>256</v>
      </c>
      <c r="D411" s="4" t="s">
        <v>253</v>
      </c>
      <c r="E411" s="4" t="s">
        <v>375</v>
      </c>
      <c r="F411" s="4">
        <v>0</v>
      </c>
    </row>
    <row r="412" spans="1:6" x14ac:dyDescent="0.25">
      <c r="A412" s="4">
        <v>10431674</v>
      </c>
      <c r="B412" s="9" t="s">
        <v>42</v>
      </c>
      <c r="C412" s="4" t="s">
        <v>256</v>
      </c>
      <c r="D412" s="4" t="s">
        <v>253</v>
      </c>
      <c r="E412" s="4" t="s">
        <v>376</v>
      </c>
      <c r="F412" s="4">
        <v>1</v>
      </c>
    </row>
    <row r="413" spans="1:6" x14ac:dyDescent="0.25">
      <c r="A413" s="4">
        <v>10431674</v>
      </c>
      <c r="B413" s="9" t="s">
        <v>42</v>
      </c>
      <c r="C413" s="4" t="s">
        <v>256</v>
      </c>
      <c r="D413" s="4" t="s">
        <v>253</v>
      </c>
      <c r="E413" s="4" t="s">
        <v>377</v>
      </c>
      <c r="F413" s="4">
        <v>0</v>
      </c>
    </row>
    <row r="414" spans="1:6" x14ac:dyDescent="0.25">
      <c r="A414" s="4">
        <v>10431675</v>
      </c>
      <c r="B414" s="9" t="s">
        <v>42</v>
      </c>
      <c r="C414" s="4" t="s">
        <v>128</v>
      </c>
      <c r="D414" s="4" t="s">
        <v>104</v>
      </c>
      <c r="E414" s="4" t="s">
        <v>374</v>
      </c>
      <c r="F414" s="4">
        <v>0</v>
      </c>
    </row>
    <row r="415" spans="1:6" x14ac:dyDescent="0.25">
      <c r="A415" s="4">
        <v>10431675</v>
      </c>
      <c r="B415" s="9" t="s">
        <v>42</v>
      </c>
      <c r="C415" s="4" t="s">
        <v>128</v>
      </c>
      <c r="D415" s="4" t="s">
        <v>104</v>
      </c>
      <c r="E415" s="4" t="s">
        <v>375</v>
      </c>
      <c r="F415" s="4">
        <v>1</v>
      </c>
    </row>
    <row r="416" spans="1:6" x14ac:dyDescent="0.25">
      <c r="A416" s="4">
        <v>10431675</v>
      </c>
      <c r="B416" s="9" t="s">
        <v>42</v>
      </c>
      <c r="C416" s="4" t="s">
        <v>128</v>
      </c>
      <c r="D416" s="4" t="s">
        <v>104</v>
      </c>
      <c r="E416" s="4" t="s">
        <v>376</v>
      </c>
      <c r="F416" s="4">
        <v>0</v>
      </c>
    </row>
    <row r="417" spans="1:6" x14ac:dyDescent="0.25">
      <c r="A417" s="4">
        <v>10431675</v>
      </c>
      <c r="B417" s="9" t="s">
        <v>42</v>
      </c>
      <c r="C417" s="4" t="s">
        <v>128</v>
      </c>
      <c r="D417" s="4" t="s">
        <v>104</v>
      </c>
      <c r="E417" s="4" t="s">
        <v>377</v>
      </c>
      <c r="F417" s="4">
        <v>0</v>
      </c>
    </row>
    <row r="418" spans="1:6" x14ac:dyDescent="0.25">
      <c r="A418" s="4">
        <v>10431676</v>
      </c>
      <c r="B418" s="9" t="s">
        <v>42</v>
      </c>
      <c r="C418" s="4" t="s">
        <v>275</v>
      </c>
      <c r="D418" s="4" t="s">
        <v>253</v>
      </c>
      <c r="E418" s="4" t="s">
        <v>374</v>
      </c>
      <c r="F418" s="4">
        <v>1</v>
      </c>
    </row>
    <row r="419" spans="1:6" x14ac:dyDescent="0.25">
      <c r="A419" s="4">
        <v>10431676</v>
      </c>
      <c r="B419" s="9" t="s">
        <v>42</v>
      </c>
      <c r="C419" s="4" t="s">
        <v>275</v>
      </c>
      <c r="D419" s="4" t="s">
        <v>253</v>
      </c>
      <c r="E419" s="4" t="s">
        <v>375</v>
      </c>
      <c r="F419" s="4">
        <v>0</v>
      </c>
    </row>
    <row r="420" spans="1:6" x14ac:dyDescent="0.25">
      <c r="A420" s="4">
        <v>10431676</v>
      </c>
      <c r="B420" s="9" t="s">
        <v>42</v>
      </c>
      <c r="C420" s="4" t="s">
        <v>275</v>
      </c>
      <c r="D420" s="4" t="s">
        <v>253</v>
      </c>
      <c r="E420" s="4" t="s">
        <v>376</v>
      </c>
      <c r="F420" s="4">
        <v>1</v>
      </c>
    </row>
    <row r="421" spans="1:6" x14ac:dyDescent="0.25">
      <c r="A421" s="4">
        <v>10431676</v>
      </c>
      <c r="B421" s="9" t="s">
        <v>42</v>
      </c>
      <c r="C421" s="4" t="s">
        <v>275</v>
      </c>
      <c r="D421" s="4" t="s">
        <v>253</v>
      </c>
      <c r="E421" s="4" t="s">
        <v>377</v>
      </c>
      <c r="F421" s="4">
        <v>0</v>
      </c>
    </row>
    <row r="422" spans="1:6" x14ac:dyDescent="0.25">
      <c r="A422" s="4">
        <v>10431677</v>
      </c>
      <c r="B422" s="9" t="s">
        <v>42</v>
      </c>
      <c r="C422" s="4" t="s">
        <v>308</v>
      </c>
      <c r="D422" s="4" t="s">
        <v>48</v>
      </c>
      <c r="E422" s="4" t="s">
        <v>374</v>
      </c>
      <c r="F422" s="4">
        <v>1</v>
      </c>
    </row>
    <row r="423" spans="1:6" x14ac:dyDescent="0.25">
      <c r="A423" s="4">
        <v>10431677</v>
      </c>
      <c r="B423" s="9" t="s">
        <v>42</v>
      </c>
      <c r="C423" s="4" t="s">
        <v>308</v>
      </c>
      <c r="D423" s="4" t="s">
        <v>48</v>
      </c>
      <c r="E423" s="4" t="s">
        <v>375</v>
      </c>
      <c r="F423" s="4">
        <v>1</v>
      </c>
    </row>
    <row r="424" spans="1:6" x14ac:dyDescent="0.25">
      <c r="A424" s="4">
        <v>10431677</v>
      </c>
      <c r="B424" s="9" t="s">
        <v>42</v>
      </c>
      <c r="C424" s="4" t="s">
        <v>308</v>
      </c>
      <c r="D424" s="4" t="s">
        <v>48</v>
      </c>
      <c r="E424" s="4" t="s">
        <v>376</v>
      </c>
      <c r="F424" s="4">
        <v>1</v>
      </c>
    </row>
    <row r="425" spans="1:6" x14ac:dyDescent="0.25">
      <c r="A425" s="4">
        <v>10431677</v>
      </c>
      <c r="B425" s="9" t="s">
        <v>42</v>
      </c>
      <c r="C425" s="4" t="s">
        <v>308</v>
      </c>
      <c r="D425" s="4" t="s">
        <v>48</v>
      </c>
      <c r="E425" s="4" t="s">
        <v>377</v>
      </c>
      <c r="F425" s="4">
        <v>0</v>
      </c>
    </row>
    <row r="426" spans="1:6" x14ac:dyDescent="0.25">
      <c r="A426" s="4">
        <v>10431678</v>
      </c>
      <c r="B426" s="9" t="s">
        <v>42</v>
      </c>
      <c r="C426" s="4" t="s">
        <v>174</v>
      </c>
      <c r="D426" s="4" t="s">
        <v>104</v>
      </c>
      <c r="E426" s="4" t="s">
        <v>374</v>
      </c>
      <c r="F426" s="4">
        <v>1</v>
      </c>
    </row>
    <row r="427" spans="1:6" x14ac:dyDescent="0.25">
      <c r="A427" s="4">
        <v>10431678</v>
      </c>
      <c r="B427" s="9" t="s">
        <v>42</v>
      </c>
      <c r="C427" s="4" t="s">
        <v>174</v>
      </c>
      <c r="D427" s="4" t="s">
        <v>104</v>
      </c>
      <c r="E427" s="4" t="s">
        <v>375</v>
      </c>
      <c r="F427" s="4">
        <v>0</v>
      </c>
    </row>
    <row r="428" spans="1:6" x14ac:dyDescent="0.25">
      <c r="A428" s="4">
        <v>10431678</v>
      </c>
      <c r="B428" s="9" t="s">
        <v>42</v>
      </c>
      <c r="C428" s="4" t="s">
        <v>174</v>
      </c>
      <c r="D428" s="4" t="s">
        <v>104</v>
      </c>
      <c r="E428" s="4" t="s">
        <v>376</v>
      </c>
      <c r="F428" s="4">
        <v>1</v>
      </c>
    </row>
    <row r="429" spans="1:6" x14ac:dyDescent="0.25">
      <c r="A429" s="4">
        <v>10431678</v>
      </c>
      <c r="B429" s="9" t="s">
        <v>42</v>
      </c>
      <c r="C429" s="4" t="s">
        <v>174</v>
      </c>
      <c r="D429" s="4" t="s">
        <v>104</v>
      </c>
      <c r="E429" s="4" t="s">
        <v>377</v>
      </c>
      <c r="F429" s="4">
        <v>0</v>
      </c>
    </row>
    <row r="430" spans="1:6" x14ac:dyDescent="0.25">
      <c r="A430" s="4">
        <v>10431679</v>
      </c>
      <c r="B430" s="9" t="s">
        <v>42</v>
      </c>
      <c r="C430" s="4" t="s">
        <v>60</v>
      </c>
      <c r="D430" s="4" t="s">
        <v>48</v>
      </c>
      <c r="E430" s="4" t="s">
        <v>374</v>
      </c>
      <c r="F430" s="4">
        <v>1</v>
      </c>
    </row>
    <row r="431" spans="1:6" x14ac:dyDescent="0.25">
      <c r="A431" s="4">
        <v>10431679</v>
      </c>
      <c r="B431" s="9" t="s">
        <v>42</v>
      </c>
      <c r="C431" s="4" t="s">
        <v>60</v>
      </c>
      <c r="D431" s="4" t="s">
        <v>48</v>
      </c>
      <c r="E431" s="4" t="s">
        <v>375</v>
      </c>
      <c r="F431" s="4">
        <v>1</v>
      </c>
    </row>
    <row r="432" spans="1:6" x14ac:dyDescent="0.25">
      <c r="A432" s="4">
        <v>10431679</v>
      </c>
      <c r="B432" s="9" t="s">
        <v>42</v>
      </c>
      <c r="C432" s="4" t="s">
        <v>60</v>
      </c>
      <c r="D432" s="4" t="s">
        <v>48</v>
      </c>
      <c r="E432" s="4" t="s">
        <v>376</v>
      </c>
      <c r="F432" s="4">
        <v>0</v>
      </c>
    </row>
    <row r="433" spans="1:6" x14ac:dyDescent="0.25">
      <c r="A433" s="4">
        <v>10431679</v>
      </c>
      <c r="B433" s="9" t="s">
        <v>42</v>
      </c>
      <c r="C433" s="4" t="s">
        <v>60</v>
      </c>
      <c r="D433" s="4" t="s">
        <v>48</v>
      </c>
      <c r="E433" s="4" t="s">
        <v>377</v>
      </c>
      <c r="F433" s="4">
        <v>0</v>
      </c>
    </row>
    <row r="434" spans="1:6" x14ac:dyDescent="0.25">
      <c r="A434" s="4">
        <v>10431680</v>
      </c>
      <c r="B434" s="9" t="s">
        <v>42</v>
      </c>
      <c r="C434" s="4" t="s">
        <v>232</v>
      </c>
      <c r="D434" s="4" t="s">
        <v>233</v>
      </c>
      <c r="E434" s="4" t="s">
        <v>374</v>
      </c>
      <c r="F434" s="4">
        <v>0</v>
      </c>
    </row>
    <row r="435" spans="1:6" x14ac:dyDescent="0.25">
      <c r="A435" s="4">
        <v>10431680</v>
      </c>
      <c r="B435" s="9" t="s">
        <v>42</v>
      </c>
      <c r="C435" s="4" t="s">
        <v>232</v>
      </c>
      <c r="D435" s="4" t="s">
        <v>233</v>
      </c>
      <c r="E435" s="4" t="s">
        <v>375</v>
      </c>
      <c r="F435" s="4">
        <v>0</v>
      </c>
    </row>
    <row r="436" spans="1:6" x14ac:dyDescent="0.25">
      <c r="A436" s="4">
        <v>10431680</v>
      </c>
      <c r="B436" s="9" t="s">
        <v>42</v>
      </c>
      <c r="C436" s="4" t="s">
        <v>232</v>
      </c>
      <c r="D436" s="4" t="s">
        <v>233</v>
      </c>
      <c r="E436" s="4" t="s">
        <v>376</v>
      </c>
      <c r="F436" s="4">
        <v>1</v>
      </c>
    </row>
    <row r="437" spans="1:6" x14ac:dyDescent="0.25">
      <c r="A437" s="4">
        <v>10431680</v>
      </c>
      <c r="B437" s="9" t="s">
        <v>42</v>
      </c>
      <c r="C437" s="4" t="s">
        <v>232</v>
      </c>
      <c r="D437" s="4" t="s">
        <v>233</v>
      </c>
      <c r="E437" s="4" t="s">
        <v>377</v>
      </c>
      <c r="F437" s="4">
        <v>0</v>
      </c>
    </row>
    <row r="438" spans="1:6" x14ac:dyDescent="0.25">
      <c r="A438" s="4">
        <v>10431681</v>
      </c>
      <c r="B438" s="9" t="s">
        <v>42</v>
      </c>
      <c r="C438" s="4" t="s">
        <v>278</v>
      </c>
      <c r="D438" s="4" t="s">
        <v>253</v>
      </c>
      <c r="E438" s="4" t="s">
        <v>374</v>
      </c>
      <c r="F438" s="4">
        <v>1</v>
      </c>
    </row>
    <row r="439" spans="1:6" x14ac:dyDescent="0.25">
      <c r="A439" s="4">
        <v>10431681</v>
      </c>
      <c r="B439" s="9" t="s">
        <v>42</v>
      </c>
      <c r="C439" s="4" t="s">
        <v>278</v>
      </c>
      <c r="D439" s="4" t="s">
        <v>253</v>
      </c>
      <c r="E439" s="4" t="s">
        <v>375</v>
      </c>
      <c r="F439" s="4">
        <v>0</v>
      </c>
    </row>
    <row r="440" spans="1:6" x14ac:dyDescent="0.25">
      <c r="A440" s="4">
        <v>10431681</v>
      </c>
      <c r="B440" s="9" t="s">
        <v>42</v>
      </c>
      <c r="C440" s="4" t="s">
        <v>278</v>
      </c>
      <c r="D440" s="4" t="s">
        <v>253</v>
      </c>
      <c r="E440" s="4" t="s">
        <v>376</v>
      </c>
      <c r="F440" s="4">
        <v>0</v>
      </c>
    </row>
    <row r="441" spans="1:6" x14ac:dyDescent="0.25">
      <c r="A441" s="4">
        <v>10431681</v>
      </c>
      <c r="B441" s="9" t="s">
        <v>42</v>
      </c>
      <c r="C441" s="4" t="s">
        <v>278</v>
      </c>
      <c r="D441" s="4" t="s">
        <v>253</v>
      </c>
      <c r="E441" s="4" t="s">
        <v>377</v>
      </c>
      <c r="F441" s="4">
        <v>0</v>
      </c>
    </row>
    <row r="442" spans="1:6" x14ac:dyDescent="0.25">
      <c r="A442" s="4">
        <v>10431682</v>
      </c>
      <c r="B442" s="9" t="s">
        <v>42</v>
      </c>
      <c r="C442" s="4" t="s">
        <v>295</v>
      </c>
      <c r="D442" s="4" t="s">
        <v>233</v>
      </c>
      <c r="E442" s="4" t="s">
        <v>374</v>
      </c>
      <c r="F442" s="4">
        <v>0</v>
      </c>
    </row>
    <row r="443" spans="1:6" x14ac:dyDescent="0.25">
      <c r="A443" s="4">
        <v>10431682</v>
      </c>
      <c r="B443" s="9" t="s">
        <v>42</v>
      </c>
      <c r="C443" s="4" t="s">
        <v>295</v>
      </c>
      <c r="D443" s="4" t="s">
        <v>233</v>
      </c>
      <c r="E443" s="4" t="s">
        <v>375</v>
      </c>
      <c r="F443" s="4">
        <v>1</v>
      </c>
    </row>
    <row r="444" spans="1:6" x14ac:dyDescent="0.25">
      <c r="A444" s="4">
        <v>10431682</v>
      </c>
      <c r="B444" s="9" t="s">
        <v>42</v>
      </c>
      <c r="C444" s="4" t="s">
        <v>295</v>
      </c>
      <c r="D444" s="4" t="s">
        <v>233</v>
      </c>
      <c r="E444" s="4" t="s">
        <v>376</v>
      </c>
      <c r="F444" s="4">
        <v>1</v>
      </c>
    </row>
    <row r="445" spans="1:6" x14ac:dyDescent="0.25">
      <c r="A445" s="4">
        <v>10431682</v>
      </c>
      <c r="B445" s="9" t="s">
        <v>42</v>
      </c>
      <c r="C445" s="4" t="s">
        <v>295</v>
      </c>
      <c r="D445" s="4" t="s">
        <v>233</v>
      </c>
      <c r="E445" s="4" t="s">
        <v>377</v>
      </c>
      <c r="F445" s="4">
        <v>0</v>
      </c>
    </row>
    <row r="446" spans="1:6" x14ac:dyDescent="0.25">
      <c r="A446" s="4">
        <v>10431683</v>
      </c>
      <c r="B446" s="9" t="s">
        <v>42</v>
      </c>
      <c r="C446" s="4" t="s">
        <v>169</v>
      </c>
      <c r="D446" s="4" t="s">
        <v>104</v>
      </c>
      <c r="E446" s="4" t="s">
        <v>374</v>
      </c>
      <c r="F446" s="4">
        <v>1</v>
      </c>
    </row>
    <row r="447" spans="1:6" x14ac:dyDescent="0.25">
      <c r="A447" s="4">
        <v>10431683</v>
      </c>
      <c r="B447" s="9" t="s">
        <v>42</v>
      </c>
      <c r="C447" s="4" t="s">
        <v>169</v>
      </c>
      <c r="D447" s="4" t="s">
        <v>104</v>
      </c>
      <c r="E447" s="4" t="s">
        <v>375</v>
      </c>
      <c r="F447" s="4">
        <v>1</v>
      </c>
    </row>
    <row r="448" spans="1:6" x14ac:dyDescent="0.25">
      <c r="A448" s="4">
        <v>10431683</v>
      </c>
      <c r="B448" s="9" t="s">
        <v>42</v>
      </c>
      <c r="C448" s="4" t="s">
        <v>169</v>
      </c>
      <c r="D448" s="4" t="s">
        <v>104</v>
      </c>
      <c r="E448" s="4" t="s">
        <v>376</v>
      </c>
      <c r="F448" s="4">
        <v>1</v>
      </c>
    </row>
    <row r="449" spans="1:6" x14ac:dyDescent="0.25">
      <c r="A449" s="4">
        <v>10431683</v>
      </c>
      <c r="B449" s="9" t="s">
        <v>42</v>
      </c>
      <c r="C449" s="4" t="s">
        <v>169</v>
      </c>
      <c r="D449" s="4" t="s">
        <v>104</v>
      </c>
      <c r="E449" s="4" t="s">
        <v>377</v>
      </c>
      <c r="F449" s="4">
        <v>0</v>
      </c>
    </row>
    <row r="450" spans="1:6" x14ac:dyDescent="0.25">
      <c r="A450" s="4">
        <v>10431684</v>
      </c>
      <c r="B450" s="9" t="s">
        <v>42</v>
      </c>
      <c r="C450" s="4" t="s">
        <v>252</v>
      </c>
      <c r="D450" s="4" t="s">
        <v>253</v>
      </c>
      <c r="E450" s="4" t="s">
        <v>374</v>
      </c>
      <c r="F450" s="4">
        <v>0</v>
      </c>
    </row>
    <row r="451" spans="1:6" x14ac:dyDescent="0.25">
      <c r="A451" s="4">
        <v>10431684</v>
      </c>
      <c r="B451" s="9" t="s">
        <v>42</v>
      </c>
      <c r="C451" s="4" t="s">
        <v>252</v>
      </c>
      <c r="D451" s="4" t="s">
        <v>253</v>
      </c>
      <c r="E451" s="4" t="s">
        <v>375</v>
      </c>
      <c r="F451" s="4">
        <v>0</v>
      </c>
    </row>
    <row r="452" spans="1:6" x14ac:dyDescent="0.25">
      <c r="A452" s="4">
        <v>10431684</v>
      </c>
      <c r="B452" s="9" t="s">
        <v>42</v>
      </c>
      <c r="C452" s="4" t="s">
        <v>252</v>
      </c>
      <c r="D452" s="4" t="s">
        <v>253</v>
      </c>
      <c r="E452" s="4" t="s">
        <v>376</v>
      </c>
      <c r="F452" s="4">
        <v>1</v>
      </c>
    </row>
    <row r="453" spans="1:6" x14ac:dyDescent="0.25">
      <c r="A453" s="4">
        <v>10431684</v>
      </c>
      <c r="B453" s="9" t="s">
        <v>42</v>
      </c>
      <c r="C453" s="4" t="s">
        <v>252</v>
      </c>
      <c r="D453" s="4" t="s">
        <v>253</v>
      </c>
      <c r="E453" s="4" t="s">
        <v>377</v>
      </c>
      <c r="F453" s="4">
        <v>0</v>
      </c>
    </row>
    <row r="454" spans="1:6" x14ac:dyDescent="0.25">
      <c r="A454" s="4">
        <v>10435655</v>
      </c>
      <c r="B454" s="9" t="s">
        <v>42</v>
      </c>
      <c r="C454" s="4" t="s">
        <v>305</v>
      </c>
      <c r="D454" s="4" t="s">
        <v>253</v>
      </c>
      <c r="E454" s="4" t="s">
        <v>374</v>
      </c>
      <c r="F454" s="4">
        <v>1</v>
      </c>
    </row>
    <row r="455" spans="1:6" x14ac:dyDescent="0.25">
      <c r="A455" s="4">
        <v>10435655</v>
      </c>
      <c r="B455" s="9" t="s">
        <v>42</v>
      </c>
      <c r="C455" s="4" t="s">
        <v>305</v>
      </c>
      <c r="D455" s="4" t="s">
        <v>253</v>
      </c>
      <c r="E455" s="4" t="s">
        <v>375</v>
      </c>
      <c r="F455" s="4">
        <v>0</v>
      </c>
    </row>
    <row r="456" spans="1:6" x14ac:dyDescent="0.25">
      <c r="A456" s="4">
        <v>10435655</v>
      </c>
      <c r="B456" s="9" t="s">
        <v>42</v>
      </c>
      <c r="C456" s="4" t="s">
        <v>305</v>
      </c>
      <c r="D456" s="4" t="s">
        <v>253</v>
      </c>
      <c r="E456" s="4" t="s">
        <v>376</v>
      </c>
      <c r="F456" s="4">
        <v>1</v>
      </c>
    </row>
    <row r="457" spans="1:6" x14ac:dyDescent="0.25">
      <c r="A457" s="4">
        <v>10435655</v>
      </c>
      <c r="B457" s="9" t="s">
        <v>42</v>
      </c>
      <c r="C457" s="4" t="s">
        <v>305</v>
      </c>
      <c r="D457" s="4" t="s">
        <v>253</v>
      </c>
      <c r="E457" s="4" t="s">
        <v>377</v>
      </c>
      <c r="F457" s="4">
        <v>0</v>
      </c>
    </row>
    <row r="458" spans="1:6" x14ac:dyDescent="0.25">
      <c r="A458" s="4">
        <v>10435656</v>
      </c>
      <c r="B458" s="9" t="s">
        <v>42</v>
      </c>
      <c r="C458" s="4" t="s">
        <v>194</v>
      </c>
      <c r="D458" s="4" t="s">
        <v>186</v>
      </c>
      <c r="E458" s="4" t="s">
        <v>374</v>
      </c>
      <c r="F458" s="4">
        <v>1</v>
      </c>
    </row>
    <row r="459" spans="1:6" x14ac:dyDescent="0.25">
      <c r="A459" s="4">
        <v>10435656</v>
      </c>
      <c r="B459" s="9" t="s">
        <v>42</v>
      </c>
      <c r="C459" s="4" t="s">
        <v>194</v>
      </c>
      <c r="D459" s="4" t="s">
        <v>186</v>
      </c>
      <c r="E459" s="4" t="s">
        <v>375</v>
      </c>
      <c r="F459" s="4">
        <v>1</v>
      </c>
    </row>
    <row r="460" spans="1:6" x14ac:dyDescent="0.25">
      <c r="A460" s="4">
        <v>10435656</v>
      </c>
      <c r="B460" s="9" t="s">
        <v>42</v>
      </c>
      <c r="C460" s="4" t="s">
        <v>194</v>
      </c>
      <c r="D460" s="4" t="s">
        <v>186</v>
      </c>
      <c r="E460" s="4" t="s">
        <v>376</v>
      </c>
      <c r="F460" s="4">
        <v>1</v>
      </c>
    </row>
    <row r="461" spans="1:6" x14ac:dyDescent="0.25">
      <c r="A461" s="4">
        <v>10435656</v>
      </c>
      <c r="B461" s="9" t="s">
        <v>42</v>
      </c>
      <c r="C461" s="4" t="s">
        <v>194</v>
      </c>
      <c r="D461" s="4" t="s">
        <v>186</v>
      </c>
      <c r="E461" s="4" t="s">
        <v>377</v>
      </c>
      <c r="F461" s="4">
        <v>0</v>
      </c>
    </row>
    <row r="462" spans="1:6" x14ac:dyDescent="0.25">
      <c r="A462" s="4">
        <v>10435657</v>
      </c>
      <c r="B462" s="9" t="s">
        <v>42</v>
      </c>
      <c r="C462" s="4" t="s">
        <v>82</v>
      </c>
      <c r="D462" s="4" t="s">
        <v>48</v>
      </c>
      <c r="E462" s="4" t="s">
        <v>374</v>
      </c>
      <c r="F462" s="4">
        <v>1</v>
      </c>
    </row>
    <row r="463" spans="1:6" x14ac:dyDescent="0.25">
      <c r="A463" s="4">
        <v>10435657</v>
      </c>
      <c r="B463" s="9" t="s">
        <v>42</v>
      </c>
      <c r="C463" s="4" t="s">
        <v>82</v>
      </c>
      <c r="D463" s="4" t="s">
        <v>48</v>
      </c>
      <c r="E463" s="4" t="s">
        <v>375</v>
      </c>
      <c r="F463" s="4">
        <v>0</v>
      </c>
    </row>
    <row r="464" spans="1:6" x14ac:dyDescent="0.25">
      <c r="A464" s="4">
        <v>10435657</v>
      </c>
      <c r="B464" s="9" t="s">
        <v>42</v>
      </c>
      <c r="C464" s="4" t="s">
        <v>82</v>
      </c>
      <c r="D464" s="4" t="s">
        <v>48</v>
      </c>
      <c r="E464" s="4" t="s">
        <v>376</v>
      </c>
      <c r="F464" s="4">
        <v>1</v>
      </c>
    </row>
    <row r="465" spans="1:6" x14ac:dyDescent="0.25">
      <c r="A465" s="4">
        <v>10435657</v>
      </c>
      <c r="B465" s="9" t="s">
        <v>42</v>
      </c>
      <c r="C465" s="4" t="s">
        <v>82</v>
      </c>
      <c r="D465" s="4" t="s">
        <v>48</v>
      </c>
      <c r="E465" s="4" t="s">
        <v>377</v>
      </c>
      <c r="F465" s="4">
        <v>0</v>
      </c>
    </row>
    <row r="466" spans="1:6" x14ac:dyDescent="0.25">
      <c r="A466" s="4">
        <v>10435658</v>
      </c>
      <c r="B466" s="9" t="s">
        <v>42</v>
      </c>
      <c r="C466" s="4" t="s">
        <v>125</v>
      </c>
      <c r="D466" s="4" t="s">
        <v>104</v>
      </c>
      <c r="E466" s="4" t="s">
        <v>374</v>
      </c>
      <c r="F466" s="4">
        <v>1</v>
      </c>
    </row>
    <row r="467" spans="1:6" x14ac:dyDescent="0.25">
      <c r="A467" s="4">
        <v>10435658</v>
      </c>
      <c r="B467" s="9" t="s">
        <v>42</v>
      </c>
      <c r="C467" s="4" t="s">
        <v>125</v>
      </c>
      <c r="D467" s="4" t="s">
        <v>104</v>
      </c>
      <c r="E467" s="4" t="s">
        <v>375</v>
      </c>
      <c r="F467" s="4">
        <v>0</v>
      </c>
    </row>
    <row r="468" spans="1:6" x14ac:dyDescent="0.25">
      <c r="A468" s="4">
        <v>10435658</v>
      </c>
      <c r="B468" s="9" t="s">
        <v>42</v>
      </c>
      <c r="C468" s="4" t="s">
        <v>125</v>
      </c>
      <c r="D468" s="4" t="s">
        <v>104</v>
      </c>
      <c r="E468" s="4" t="s">
        <v>376</v>
      </c>
      <c r="F468" s="4">
        <v>0</v>
      </c>
    </row>
    <row r="469" spans="1:6" x14ac:dyDescent="0.25">
      <c r="A469" s="4">
        <v>10435658</v>
      </c>
      <c r="B469" s="9" t="s">
        <v>42</v>
      </c>
      <c r="C469" s="4" t="s">
        <v>125</v>
      </c>
      <c r="D469" s="4" t="s">
        <v>104</v>
      </c>
      <c r="E469" s="4" t="s">
        <v>377</v>
      </c>
      <c r="F469" s="4">
        <v>0</v>
      </c>
    </row>
    <row r="470" spans="1:6" x14ac:dyDescent="0.25">
      <c r="A470" s="4">
        <v>10435659</v>
      </c>
      <c r="B470" s="9" t="s">
        <v>42</v>
      </c>
      <c r="C470" s="4" t="s">
        <v>185</v>
      </c>
      <c r="D470" s="4" t="s">
        <v>186</v>
      </c>
      <c r="E470" s="4" t="s">
        <v>374</v>
      </c>
      <c r="F470" s="4">
        <v>1</v>
      </c>
    </row>
    <row r="471" spans="1:6" x14ac:dyDescent="0.25">
      <c r="A471" s="4">
        <v>10435659</v>
      </c>
      <c r="B471" s="9" t="s">
        <v>42</v>
      </c>
      <c r="C471" s="4" t="s">
        <v>185</v>
      </c>
      <c r="D471" s="4" t="s">
        <v>186</v>
      </c>
      <c r="E471" s="4" t="s">
        <v>375</v>
      </c>
      <c r="F471" s="4">
        <v>0</v>
      </c>
    </row>
    <row r="472" spans="1:6" x14ac:dyDescent="0.25">
      <c r="A472" s="4">
        <v>10435659</v>
      </c>
      <c r="B472" s="9" t="s">
        <v>42</v>
      </c>
      <c r="C472" s="4" t="s">
        <v>185</v>
      </c>
      <c r="D472" s="4" t="s">
        <v>186</v>
      </c>
      <c r="E472" s="4" t="s">
        <v>376</v>
      </c>
      <c r="F472" s="4">
        <v>1</v>
      </c>
    </row>
    <row r="473" spans="1:6" x14ac:dyDescent="0.25">
      <c r="A473" s="4">
        <v>10435659</v>
      </c>
      <c r="B473" s="9" t="s">
        <v>42</v>
      </c>
      <c r="C473" s="4" t="s">
        <v>185</v>
      </c>
      <c r="D473" s="4" t="s">
        <v>186</v>
      </c>
      <c r="E473" s="4" t="s">
        <v>377</v>
      </c>
      <c r="F473" s="4">
        <v>0</v>
      </c>
    </row>
    <row r="474" spans="1:6" x14ac:dyDescent="0.25">
      <c r="A474" s="4">
        <v>10435660</v>
      </c>
      <c r="B474" s="9" t="s">
        <v>42</v>
      </c>
      <c r="C474" s="4" t="s">
        <v>209</v>
      </c>
      <c r="D474" s="4" t="s">
        <v>186</v>
      </c>
      <c r="E474" s="4" t="s">
        <v>374</v>
      </c>
      <c r="F474" s="4">
        <v>1</v>
      </c>
    </row>
    <row r="475" spans="1:6" x14ac:dyDescent="0.25">
      <c r="A475" s="4">
        <v>10435660</v>
      </c>
      <c r="B475" s="9" t="s">
        <v>42</v>
      </c>
      <c r="C475" s="4" t="s">
        <v>209</v>
      </c>
      <c r="D475" s="4" t="s">
        <v>186</v>
      </c>
      <c r="E475" s="4" t="s">
        <v>375</v>
      </c>
      <c r="F475" s="4">
        <v>0</v>
      </c>
    </row>
    <row r="476" spans="1:6" x14ac:dyDescent="0.25">
      <c r="A476" s="4">
        <v>10435660</v>
      </c>
      <c r="B476" s="9" t="s">
        <v>42</v>
      </c>
      <c r="C476" s="4" t="s">
        <v>209</v>
      </c>
      <c r="D476" s="4" t="s">
        <v>186</v>
      </c>
      <c r="E476" s="4" t="s">
        <v>376</v>
      </c>
      <c r="F476" s="4">
        <v>1</v>
      </c>
    </row>
    <row r="477" spans="1:6" x14ac:dyDescent="0.25">
      <c r="A477" s="4">
        <v>10435660</v>
      </c>
      <c r="B477" s="9" t="s">
        <v>42</v>
      </c>
      <c r="C477" s="4" t="s">
        <v>209</v>
      </c>
      <c r="D477" s="4" t="s">
        <v>186</v>
      </c>
      <c r="E477" s="4" t="s">
        <v>377</v>
      </c>
      <c r="F477" s="4">
        <v>0</v>
      </c>
    </row>
    <row r="478" spans="1:6" x14ac:dyDescent="0.25">
      <c r="A478" s="4">
        <v>10435661</v>
      </c>
      <c r="B478" s="9" t="s">
        <v>42</v>
      </c>
      <c r="C478" s="4" t="s">
        <v>199</v>
      </c>
      <c r="D478" s="4" t="s">
        <v>186</v>
      </c>
      <c r="E478" s="4" t="s">
        <v>374</v>
      </c>
      <c r="F478" s="4">
        <v>1</v>
      </c>
    </row>
    <row r="479" spans="1:6" x14ac:dyDescent="0.25">
      <c r="A479" s="4">
        <v>10435661</v>
      </c>
      <c r="B479" s="9" t="s">
        <v>42</v>
      </c>
      <c r="C479" s="4" t="s">
        <v>199</v>
      </c>
      <c r="D479" s="4" t="s">
        <v>186</v>
      </c>
      <c r="E479" s="4" t="s">
        <v>375</v>
      </c>
      <c r="F479" s="4">
        <v>1</v>
      </c>
    </row>
    <row r="480" spans="1:6" x14ac:dyDescent="0.25">
      <c r="A480" s="4">
        <v>10435661</v>
      </c>
      <c r="B480" s="9" t="s">
        <v>42</v>
      </c>
      <c r="C480" s="4" t="s">
        <v>199</v>
      </c>
      <c r="D480" s="4" t="s">
        <v>186</v>
      </c>
      <c r="E480" s="4" t="s">
        <v>376</v>
      </c>
      <c r="F480" s="4">
        <v>1</v>
      </c>
    </row>
    <row r="481" spans="1:6" x14ac:dyDescent="0.25">
      <c r="A481" s="4">
        <v>10435661</v>
      </c>
      <c r="B481" s="9" t="s">
        <v>42</v>
      </c>
      <c r="C481" s="4" t="s">
        <v>199</v>
      </c>
      <c r="D481" s="4" t="s">
        <v>186</v>
      </c>
      <c r="E481" s="4" t="s">
        <v>377</v>
      </c>
      <c r="F481" s="4">
        <v>0</v>
      </c>
    </row>
    <row r="482" spans="1:6" x14ac:dyDescent="0.25">
      <c r="A482" s="4">
        <v>10435662</v>
      </c>
      <c r="B482" s="9" t="s">
        <v>42</v>
      </c>
      <c r="C482" s="4" t="s">
        <v>109</v>
      </c>
      <c r="D482" s="4" t="s">
        <v>104</v>
      </c>
      <c r="E482" s="4" t="s">
        <v>374</v>
      </c>
      <c r="F482" s="4">
        <v>1</v>
      </c>
    </row>
    <row r="483" spans="1:6" x14ac:dyDescent="0.25">
      <c r="A483" s="4">
        <v>10435662</v>
      </c>
      <c r="B483" s="9" t="s">
        <v>42</v>
      </c>
      <c r="C483" s="4" t="s">
        <v>109</v>
      </c>
      <c r="D483" s="4" t="s">
        <v>104</v>
      </c>
      <c r="E483" s="4" t="s">
        <v>375</v>
      </c>
      <c r="F483" s="4">
        <v>0</v>
      </c>
    </row>
    <row r="484" spans="1:6" x14ac:dyDescent="0.25">
      <c r="A484" s="4">
        <v>10435662</v>
      </c>
      <c r="B484" s="9" t="s">
        <v>42</v>
      </c>
      <c r="C484" s="4" t="s">
        <v>109</v>
      </c>
      <c r="D484" s="4" t="s">
        <v>104</v>
      </c>
      <c r="E484" s="4" t="s">
        <v>376</v>
      </c>
      <c r="F484" s="4">
        <v>1</v>
      </c>
    </row>
    <row r="485" spans="1:6" x14ac:dyDescent="0.25">
      <c r="A485" s="4">
        <v>10435662</v>
      </c>
      <c r="B485" s="9" t="s">
        <v>42</v>
      </c>
      <c r="C485" s="4" t="s">
        <v>109</v>
      </c>
      <c r="D485" s="4" t="s">
        <v>104</v>
      </c>
      <c r="E485" s="4" t="s">
        <v>377</v>
      </c>
      <c r="F485" s="4">
        <v>0</v>
      </c>
    </row>
    <row r="486" spans="1:6" x14ac:dyDescent="0.25">
      <c r="A486" s="4">
        <v>10435663</v>
      </c>
      <c r="B486" s="9" t="s">
        <v>42</v>
      </c>
      <c r="C486" s="4" t="s">
        <v>191</v>
      </c>
      <c r="D486" s="4" t="s">
        <v>186</v>
      </c>
      <c r="E486" s="4" t="s">
        <v>374</v>
      </c>
      <c r="F486" s="4">
        <v>0</v>
      </c>
    </row>
    <row r="487" spans="1:6" x14ac:dyDescent="0.25">
      <c r="A487" s="4">
        <v>10435663</v>
      </c>
      <c r="B487" s="9" t="s">
        <v>42</v>
      </c>
      <c r="C487" s="4" t="s">
        <v>191</v>
      </c>
      <c r="D487" s="4" t="s">
        <v>186</v>
      </c>
      <c r="E487" s="4" t="s">
        <v>375</v>
      </c>
      <c r="F487" s="4">
        <v>0</v>
      </c>
    </row>
    <row r="488" spans="1:6" x14ac:dyDescent="0.25">
      <c r="A488" s="4">
        <v>10435663</v>
      </c>
      <c r="B488" s="9" t="s">
        <v>42</v>
      </c>
      <c r="C488" s="4" t="s">
        <v>191</v>
      </c>
      <c r="D488" s="4" t="s">
        <v>186</v>
      </c>
      <c r="E488" s="4" t="s">
        <v>376</v>
      </c>
      <c r="F488" s="4">
        <v>0</v>
      </c>
    </row>
    <row r="489" spans="1:6" x14ac:dyDescent="0.25">
      <c r="A489" s="4">
        <v>10435663</v>
      </c>
      <c r="B489" s="9" t="s">
        <v>42</v>
      </c>
      <c r="C489" s="4" t="s">
        <v>191</v>
      </c>
      <c r="D489" s="4" t="s">
        <v>186</v>
      </c>
      <c r="E489" s="4" t="s">
        <v>377</v>
      </c>
      <c r="F489" s="4">
        <v>1</v>
      </c>
    </row>
    <row r="490" spans="1:6" x14ac:dyDescent="0.25">
      <c r="A490" s="4">
        <v>10435664</v>
      </c>
      <c r="B490" s="9" t="s">
        <v>42</v>
      </c>
      <c r="C490" s="4" t="s">
        <v>180</v>
      </c>
      <c r="D490" s="4" t="s">
        <v>104</v>
      </c>
      <c r="E490" s="4" t="s">
        <v>374</v>
      </c>
      <c r="F490" s="4">
        <v>1</v>
      </c>
    </row>
    <row r="491" spans="1:6" x14ac:dyDescent="0.25">
      <c r="A491" s="4">
        <v>10435664</v>
      </c>
      <c r="B491" s="9" t="s">
        <v>42</v>
      </c>
      <c r="C491" s="4" t="s">
        <v>180</v>
      </c>
      <c r="D491" s="4" t="s">
        <v>104</v>
      </c>
      <c r="E491" s="4" t="s">
        <v>375</v>
      </c>
      <c r="F491" s="4">
        <v>0</v>
      </c>
    </row>
    <row r="492" spans="1:6" x14ac:dyDescent="0.25">
      <c r="A492" s="4">
        <v>10435664</v>
      </c>
      <c r="B492" s="9" t="s">
        <v>42</v>
      </c>
      <c r="C492" s="4" t="s">
        <v>180</v>
      </c>
      <c r="D492" s="4" t="s">
        <v>104</v>
      </c>
      <c r="E492" s="4" t="s">
        <v>376</v>
      </c>
      <c r="F492" s="4">
        <v>1</v>
      </c>
    </row>
    <row r="493" spans="1:6" x14ac:dyDescent="0.25">
      <c r="A493" s="4">
        <v>10435664</v>
      </c>
      <c r="B493" s="9" t="s">
        <v>42</v>
      </c>
      <c r="C493" s="4" t="s">
        <v>180</v>
      </c>
      <c r="D493" s="4" t="s">
        <v>104</v>
      </c>
      <c r="E493" s="4" t="s">
        <v>377</v>
      </c>
      <c r="F493" s="4">
        <v>0</v>
      </c>
    </row>
    <row r="494" spans="1:6" x14ac:dyDescent="0.25">
      <c r="A494" s="4">
        <v>10435665</v>
      </c>
      <c r="B494" s="9" t="s">
        <v>42</v>
      </c>
      <c r="C494" s="4" t="s">
        <v>66</v>
      </c>
      <c r="D494" s="4" t="s">
        <v>48</v>
      </c>
      <c r="E494" s="4" t="s">
        <v>374</v>
      </c>
      <c r="F494" s="4">
        <v>1</v>
      </c>
    </row>
    <row r="495" spans="1:6" x14ac:dyDescent="0.25">
      <c r="A495" s="4">
        <v>10435665</v>
      </c>
      <c r="B495" s="9" t="s">
        <v>42</v>
      </c>
      <c r="C495" s="4" t="s">
        <v>66</v>
      </c>
      <c r="D495" s="4" t="s">
        <v>48</v>
      </c>
      <c r="E495" s="4" t="s">
        <v>375</v>
      </c>
      <c r="F495" s="4">
        <v>1</v>
      </c>
    </row>
    <row r="496" spans="1:6" x14ac:dyDescent="0.25">
      <c r="A496" s="4">
        <v>10435665</v>
      </c>
      <c r="B496" s="9" t="s">
        <v>42</v>
      </c>
      <c r="C496" s="4" t="s">
        <v>66</v>
      </c>
      <c r="D496" s="4" t="s">
        <v>48</v>
      </c>
      <c r="E496" s="4" t="s">
        <v>376</v>
      </c>
      <c r="F496" s="4">
        <v>0</v>
      </c>
    </row>
    <row r="497" spans="1:6" x14ac:dyDescent="0.25">
      <c r="A497" s="4">
        <v>10435665</v>
      </c>
      <c r="B497" s="9" t="s">
        <v>42</v>
      </c>
      <c r="C497" s="4" t="s">
        <v>66</v>
      </c>
      <c r="D497" s="4" t="s">
        <v>48</v>
      </c>
      <c r="E497" s="4" t="s">
        <v>377</v>
      </c>
      <c r="F497" s="4">
        <v>0</v>
      </c>
    </row>
    <row r="498" spans="1:6" x14ac:dyDescent="0.25">
      <c r="A498" s="4">
        <v>10435666</v>
      </c>
      <c r="B498" s="9" t="s">
        <v>42</v>
      </c>
      <c r="C498" s="4" t="s">
        <v>264</v>
      </c>
      <c r="D498" s="4" t="s">
        <v>186</v>
      </c>
      <c r="E498" s="4" t="s">
        <v>374</v>
      </c>
      <c r="F498" s="4">
        <v>1</v>
      </c>
    </row>
    <row r="499" spans="1:6" x14ac:dyDescent="0.25">
      <c r="A499" s="4">
        <v>10435666</v>
      </c>
      <c r="B499" s="9" t="s">
        <v>42</v>
      </c>
      <c r="C499" s="4" t="s">
        <v>264</v>
      </c>
      <c r="D499" s="4" t="s">
        <v>186</v>
      </c>
      <c r="E499" s="4" t="s">
        <v>375</v>
      </c>
      <c r="F499" s="4">
        <v>1</v>
      </c>
    </row>
    <row r="500" spans="1:6" x14ac:dyDescent="0.25">
      <c r="A500" s="4">
        <v>10435666</v>
      </c>
      <c r="B500" s="9" t="s">
        <v>42</v>
      </c>
      <c r="C500" s="4" t="s">
        <v>264</v>
      </c>
      <c r="D500" s="4" t="s">
        <v>186</v>
      </c>
      <c r="E500" s="4" t="s">
        <v>376</v>
      </c>
      <c r="F500" s="4">
        <v>1</v>
      </c>
    </row>
    <row r="501" spans="1:6" x14ac:dyDescent="0.25">
      <c r="A501" s="4">
        <v>10435666</v>
      </c>
      <c r="B501" s="9" t="s">
        <v>42</v>
      </c>
      <c r="C501" s="4" t="s">
        <v>264</v>
      </c>
      <c r="D501" s="4" t="s">
        <v>186</v>
      </c>
      <c r="E501" s="4" t="s">
        <v>377</v>
      </c>
      <c r="F501" s="4">
        <v>0</v>
      </c>
    </row>
    <row r="502" spans="1:6" x14ac:dyDescent="0.25">
      <c r="A502" s="4">
        <v>10435667</v>
      </c>
      <c r="B502" s="9" t="s">
        <v>42</v>
      </c>
      <c r="C502" s="4" t="s">
        <v>87</v>
      </c>
      <c r="D502" s="4" t="s">
        <v>48</v>
      </c>
      <c r="E502" s="4" t="s">
        <v>374</v>
      </c>
      <c r="F502" s="4">
        <v>1</v>
      </c>
    </row>
    <row r="503" spans="1:6" x14ac:dyDescent="0.25">
      <c r="A503" s="4">
        <v>10435667</v>
      </c>
      <c r="B503" s="9" t="s">
        <v>42</v>
      </c>
      <c r="C503" s="4" t="s">
        <v>87</v>
      </c>
      <c r="D503" s="4" t="s">
        <v>48</v>
      </c>
      <c r="E503" s="4" t="s">
        <v>375</v>
      </c>
      <c r="F503" s="4">
        <v>1</v>
      </c>
    </row>
    <row r="504" spans="1:6" x14ac:dyDescent="0.25">
      <c r="A504" s="4">
        <v>10435667</v>
      </c>
      <c r="B504" s="9" t="s">
        <v>42</v>
      </c>
      <c r="C504" s="4" t="s">
        <v>87</v>
      </c>
      <c r="D504" s="4" t="s">
        <v>48</v>
      </c>
      <c r="E504" s="4" t="s">
        <v>376</v>
      </c>
      <c r="F504" s="4">
        <v>1</v>
      </c>
    </row>
    <row r="505" spans="1:6" x14ac:dyDescent="0.25">
      <c r="A505" s="4">
        <v>10435667</v>
      </c>
      <c r="B505" s="9" t="s">
        <v>42</v>
      </c>
      <c r="C505" s="4" t="s">
        <v>87</v>
      </c>
      <c r="D505" s="4" t="s">
        <v>48</v>
      </c>
      <c r="E505" s="4" t="s">
        <v>377</v>
      </c>
      <c r="F505" s="4">
        <v>0</v>
      </c>
    </row>
    <row r="506" spans="1:6" x14ac:dyDescent="0.25">
      <c r="A506" s="4">
        <v>10435668</v>
      </c>
      <c r="B506" s="9" t="s">
        <v>42</v>
      </c>
      <c r="C506" s="4" t="s">
        <v>269</v>
      </c>
      <c r="D506" s="4" t="s">
        <v>186</v>
      </c>
      <c r="E506" s="4" t="s">
        <v>374</v>
      </c>
      <c r="F506" s="4">
        <v>1</v>
      </c>
    </row>
    <row r="507" spans="1:6" x14ac:dyDescent="0.25">
      <c r="A507" s="4">
        <v>10435668</v>
      </c>
      <c r="B507" s="9" t="s">
        <v>42</v>
      </c>
      <c r="C507" s="4" t="s">
        <v>269</v>
      </c>
      <c r="D507" s="4" t="s">
        <v>186</v>
      </c>
      <c r="E507" s="4" t="s">
        <v>375</v>
      </c>
      <c r="F507" s="4">
        <v>0</v>
      </c>
    </row>
    <row r="508" spans="1:6" x14ac:dyDescent="0.25">
      <c r="A508" s="4">
        <v>10435668</v>
      </c>
      <c r="B508" s="9" t="s">
        <v>42</v>
      </c>
      <c r="C508" s="4" t="s">
        <v>269</v>
      </c>
      <c r="D508" s="4" t="s">
        <v>186</v>
      </c>
      <c r="E508" s="4" t="s">
        <v>376</v>
      </c>
      <c r="F508" s="4">
        <v>1</v>
      </c>
    </row>
    <row r="509" spans="1:6" x14ac:dyDescent="0.25">
      <c r="A509" s="4">
        <v>10435668</v>
      </c>
      <c r="B509" s="9" t="s">
        <v>42</v>
      </c>
      <c r="C509" s="4" t="s">
        <v>269</v>
      </c>
      <c r="D509" s="4" t="s">
        <v>186</v>
      </c>
      <c r="E509" s="4" t="s">
        <v>377</v>
      </c>
      <c r="F509" s="4">
        <v>0</v>
      </c>
    </row>
    <row r="510" spans="1:6" x14ac:dyDescent="0.25">
      <c r="A510" s="4">
        <v>10435669</v>
      </c>
      <c r="B510" s="9" t="s">
        <v>42</v>
      </c>
      <c r="C510" s="4" t="s">
        <v>75</v>
      </c>
      <c r="D510" s="4" t="s">
        <v>48</v>
      </c>
      <c r="E510" s="4" t="s">
        <v>374</v>
      </c>
      <c r="F510" s="4">
        <v>1</v>
      </c>
    </row>
    <row r="511" spans="1:6" x14ac:dyDescent="0.25">
      <c r="A511" s="4">
        <v>10435669</v>
      </c>
      <c r="B511" s="9" t="s">
        <v>42</v>
      </c>
      <c r="C511" s="4" t="s">
        <v>75</v>
      </c>
      <c r="D511" s="4" t="s">
        <v>48</v>
      </c>
      <c r="E511" s="4" t="s">
        <v>375</v>
      </c>
      <c r="F511" s="4">
        <v>0</v>
      </c>
    </row>
    <row r="512" spans="1:6" x14ac:dyDescent="0.25">
      <c r="A512" s="4">
        <v>10435669</v>
      </c>
      <c r="B512" s="9" t="s">
        <v>42</v>
      </c>
      <c r="C512" s="4" t="s">
        <v>75</v>
      </c>
      <c r="D512" s="4" t="s">
        <v>48</v>
      </c>
      <c r="E512" s="4" t="s">
        <v>376</v>
      </c>
      <c r="F512" s="4">
        <v>1</v>
      </c>
    </row>
    <row r="513" spans="1:6" x14ac:dyDescent="0.25">
      <c r="A513" s="4">
        <v>10435669</v>
      </c>
      <c r="B513" s="9" t="s">
        <v>42</v>
      </c>
      <c r="C513" s="4" t="s">
        <v>75</v>
      </c>
      <c r="D513" s="4" t="s">
        <v>48</v>
      </c>
      <c r="E513" s="4" t="s">
        <v>377</v>
      </c>
      <c r="F513" s="4">
        <v>0</v>
      </c>
    </row>
    <row r="514" spans="1:6" x14ac:dyDescent="0.25">
      <c r="A514" s="4">
        <v>10435670</v>
      </c>
      <c r="B514" s="9" t="s">
        <v>42</v>
      </c>
      <c r="C514" s="4" t="s">
        <v>308</v>
      </c>
      <c r="D514" s="4" t="s">
        <v>48</v>
      </c>
      <c r="E514" s="4" t="s">
        <v>374</v>
      </c>
      <c r="F514" s="4">
        <v>1</v>
      </c>
    </row>
    <row r="515" spans="1:6" x14ac:dyDescent="0.25">
      <c r="A515" s="4">
        <v>10435670</v>
      </c>
      <c r="B515" s="9" t="s">
        <v>42</v>
      </c>
      <c r="C515" s="4" t="s">
        <v>308</v>
      </c>
      <c r="D515" s="4" t="s">
        <v>48</v>
      </c>
      <c r="E515" s="4" t="s">
        <v>375</v>
      </c>
      <c r="F515" s="4">
        <v>0</v>
      </c>
    </row>
    <row r="516" spans="1:6" x14ac:dyDescent="0.25">
      <c r="A516" s="4">
        <v>10435670</v>
      </c>
      <c r="B516" s="9" t="s">
        <v>42</v>
      </c>
      <c r="C516" s="4" t="s">
        <v>308</v>
      </c>
      <c r="D516" s="4" t="s">
        <v>48</v>
      </c>
      <c r="E516" s="4" t="s">
        <v>376</v>
      </c>
      <c r="F516" s="4">
        <v>0</v>
      </c>
    </row>
    <row r="517" spans="1:6" x14ac:dyDescent="0.25">
      <c r="A517" s="4">
        <v>10435670</v>
      </c>
      <c r="B517" s="9" t="s">
        <v>42</v>
      </c>
      <c r="C517" s="4" t="s">
        <v>308</v>
      </c>
      <c r="D517" s="4" t="s">
        <v>48</v>
      </c>
      <c r="E517" s="4" t="s">
        <v>377</v>
      </c>
      <c r="F517" s="4">
        <v>0</v>
      </c>
    </row>
    <row r="518" spans="1:6" x14ac:dyDescent="0.25">
      <c r="A518" s="4">
        <v>10435671</v>
      </c>
      <c r="B518" s="9" t="s">
        <v>42</v>
      </c>
      <c r="C518" s="4" t="s">
        <v>212</v>
      </c>
      <c r="D518" s="4" t="s">
        <v>186</v>
      </c>
      <c r="E518" s="4" t="s">
        <v>374</v>
      </c>
      <c r="F518" s="4">
        <v>1</v>
      </c>
    </row>
    <row r="519" spans="1:6" x14ac:dyDescent="0.25">
      <c r="A519" s="4">
        <v>10435671</v>
      </c>
      <c r="B519" s="9" t="s">
        <v>42</v>
      </c>
      <c r="C519" s="4" t="s">
        <v>212</v>
      </c>
      <c r="D519" s="4" t="s">
        <v>186</v>
      </c>
      <c r="E519" s="4" t="s">
        <v>375</v>
      </c>
      <c r="F519" s="4">
        <v>0</v>
      </c>
    </row>
    <row r="520" spans="1:6" x14ac:dyDescent="0.25">
      <c r="A520" s="4">
        <v>10435671</v>
      </c>
      <c r="B520" s="9" t="s">
        <v>42</v>
      </c>
      <c r="C520" s="4" t="s">
        <v>212</v>
      </c>
      <c r="D520" s="4" t="s">
        <v>186</v>
      </c>
      <c r="E520" s="4" t="s">
        <v>376</v>
      </c>
      <c r="F520" s="4">
        <v>1</v>
      </c>
    </row>
    <row r="521" spans="1:6" x14ac:dyDescent="0.25">
      <c r="A521" s="4">
        <v>10435671</v>
      </c>
      <c r="B521" s="9" t="s">
        <v>42</v>
      </c>
      <c r="C521" s="4" t="s">
        <v>212</v>
      </c>
      <c r="D521" s="4" t="s">
        <v>186</v>
      </c>
      <c r="E521" s="4" t="s">
        <v>377</v>
      </c>
      <c r="F521" s="4">
        <v>0</v>
      </c>
    </row>
    <row r="522" spans="1:6" x14ac:dyDescent="0.25">
      <c r="A522" s="4">
        <v>10435672</v>
      </c>
      <c r="B522" s="9" t="s">
        <v>42</v>
      </c>
      <c r="C522" s="4" t="s">
        <v>169</v>
      </c>
      <c r="D522" s="4" t="s">
        <v>104</v>
      </c>
      <c r="E522" s="4" t="s">
        <v>374</v>
      </c>
      <c r="F522" s="4">
        <v>1</v>
      </c>
    </row>
    <row r="523" spans="1:6" x14ac:dyDescent="0.25">
      <c r="A523" s="4">
        <v>10435672</v>
      </c>
      <c r="B523" s="9" t="s">
        <v>42</v>
      </c>
      <c r="C523" s="4" t="s">
        <v>169</v>
      </c>
      <c r="D523" s="4" t="s">
        <v>104</v>
      </c>
      <c r="E523" s="4" t="s">
        <v>375</v>
      </c>
      <c r="F523" s="4">
        <v>1</v>
      </c>
    </row>
    <row r="524" spans="1:6" x14ac:dyDescent="0.25">
      <c r="A524" s="4">
        <v>10435672</v>
      </c>
      <c r="B524" s="9" t="s">
        <v>42</v>
      </c>
      <c r="C524" s="4" t="s">
        <v>169</v>
      </c>
      <c r="D524" s="4" t="s">
        <v>104</v>
      </c>
      <c r="E524" s="4" t="s">
        <v>376</v>
      </c>
      <c r="F524" s="4">
        <v>1</v>
      </c>
    </row>
    <row r="525" spans="1:6" x14ac:dyDescent="0.25">
      <c r="A525" s="4">
        <v>10435672</v>
      </c>
      <c r="B525" s="9" t="s">
        <v>42</v>
      </c>
      <c r="C525" s="4" t="s">
        <v>169</v>
      </c>
      <c r="D525" s="4" t="s">
        <v>104</v>
      </c>
      <c r="E525" s="4" t="s">
        <v>377</v>
      </c>
      <c r="F525" s="4">
        <v>0</v>
      </c>
    </row>
    <row r="526" spans="1:6" x14ac:dyDescent="0.25">
      <c r="A526" s="4">
        <v>10435673</v>
      </c>
      <c r="B526" s="9" t="s">
        <v>42</v>
      </c>
      <c r="C526" s="4" t="s">
        <v>300</v>
      </c>
      <c r="D526" s="4" t="s">
        <v>233</v>
      </c>
      <c r="E526" s="4" t="s">
        <v>374</v>
      </c>
      <c r="F526" s="4">
        <v>1</v>
      </c>
    </row>
    <row r="527" spans="1:6" x14ac:dyDescent="0.25">
      <c r="A527" s="4">
        <v>10435673</v>
      </c>
      <c r="B527" s="9" t="s">
        <v>42</v>
      </c>
      <c r="C527" s="4" t="s">
        <v>300</v>
      </c>
      <c r="D527" s="4" t="s">
        <v>233</v>
      </c>
      <c r="E527" s="4" t="s">
        <v>375</v>
      </c>
      <c r="F527" s="4">
        <v>0</v>
      </c>
    </row>
    <row r="528" spans="1:6" x14ac:dyDescent="0.25">
      <c r="A528" s="4">
        <v>10435673</v>
      </c>
      <c r="B528" s="9" t="s">
        <v>42</v>
      </c>
      <c r="C528" s="4" t="s">
        <v>300</v>
      </c>
      <c r="D528" s="4" t="s">
        <v>233</v>
      </c>
      <c r="E528" s="4" t="s">
        <v>376</v>
      </c>
      <c r="F528" s="4">
        <v>1</v>
      </c>
    </row>
    <row r="529" spans="1:6" x14ac:dyDescent="0.25">
      <c r="A529" s="4">
        <v>10435673</v>
      </c>
      <c r="B529" s="9" t="s">
        <v>42</v>
      </c>
      <c r="C529" s="4" t="s">
        <v>300</v>
      </c>
      <c r="D529" s="4" t="s">
        <v>233</v>
      </c>
      <c r="E529" s="4" t="s">
        <v>377</v>
      </c>
      <c r="F529" s="4">
        <v>0</v>
      </c>
    </row>
    <row r="530" spans="1:6" x14ac:dyDescent="0.25">
      <c r="A530" s="4">
        <v>10435674</v>
      </c>
      <c r="B530" s="9" t="s">
        <v>42</v>
      </c>
      <c r="C530" s="4" t="s">
        <v>131</v>
      </c>
      <c r="D530" s="4" t="s">
        <v>104</v>
      </c>
      <c r="E530" s="4" t="s">
        <v>374</v>
      </c>
      <c r="F530" s="4">
        <v>1</v>
      </c>
    </row>
    <row r="531" spans="1:6" x14ac:dyDescent="0.25">
      <c r="A531" s="4">
        <v>10435674</v>
      </c>
      <c r="B531" s="9" t="s">
        <v>42</v>
      </c>
      <c r="C531" s="4" t="s">
        <v>131</v>
      </c>
      <c r="D531" s="4" t="s">
        <v>104</v>
      </c>
      <c r="E531" s="4" t="s">
        <v>375</v>
      </c>
      <c r="F531" s="4">
        <v>1</v>
      </c>
    </row>
    <row r="532" spans="1:6" x14ac:dyDescent="0.25">
      <c r="A532" s="4">
        <v>10435674</v>
      </c>
      <c r="B532" s="9" t="s">
        <v>42</v>
      </c>
      <c r="C532" s="4" t="s">
        <v>131</v>
      </c>
      <c r="D532" s="4" t="s">
        <v>104</v>
      </c>
      <c r="E532" s="4" t="s">
        <v>376</v>
      </c>
      <c r="F532" s="4">
        <v>1</v>
      </c>
    </row>
    <row r="533" spans="1:6" x14ac:dyDescent="0.25">
      <c r="A533" s="4">
        <v>10435674</v>
      </c>
      <c r="B533" s="9" t="s">
        <v>42</v>
      </c>
      <c r="C533" s="4" t="s">
        <v>131</v>
      </c>
      <c r="D533" s="4" t="s">
        <v>104</v>
      </c>
      <c r="E533" s="4" t="s">
        <v>377</v>
      </c>
      <c r="F533" s="4">
        <v>0</v>
      </c>
    </row>
    <row r="534" spans="1:6" x14ac:dyDescent="0.25">
      <c r="A534" s="4">
        <v>10435675</v>
      </c>
      <c r="B534" s="9" t="s">
        <v>42</v>
      </c>
      <c r="C534" s="4" t="s">
        <v>103</v>
      </c>
      <c r="D534" s="4" t="s">
        <v>104</v>
      </c>
      <c r="E534" s="4" t="s">
        <v>374</v>
      </c>
      <c r="F534" s="4">
        <v>1</v>
      </c>
    </row>
    <row r="535" spans="1:6" x14ac:dyDescent="0.25">
      <c r="A535" s="4">
        <v>10435675</v>
      </c>
      <c r="B535" s="9" t="s">
        <v>42</v>
      </c>
      <c r="C535" s="4" t="s">
        <v>103</v>
      </c>
      <c r="D535" s="4" t="s">
        <v>104</v>
      </c>
      <c r="E535" s="4" t="s">
        <v>375</v>
      </c>
      <c r="F535" s="4">
        <v>0</v>
      </c>
    </row>
    <row r="536" spans="1:6" x14ac:dyDescent="0.25">
      <c r="A536" s="4">
        <v>10435675</v>
      </c>
      <c r="B536" s="9" t="s">
        <v>42</v>
      </c>
      <c r="C536" s="4" t="s">
        <v>103</v>
      </c>
      <c r="D536" s="4" t="s">
        <v>104</v>
      </c>
      <c r="E536" s="4" t="s">
        <v>376</v>
      </c>
      <c r="F536" s="4">
        <v>1</v>
      </c>
    </row>
    <row r="537" spans="1:6" x14ac:dyDescent="0.25">
      <c r="A537" s="4">
        <v>10435675</v>
      </c>
      <c r="B537" s="9" t="s">
        <v>42</v>
      </c>
      <c r="C537" s="4" t="s">
        <v>103</v>
      </c>
      <c r="D537" s="4" t="s">
        <v>104</v>
      </c>
      <c r="E537" s="4" t="s">
        <v>377</v>
      </c>
      <c r="F537" s="4">
        <v>0</v>
      </c>
    </row>
    <row r="538" spans="1:6" x14ac:dyDescent="0.25">
      <c r="A538" s="4">
        <v>10435676</v>
      </c>
      <c r="B538" s="9" t="s">
        <v>42</v>
      </c>
      <c r="C538" s="4" t="s">
        <v>163</v>
      </c>
      <c r="D538" s="4" t="s">
        <v>136</v>
      </c>
      <c r="E538" s="4" t="s">
        <v>374</v>
      </c>
      <c r="F538" s="4">
        <v>1</v>
      </c>
    </row>
    <row r="539" spans="1:6" x14ac:dyDescent="0.25">
      <c r="A539" s="4">
        <v>10435676</v>
      </c>
      <c r="B539" s="9" t="s">
        <v>42</v>
      </c>
      <c r="C539" s="4" t="s">
        <v>163</v>
      </c>
      <c r="D539" s="4" t="s">
        <v>136</v>
      </c>
      <c r="E539" s="4" t="s">
        <v>375</v>
      </c>
      <c r="F539" s="4">
        <v>0</v>
      </c>
    </row>
    <row r="540" spans="1:6" x14ac:dyDescent="0.25">
      <c r="A540" s="4">
        <v>10435676</v>
      </c>
      <c r="B540" s="9" t="s">
        <v>42</v>
      </c>
      <c r="C540" s="4" t="s">
        <v>163</v>
      </c>
      <c r="D540" s="4" t="s">
        <v>136</v>
      </c>
      <c r="E540" s="4" t="s">
        <v>376</v>
      </c>
      <c r="F540" s="4">
        <v>0</v>
      </c>
    </row>
    <row r="541" spans="1:6" x14ac:dyDescent="0.25">
      <c r="A541" s="4">
        <v>10435676</v>
      </c>
      <c r="B541" s="9" t="s">
        <v>42</v>
      </c>
      <c r="C541" s="4" t="s">
        <v>163</v>
      </c>
      <c r="D541" s="4" t="s">
        <v>136</v>
      </c>
      <c r="E541" s="4" t="s">
        <v>377</v>
      </c>
      <c r="F541" s="4">
        <v>0</v>
      </c>
    </row>
    <row r="542" spans="1:6" x14ac:dyDescent="0.25">
      <c r="A542" s="4">
        <v>10435677</v>
      </c>
      <c r="B542" s="9" t="s">
        <v>42</v>
      </c>
      <c r="C542" s="4" t="s">
        <v>115</v>
      </c>
      <c r="D542" s="4" t="s">
        <v>104</v>
      </c>
      <c r="E542" s="4" t="s">
        <v>374</v>
      </c>
      <c r="F542" s="4">
        <v>1</v>
      </c>
    </row>
    <row r="543" spans="1:6" x14ac:dyDescent="0.25">
      <c r="A543" s="4">
        <v>10435677</v>
      </c>
      <c r="B543" s="9" t="s">
        <v>42</v>
      </c>
      <c r="C543" s="4" t="s">
        <v>115</v>
      </c>
      <c r="D543" s="4" t="s">
        <v>104</v>
      </c>
      <c r="E543" s="4" t="s">
        <v>375</v>
      </c>
      <c r="F543" s="4">
        <v>1</v>
      </c>
    </row>
    <row r="544" spans="1:6" x14ac:dyDescent="0.25">
      <c r="A544" s="4">
        <v>10435677</v>
      </c>
      <c r="B544" s="9" t="s">
        <v>42</v>
      </c>
      <c r="C544" s="4" t="s">
        <v>115</v>
      </c>
      <c r="D544" s="4" t="s">
        <v>104</v>
      </c>
      <c r="E544" s="4" t="s">
        <v>376</v>
      </c>
      <c r="F544" s="4">
        <v>1</v>
      </c>
    </row>
    <row r="545" spans="1:6" x14ac:dyDescent="0.25">
      <c r="A545" s="4">
        <v>10435677</v>
      </c>
      <c r="B545" s="9" t="s">
        <v>42</v>
      </c>
      <c r="C545" s="4" t="s">
        <v>115</v>
      </c>
      <c r="D545" s="4" t="s">
        <v>104</v>
      </c>
      <c r="E545" s="4" t="s">
        <v>377</v>
      </c>
      <c r="F545" s="4">
        <v>0</v>
      </c>
    </row>
    <row r="546" spans="1:6" x14ac:dyDescent="0.25">
      <c r="A546" s="4">
        <v>10435678</v>
      </c>
      <c r="B546" s="9" t="s">
        <v>42</v>
      </c>
      <c r="C546" s="4" t="s">
        <v>204</v>
      </c>
      <c r="D546" s="4" t="s">
        <v>186</v>
      </c>
      <c r="E546" s="4" t="s">
        <v>374</v>
      </c>
      <c r="F546" s="4">
        <v>1</v>
      </c>
    </row>
    <row r="547" spans="1:6" x14ac:dyDescent="0.25">
      <c r="A547" s="4">
        <v>10435678</v>
      </c>
      <c r="B547" s="9" t="s">
        <v>42</v>
      </c>
      <c r="C547" s="4" t="s">
        <v>204</v>
      </c>
      <c r="D547" s="4" t="s">
        <v>186</v>
      </c>
      <c r="E547" s="4" t="s">
        <v>375</v>
      </c>
      <c r="F547" s="4">
        <v>1</v>
      </c>
    </row>
    <row r="548" spans="1:6" x14ac:dyDescent="0.25">
      <c r="A548" s="4">
        <v>10435678</v>
      </c>
      <c r="B548" s="9" t="s">
        <v>42</v>
      </c>
      <c r="C548" s="4" t="s">
        <v>204</v>
      </c>
      <c r="D548" s="4" t="s">
        <v>186</v>
      </c>
      <c r="E548" s="4" t="s">
        <v>376</v>
      </c>
      <c r="F548" s="4">
        <v>0</v>
      </c>
    </row>
    <row r="549" spans="1:6" x14ac:dyDescent="0.25">
      <c r="A549" s="4">
        <v>10435678</v>
      </c>
      <c r="B549" s="9" t="s">
        <v>42</v>
      </c>
      <c r="C549" s="4" t="s">
        <v>204</v>
      </c>
      <c r="D549" s="4" t="s">
        <v>186</v>
      </c>
      <c r="E549" s="4" t="s">
        <v>377</v>
      </c>
      <c r="F549" s="4">
        <v>0</v>
      </c>
    </row>
    <row r="550" spans="1:6" x14ac:dyDescent="0.25">
      <c r="A550" s="4">
        <v>10435679</v>
      </c>
      <c r="B550" s="9" t="s">
        <v>42</v>
      </c>
      <c r="C550" s="4" t="s">
        <v>93</v>
      </c>
      <c r="D550" s="4" t="s">
        <v>48</v>
      </c>
      <c r="E550" s="4" t="s">
        <v>374</v>
      </c>
      <c r="F550" s="4">
        <v>1</v>
      </c>
    </row>
    <row r="551" spans="1:6" x14ac:dyDescent="0.25">
      <c r="A551" s="4">
        <v>10435679</v>
      </c>
      <c r="B551" s="9" t="s">
        <v>42</v>
      </c>
      <c r="C551" s="4" t="s">
        <v>93</v>
      </c>
      <c r="D551" s="4" t="s">
        <v>48</v>
      </c>
      <c r="E551" s="4" t="s">
        <v>375</v>
      </c>
      <c r="F551" s="4">
        <v>1</v>
      </c>
    </row>
    <row r="552" spans="1:6" x14ac:dyDescent="0.25">
      <c r="A552" s="4">
        <v>10435679</v>
      </c>
      <c r="B552" s="9" t="s">
        <v>42</v>
      </c>
      <c r="C552" s="4" t="s">
        <v>93</v>
      </c>
      <c r="D552" s="4" t="s">
        <v>48</v>
      </c>
      <c r="E552" s="4" t="s">
        <v>376</v>
      </c>
      <c r="F552" s="4">
        <v>1</v>
      </c>
    </row>
    <row r="553" spans="1:6" x14ac:dyDescent="0.25">
      <c r="A553" s="4">
        <v>10435679</v>
      </c>
      <c r="B553" s="9" t="s">
        <v>42</v>
      </c>
      <c r="C553" s="4" t="s">
        <v>93</v>
      </c>
      <c r="D553" s="4" t="s">
        <v>48</v>
      </c>
      <c r="E553" s="4" t="s">
        <v>377</v>
      </c>
      <c r="F553" s="4">
        <v>0</v>
      </c>
    </row>
    <row r="554" spans="1:6" x14ac:dyDescent="0.25">
      <c r="A554" s="4">
        <v>10435680</v>
      </c>
      <c r="B554" s="9" t="s">
        <v>42</v>
      </c>
      <c r="C554" s="4" t="s">
        <v>284</v>
      </c>
      <c r="D554" s="4" t="s">
        <v>233</v>
      </c>
      <c r="E554" s="4" t="s">
        <v>374</v>
      </c>
      <c r="F554" s="4">
        <v>0</v>
      </c>
    </row>
    <row r="555" spans="1:6" x14ac:dyDescent="0.25">
      <c r="A555" s="4">
        <v>10435680</v>
      </c>
      <c r="B555" s="9" t="s">
        <v>42</v>
      </c>
      <c r="C555" s="4" t="s">
        <v>284</v>
      </c>
      <c r="D555" s="4" t="s">
        <v>233</v>
      </c>
      <c r="E555" s="4" t="s">
        <v>375</v>
      </c>
      <c r="F555" s="4">
        <v>1</v>
      </c>
    </row>
    <row r="556" spans="1:6" x14ac:dyDescent="0.25">
      <c r="A556" s="4">
        <v>10435680</v>
      </c>
      <c r="B556" s="9" t="s">
        <v>42</v>
      </c>
      <c r="C556" s="4" t="s">
        <v>284</v>
      </c>
      <c r="D556" s="4" t="s">
        <v>233</v>
      </c>
      <c r="E556" s="4" t="s">
        <v>376</v>
      </c>
      <c r="F556" s="4">
        <v>0</v>
      </c>
    </row>
    <row r="557" spans="1:6" x14ac:dyDescent="0.25">
      <c r="A557" s="4">
        <v>10435680</v>
      </c>
      <c r="B557" s="9" t="s">
        <v>42</v>
      </c>
      <c r="C557" s="4" t="s">
        <v>284</v>
      </c>
      <c r="D557" s="4" t="s">
        <v>233</v>
      </c>
      <c r="E557" s="4" t="s">
        <v>377</v>
      </c>
      <c r="F557" s="4">
        <v>0</v>
      </c>
    </row>
    <row r="558" spans="1:6" x14ac:dyDescent="0.25">
      <c r="A558" s="4">
        <v>10435681</v>
      </c>
      <c r="B558" s="9" t="s">
        <v>42</v>
      </c>
      <c r="C558" s="4" t="s">
        <v>69</v>
      </c>
      <c r="D558" s="4" t="s">
        <v>48</v>
      </c>
      <c r="E558" s="4" t="s">
        <v>374</v>
      </c>
      <c r="F558" s="4">
        <v>1</v>
      </c>
    </row>
    <row r="559" spans="1:6" x14ac:dyDescent="0.25">
      <c r="A559" s="4">
        <v>10435681</v>
      </c>
      <c r="B559" s="9" t="s">
        <v>42</v>
      </c>
      <c r="C559" s="4" t="s">
        <v>69</v>
      </c>
      <c r="D559" s="4" t="s">
        <v>48</v>
      </c>
      <c r="E559" s="4" t="s">
        <v>375</v>
      </c>
      <c r="F559" s="4">
        <v>1</v>
      </c>
    </row>
    <row r="560" spans="1:6" x14ac:dyDescent="0.25">
      <c r="A560" s="4">
        <v>10435681</v>
      </c>
      <c r="B560" s="9" t="s">
        <v>42</v>
      </c>
      <c r="C560" s="4" t="s">
        <v>69</v>
      </c>
      <c r="D560" s="4" t="s">
        <v>48</v>
      </c>
      <c r="E560" s="4" t="s">
        <v>376</v>
      </c>
      <c r="F560" s="4">
        <v>0</v>
      </c>
    </row>
    <row r="561" spans="1:6" x14ac:dyDescent="0.25">
      <c r="A561" s="4">
        <v>10435681</v>
      </c>
      <c r="B561" s="9" t="s">
        <v>42</v>
      </c>
      <c r="C561" s="4" t="s">
        <v>69</v>
      </c>
      <c r="D561" s="4" t="s">
        <v>48</v>
      </c>
      <c r="E561" s="4" t="s">
        <v>377</v>
      </c>
      <c r="F561" s="4">
        <v>0</v>
      </c>
    </row>
    <row r="562" spans="1:6" x14ac:dyDescent="0.25">
      <c r="A562" s="4">
        <v>10435682</v>
      </c>
      <c r="B562" s="9" t="s">
        <v>42</v>
      </c>
      <c r="C562" s="4" t="s">
        <v>177</v>
      </c>
      <c r="D562" s="4" t="s">
        <v>104</v>
      </c>
      <c r="E562" s="4" t="s">
        <v>374</v>
      </c>
      <c r="F562" s="4">
        <v>1</v>
      </c>
    </row>
    <row r="563" spans="1:6" x14ac:dyDescent="0.25">
      <c r="A563" s="4">
        <v>10435682</v>
      </c>
      <c r="B563" s="9" t="s">
        <v>42</v>
      </c>
      <c r="C563" s="4" t="s">
        <v>177</v>
      </c>
      <c r="D563" s="4" t="s">
        <v>104</v>
      </c>
      <c r="E563" s="4" t="s">
        <v>375</v>
      </c>
      <c r="F563" s="4">
        <v>0</v>
      </c>
    </row>
    <row r="564" spans="1:6" x14ac:dyDescent="0.25">
      <c r="A564" s="4">
        <v>10435682</v>
      </c>
      <c r="B564" s="9" t="s">
        <v>42</v>
      </c>
      <c r="C564" s="4" t="s">
        <v>177</v>
      </c>
      <c r="D564" s="4" t="s">
        <v>104</v>
      </c>
      <c r="E564" s="4" t="s">
        <v>376</v>
      </c>
      <c r="F564" s="4">
        <v>0</v>
      </c>
    </row>
    <row r="565" spans="1:6" x14ac:dyDescent="0.25">
      <c r="A565" s="4">
        <v>10435682</v>
      </c>
      <c r="B565" s="9" t="s">
        <v>42</v>
      </c>
      <c r="C565" s="4" t="s">
        <v>177</v>
      </c>
      <c r="D565" s="4" t="s">
        <v>104</v>
      </c>
      <c r="E565" s="4" t="s">
        <v>377</v>
      </c>
      <c r="F565" s="4">
        <v>0</v>
      </c>
    </row>
    <row r="566" spans="1:6" x14ac:dyDescent="0.25">
      <c r="A566" s="4">
        <v>10435683</v>
      </c>
      <c r="B566" s="9" t="s">
        <v>42</v>
      </c>
      <c r="C566" s="4" t="s">
        <v>256</v>
      </c>
      <c r="D566" s="4" t="s">
        <v>253</v>
      </c>
      <c r="E566" s="4" t="s">
        <v>374</v>
      </c>
      <c r="F566" s="4">
        <v>0</v>
      </c>
    </row>
    <row r="567" spans="1:6" x14ac:dyDescent="0.25">
      <c r="A567" s="4">
        <v>10435683</v>
      </c>
      <c r="B567" s="9" t="s">
        <v>42</v>
      </c>
      <c r="C567" s="4" t="s">
        <v>256</v>
      </c>
      <c r="D567" s="4" t="s">
        <v>253</v>
      </c>
      <c r="E567" s="4" t="s">
        <v>375</v>
      </c>
      <c r="F567" s="4">
        <v>0</v>
      </c>
    </row>
    <row r="568" spans="1:6" x14ac:dyDescent="0.25">
      <c r="A568" s="4">
        <v>10435683</v>
      </c>
      <c r="B568" s="9" t="s">
        <v>42</v>
      </c>
      <c r="C568" s="4" t="s">
        <v>256</v>
      </c>
      <c r="D568" s="4" t="s">
        <v>253</v>
      </c>
      <c r="E568" s="4" t="s">
        <v>376</v>
      </c>
      <c r="F568" s="4">
        <v>1</v>
      </c>
    </row>
    <row r="569" spans="1:6" x14ac:dyDescent="0.25">
      <c r="A569" s="4">
        <v>10435683</v>
      </c>
      <c r="B569" s="9" t="s">
        <v>42</v>
      </c>
      <c r="C569" s="4" t="s">
        <v>256</v>
      </c>
      <c r="D569" s="4" t="s">
        <v>253</v>
      </c>
      <c r="E569" s="4" t="s">
        <v>377</v>
      </c>
      <c r="F569" s="4">
        <v>0</v>
      </c>
    </row>
    <row r="570" spans="1:6" x14ac:dyDescent="0.25">
      <c r="A570" s="4">
        <v>10435684</v>
      </c>
      <c r="B570" s="9" t="s">
        <v>42</v>
      </c>
      <c r="C570" s="4" t="s">
        <v>289</v>
      </c>
      <c r="D570" s="4" t="s">
        <v>233</v>
      </c>
      <c r="E570" s="4" t="s">
        <v>374</v>
      </c>
      <c r="F570" s="4">
        <v>1</v>
      </c>
    </row>
    <row r="571" spans="1:6" x14ac:dyDescent="0.25">
      <c r="A571" s="4">
        <v>10435684</v>
      </c>
      <c r="B571" s="9" t="s">
        <v>42</v>
      </c>
      <c r="C571" s="4" t="s">
        <v>289</v>
      </c>
      <c r="D571" s="4" t="s">
        <v>233</v>
      </c>
      <c r="E571" s="4" t="s">
        <v>375</v>
      </c>
      <c r="F571" s="4">
        <v>1</v>
      </c>
    </row>
    <row r="572" spans="1:6" x14ac:dyDescent="0.25">
      <c r="A572" s="4">
        <v>10435684</v>
      </c>
      <c r="B572" s="9" t="s">
        <v>42</v>
      </c>
      <c r="C572" s="4" t="s">
        <v>289</v>
      </c>
      <c r="D572" s="4" t="s">
        <v>233</v>
      </c>
      <c r="E572" s="4" t="s">
        <v>376</v>
      </c>
      <c r="F572" s="4">
        <v>1</v>
      </c>
    </row>
    <row r="573" spans="1:6" x14ac:dyDescent="0.25">
      <c r="A573" s="4">
        <v>10435684</v>
      </c>
      <c r="B573" s="9" t="s">
        <v>42</v>
      </c>
      <c r="C573" s="4" t="s">
        <v>289</v>
      </c>
      <c r="D573" s="4" t="s">
        <v>233</v>
      </c>
      <c r="E573" s="4" t="s">
        <v>377</v>
      </c>
      <c r="F573" s="4">
        <v>0</v>
      </c>
    </row>
    <row r="574" spans="1:6" x14ac:dyDescent="0.25">
      <c r="A574" s="4">
        <v>10435685</v>
      </c>
      <c r="B574" s="9" t="s">
        <v>42</v>
      </c>
      <c r="C574" s="4" t="s">
        <v>128</v>
      </c>
      <c r="D574" s="4" t="s">
        <v>104</v>
      </c>
      <c r="E574" s="4" t="s">
        <v>374</v>
      </c>
      <c r="F574" s="4">
        <v>1</v>
      </c>
    </row>
    <row r="575" spans="1:6" x14ac:dyDescent="0.25">
      <c r="A575" s="4">
        <v>10435685</v>
      </c>
      <c r="B575" s="9" t="s">
        <v>42</v>
      </c>
      <c r="C575" s="4" t="s">
        <v>128</v>
      </c>
      <c r="D575" s="4" t="s">
        <v>104</v>
      </c>
      <c r="E575" s="4" t="s">
        <v>375</v>
      </c>
      <c r="F575" s="4">
        <v>0</v>
      </c>
    </row>
    <row r="576" spans="1:6" x14ac:dyDescent="0.25">
      <c r="A576" s="4">
        <v>10435685</v>
      </c>
      <c r="B576" s="9" t="s">
        <v>42</v>
      </c>
      <c r="C576" s="4" t="s">
        <v>128</v>
      </c>
      <c r="D576" s="4" t="s">
        <v>104</v>
      </c>
      <c r="E576" s="4" t="s">
        <v>376</v>
      </c>
      <c r="F576" s="4">
        <v>1</v>
      </c>
    </row>
    <row r="577" spans="1:6" x14ac:dyDescent="0.25">
      <c r="A577" s="4">
        <v>10435685</v>
      </c>
      <c r="B577" s="9" t="s">
        <v>42</v>
      </c>
      <c r="C577" s="4" t="s">
        <v>128</v>
      </c>
      <c r="D577" s="4" t="s">
        <v>104</v>
      </c>
      <c r="E577" s="4" t="s">
        <v>377</v>
      </c>
      <c r="F577" s="4">
        <v>0</v>
      </c>
    </row>
    <row r="578" spans="1:6" x14ac:dyDescent="0.25">
      <c r="A578" s="4">
        <v>10435686</v>
      </c>
      <c r="B578" s="9" t="s">
        <v>42</v>
      </c>
      <c r="C578" s="4" t="s">
        <v>166</v>
      </c>
      <c r="D578" s="4" t="s">
        <v>104</v>
      </c>
      <c r="E578" s="4" t="s">
        <v>374</v>
      </c>
      <c r="F578" s="4">
        <v>1</v>
      </c>
    </row>
    <row r="579" spans="1:6" x14ac:dyDescent="0.25">
      <c r="A579" s="4">
        <v>10435686</v>
      </c>
      <c r="B579" s="9" t="s">
        <v>42</v>
      </c>
      <c r="C579" s="4" t="s">
        <v>166</v>
      </c>
      <c r="D579" s="4" t="s">
        <v>104</v>
      </c>
      <c r="E579" s="4" t="s">
        <v>375</v>
      </c>
      <c r="F579" s="4">
        <v>1</v>
      </c>
    </row>
    <row r="580" spans="1:6" x14ac:dyDescent="0.25">
      <c r="A580" s="4">
        <v>10435686</v>
      </c>
      <c r="B580" s="9" t="s">
        <v>42</v>
      </c>
      <c r="C580" s="4" t="s">
        <v>166</v>
      </c>
      <c r="D580" s="4" t="s">
        <v>104</v>
      </c>
      <c r="E580" s="4" t="s">
        <v>376</v>
      </c>
      <c r="F580" s="4">
        <v>0</v>
      </c>
    </row>
    <row r="581" spans="1:6" x14ac:dyDescent="0.25">
      <c r="A581" s="4">
        <v>10435686</v>
      </c>
      <c r="B581" s="9" t="s">
        <v>42</v>
      </c>
      <c r="C581" s="4" t="s">
        <v>166</v>
      </c>
      <c r="D581" s="4" t="s">
        <v>104</v>
      </c>
      <c r="E581" s="4" t="s">
        <v>377</v>
      </c>
      <c r="F581" s="4">
        <v>0</v>
      </c>
    </row>
    <row r="582" spans="1:6" x14ac:dyDescent="0.25">
      <c r="A582" s="4">
        <v>10435687</v>
      </c>
      <c r="B582" s="9" t="s">
        <v>42</v>
      </c>
      <c r="C582" s="4" t="s">
        <v>174</v>
      </c>
      <c r="D582" s="4" t="s">
        <v>104</v>
      </c>
      <c r="E582" s="4" t="s">
        <v>374</v>
      </c>
      <c r="F582" s="4">
        <v>1</v>
      </c>
    </row>
    <row r="583" spans="1:6" x14ac:dyDescent="0.25">
      <c r="A583" s="4">
        <v>10435687</v>
      </c>
      <c r="B583" s="9" t="s">
        <v>42</v>
      </c>
      <c r="C583" s="4" t="s">
        <v>174</v>
      </c>
      <c r="D583" s="4" t="s">
        <v>104</v>
      </c>
      <c r="E583" s="4" t="s">
        <v>375</v>
      </c>
      <c r="F583" s="4">
        <v>1</v>
      </c>
    </row>
    <row r="584" spans="1:6" x14ac:dyDescent="0.25">
      <c r="A584" s="4">
        <v>10435687</v>
      </c>
      <c r="B584" s="9" t="s">
        <v>42</v>
      </c>
      <c r="C584" s="4" t="s">
        <v>174</v>
      </c>
      <c r="D584" s="4" t="s">
        <v>104</v>
      </c>
      <c r="E584" s="4" t="s">
        <v>376</v>
      </c>
      <c r="F584" s="4">
        <v>1</v>
      </c>
    </row>
    <row r="585" spans="1:6" x14ac:dyDescent="0.25">
      <c r="A585" s="4">
        <v>10435687</v>
      </c>
      <c r="B585" s="9" t="s">
        <v>42</v>
      </c>
      <c r="C585" s="4" t="s">
        <v>174</v>
      </c>
      <c r="D585" s="4" t="s">
        <v>104</v>
      </c>
      <c r="E585" s="4" t="s">
        <v>377</v>
      </c>
      <c r="F585" s="4">
        <v>0</v>
      </c>
    </row>
    <row r="586" spans="1:6" x14ac:dyDescent="0.25">
      <c r="A586" s="4">
        <v>10435688</v>
      </c>
      <c r="B586" s="9" t="s">
        <v>42</v>
      </c>
      <c r="C586" s="4" t="s">
        <v>120</v>
      </c>
      <c r="D586" s="4" t="s">
        <v>104</v>
      </c>
      <c r="E586" s="4" t="s">
        <v>374</v>
      </c>
      <c r="F586" s="4">
        <v>1</v>
      </c>
    </row>
    <row r="587" spans="1:6" x14ac:dyDescent="0.25">
      <c r="A587" s="4">
        <v>10435688</v>
      </c>
      <c r="B587" s="9" t="s">
        <v>42</v>
      </c>
      <c r="C587" s="4" t="s">
        <v>120</v>
      </c>
      <c r="D587" s="4" t="s">
        <v>104</v>
      </c>
      <c r="E587" s="4" t="s">
        <v>375</v>
      </c>
      <c r="F587" s="4">
        <v>1</v>
      </c>
    </row>
    <row r="588" spans="1:6" x14ac:dyDescent="0.25">
      <c r="A588" s="4">
        <v>10435688</v>
      </c>
      <c r="B588" s="9" t="s">
        <v>42</v>
      </c>
      <c r="C588" s="4" t="s">
        <v>120</v>
      </c>
      <c r="D588" s="4" t="s">
        <v>104</v>
      </c>
      <c r="E588" s="4" t="s">
        <v>376</v>
      </c>
      <c r="F588" s="4">
        <v>1</v>
      </c>
    </row>
    <row r="589" spans="1:6" x14ac:dyDescent="0.25">
      <c r="A589" s="4">
        <v>10435688</v>
      </c>
      <c r="B589" s="9" t="s">
        <v>42</v>
      </c>
      <c r="C589" s="4" t="s">
        <v>120</v>
      </c>
      <c r="D589" s="4" t="s">
        <v>104</v>
      </c>
      <c r="E589" s="4" t="s">
        <v>377</v>
      </c>
      <c r="F589" s="4">
        <v>0</v>
      </c>
    </row>
    <row r="590" spans="1:6" x14ac:dyDescent="0.25">
      <c r="A590" s="4">
        <v>10435689</v>
      </c>
      <c r="B590" s="9" t="s">
        <v>42</v>
      </c>
      <c r="C590" s="4" t="s">
        <v>146</v>
      </c>
      <c r="D590" s="4" t="s">
        <v>136</v>
      </c>
      <c r="E590" s="4" t="s">
        <v>374</v>
      </c>
      <c r="F590" s="4">
        <v>1</v>
      </c>
    </row>
    <row r="591" spans="1:6" x14ac:dyDescent="0.25">
      <c r="A591" s="4">
        <v>10435689</v>
      </c>
      <c r="B591" s="9" t="s">
        <v>42</v>
      </c>
      <c r="C591" s="4" t="s">
        <v>146</v>
      </c>
      <c r="D591" s="4" t="s">
        <v>136</v>
      </c>
      <c r="E591" s="4" t="s">
        <v>375</v>
      </c>
      <c r="F591" s="4">
        <v>0</v>
      </c>
    </row>
    <row r="592" spans="1:6" x14ac:dyDescent="0.25">
      <c r="A592" s="4">
        <v>10435689</v>
      </c>
      <c r="B592" s="9" t="s">
        <v>42</v>
      </c>
      <c r="C592" s="4" t="s">
        <v>146</v>
      </c>
      <c r="D592" s="4" t="s">
        <v>136</v>
      </c>
      <c r="E592" s="4" t="s">
        <v>376</v>
      </c>
      <c r="F592" s="4">
        <v>1</v>
      </c>
    </row>
    <row r="593" spans="1:6" x14ac:dyDescent="0.25">
      <c r="A593" s="4">
        <v>10435689</v>
      </c>
      <c r="B593" s="9" t="s">
        <v>42</v>
      </c>
      <c r="C593" s="4" t="s">
        <v>146</v>
      </c>
      <c r="D593" s="4" t="s">
        <v>136</v>
      </c>
      <c r="E593" s="4" t="s">
        <v>377</v>
      </c>
      <c r="F593" s="4">
        <v>0</v>
      </c>
    </row>
    <row r="594" spans="1:6" x14ac:dyDescent="0.25">
      <c r="A594" s="4">
        <v>10435690</v>
      </c>
      <c r="B594" s="9" t="s">
        <v>42</v>
      </c>
      <c r="C594" s="4" t="s">
        <v>60</v>
      </c>
      <c r="D594" s="4" t="s">
        <v>48</v>
      </c>
      <c r="E594" s="4" t="s">
        <v>374</v>
      </c>
      <c r="F594" s="4">
        <v>1</v>
      </c>
    </row>
    <row r="595" spans="1:6" x14ac:dyDescent="0.25">
      <c r="A595" s="4">
        <v>10435690</v>
      </c>
      <c r="B595" s="9" t="s">
        <v>42</v>
      </c>
      <c r="C595" s="4" t="s">
        <v>60</v>
      </c>
      <c r="D595" s="4" t="s">
        <v>48</v>
      </c>
      <c r="E595" s="4" t="s">
        <v>375</v>
      </c>
      <c r="F595" s="4">
        <v>1</v>
      </c>
    </row>
    <row r="596" spans="1:6" x14ac:dyDescent="0.25">
      <c r="A596" s="4">
        <v>10435690</v>
      </c>
      <c r="B596" s="9" t="s">
        <v>42</v>
      </c>
      <c r="C596" s="4" t="s">
        <v>60</v>
      </c>
      <c r="D596" s="4" t="s">
        <v>48</v>
      </c>
      <c r="E596" s="4" t="s">
        <v>376</v>
      </c>
      <c r="F596" s="4">
        <v>1</v>
      </c>
    </row>
    <row r="597" spans="1:6" x14ac:dyDescent="0.25">
      <c r="A597" s="4">
        <v>10435690</v>
      </c>
      <c r="B597" s="9" t="s">
        <v>42</v>
      </c>
      <c r="C597" s="4" t="s">
        <v>60</v>
      </c>
      <c r="D597" s="4" t="s">
        <v>48</v>
      </c>
      <c r="E597" s="4" t="s">
        <v>377</v>
      </c>
      <c r="F597" s="4">
        <v>0</v>
      </c>
    </row>
    <row r="598" spans="1:6" x14ac:dyDescent="0.25">
      <c r="A598" s="4">
        <v>10435691</v>
      </c>
      <c r="B598" s="9" t="s">
        <v>42</v>
      </c>
      <c r="C598" s="4" t="s">
        <v>98</v>
      </c>
      <c r="D598" s="4" t="s">
        <v>48</v>
      </c>
      <c r="E598" s="4" t="s">
        <v>374</v>
      </c>
      <c r="F598" s="4">
        <v>1</v>
      </c>
    </row>
    <row r="599" spans="1:6" x14ac:dyDescent="0.25">
      <c r="A599" s="4">
        <v>10435691</v>
      </c>
      <c r="B599" s="9" t="s">
        <v>42</v>
      </c>
      <c r="C599" s="4" t="s">
        <v>98</v>
      </c>
      <c r="D599" s="4" t="s">
        <v>48</v>
      </c>
      <c r="E599" s="4" t="s">
        <v>375</v>
      </c>
      <c r="F599" s="4">
        <v>1</v>
      </c>
    </row>
    <row r="600" spans="1:6" x14ac:dyDescent="0.25">
      <c r="A600" s="4">
        <v>10435691</v>
      </c>
      <c r="B600" s="9" t="s">
        <v>42</v>
      </c>
      <c r="C600" s="4" t="s">
        <v>98</v>
      </c>
      <c r="D600" s="4" t="s">
        <v>48</v>
      </c>
      <c r="E600" s="4" t="s">
        <v>376</v>
      </c>
      <c r="F600" s="4">
        <v>1</v>
      </c>
    </row>
    <row r="601" spans="1:6" x14ac:dyDescent="0.25">
      <c r="A601" s="4">
        <v>10435691</v>
      </c>
      <c r="B601" s="9" t="s">
        <v>42</v>
      </c>
      <c r="C601" s="4" t="s">
        <v>98</v>
      </c>
      <c r="D601" s="4" t="s">
        <v>48</v>
      </c>
      <c r="E601" s="4" t="s">
        <v>377</v>
      </c>
      <c r="F601" s="4">
        <v>0</v>
      </c>
    </row>
    <row r="602" spans="1:6" x14ac:dyDescent="0.25">
      <c r="A602" s="4">
        <v>10435692</v>
      </c>
      <c r="B602" s="9" t="s">
        <v>42</v>
      </c>
      <c r="C602" s="4" t="s">
        <v>47</v>
      </c>
      <c r="D602" s="4" t="s">
        <v>48</v>
      </c>
      <c r="E602" s="4" t="s">
        <v>374</v>
      </c>
      <c r="F602" s="4">
        <v>1</v>
      </c>
    </row>
    <row r="603" spans="1:6" x14ac:dyDescent="0.25">
      <c r="A603" s="4">
        <v>10435692</v>
      </c>
      <c r="B603" s="9" t="s">
        <v>42</v>
      </c>
      <c r="C603" s="4" t="s">
        <v>47</v>
      </c>
      <c r="D603" s="4" t="s">
        <v>48</v>
      </c>
      <c r="E603" s="4" t="s">
        <v>375</v>
      </c>
      <c r="F603" s="4">
        <v>0</v>
      </c>
    </row>
    <row r="604" spans="1:6" x14ac:dyDescent="0.25">
      <c r="A604" s="4">
        <v>10435692</v>
      </c>
      <c r="B604" s="9" t="s">
        <v>42</v>
      </c>
      <c r="C604" s="4" t="s">
        <v>47</v>
      </c>
      <c r="D604" s="4" t="s">
        <v>48</v>
      </c>
      <c r="E604" s="4" t="s">
        <v>376</v>
      </c>
      <c r="F604" s="4">
        <v>1</v>
      </c>
    </row>
    <row r="605" spans="1:6" x14ac:dyDescent="0.25">
      <c r="A605" s="4">
        <v>10435692</v>
      </c>
      <c r="B605" s="9" t="s">
        <v>42</v>
      </c>
      <c r="C605" s="4" t="s">
        <v>47</v>
      </c>
      <c r="D605" s="4" t="s">
        <v>48</v>
      </c>
      <c r="E605" s="4" t="s">
        <v>377</v>
      </c>
      <c r="F605" s="4">
        <v>0</v>
      </c>
    </row>
    <row r="606" spans="1:6" x14ac:dyDescent="0.25">
      <c r="A606" s="4">
        <v>10435693</v>
      </c>
      <c r="B606" s="9" t="s">
        <v>42</v>
      </c>
      <c r="C606" s="4" t="s">
        <v>295</v>
      </c>
      <c r="D606" s="4" t="s">
        <v>233</v>
      </c>
      <c r="E606" s="4" t="s">
        <v>374</v>
      </c>
      <c r="F606" s="4">
        <v>1</v>
      </c>
    </row>
    <row r="607" spans="1:6" x14ac:dyDescent="0.25">
      <c r="A607" s="4">
        <v>10435693</v>
      </c>
      <c r="B607" s="9" t="s">
        <v>42</v>
      </c>
      <c r="C607" s="4" t="s">
        <v>295</v>
      </c>
      <c r="D607" s="4" t="s">
        <v>233</v>
      </c>
      <c r="E607" s="4" t="s">
        <v>375</v>
      </c>
      <c r="F607" s="4">
        <v>1</v>
      </c>
    </row>
    <row r="608" spans="1:6" x14ac:dyDescent="0.25">
      <c r="A608" s="4">
        <v>10435693</v>
      </c>
      <c r="B608" s="9" t="s">
        <v>42</v>
      </c>
      <c r="C608" s="4" t="s">
        <v>295</v>
      </c>
      <c r="D608" s="4" t="s">
        <v>233</v>
      </c>
      <c r="E608" s="4" t="s">
        <v>376</v>
      </c>
      <c r="F608" s="4">
        <v>1</v>
      </c>
    </row>
    <row r="609" spans="1:6" x14ac:dyDescent="0.25">
      <c r="A609" s="4">
        <v>10435693</v>
      </c>
      <c r="B609" s="9" t="s">
        <v>42</v>
      </c>
      <c r="C609" s="4" t="s">
        <v>295</v>
      </c>
      <c r="D609" s="4" t="s">
        <v>233</v>
      </c>
      <c r="E609" s="4" t="s">
        <v>377</v>
      </c>
      <c r="F609" s="4">
        <v>0</v>
      </c>
    </row>
    <row r="610" spans="1:6" x14ac:dyDescent="0.25">
      <c r="A610" s="4">
        <v>10435694</v>
      </c>
      <c r="B610" s="9" t="s">
        <v>42</v>
      </c>
      <c r="C610" s="4" t="s">
        <v>135</v>
      </c>
      <c r="D610" s="4" t="s">
        <v>136</v>
      </c>
      <c r="E610" s="4" t="s">
        <v>374</v>
      </c>
      <c r="F610" s="4">
        <v>1</v>
      </c>
    </row>
    <row r="611" spans="1:6" x14ac:dyDescent="0.25">
      <c r="A611" s="4">
        <v>10435694</v>
      </c>
      <c r="B611" s="9" t="s">
        <v>42</v>
      </c>
      <c r="C611" s="4" t="s">
        <v>135</v>
      </c>
      <c r="D611" s="4" t="s">
        <v>136</v>
      </c>
      <c r="E611" s="4" t="s">
        <v>375</v>
      </c>
      <c r="F611" s="4">
        <v>0</v>
      </c>
    </row>
    <row r="612" spans="1:6" x14ac:dyDescent="0.25">
      <c r="A612" s="4">
        <v>10435694</v>
      </c>
      <c r="B612" s="9" t="s">
        <v>42</v>
      </c>
      <c r="C612" s="4" t="s">
        <v>135</v>
      </c>
      <c r="D612" s="4" t="s">
        <v>136</v>
      </c>
      <c r="E612" s="4" t="s">
        <v>376</v>
      </c>
      <c r="F612" s="4">
        <v>1</v>
      </c>
    </row>
    <row r="613" spans="1:6" x14ac:dyDescent="0.25">
      <c r="A613" s="4">
        <v>10435694</v>
      </c>
      <c r="B613" s="9" t="s">
        <v>42</v>
      </c>
      <c r="C613" s="4" t="s">
        <v>135</v>
      </c>
      <c r="D613" s="4" t="s">
        <v>136</v>
      </c>
      <c r="E613" s="4" t="s">
        <v>377</v>
      </c>
      <c r="F613" s="4">
        <v>0</v>
      </c>
    </row>
    <row r="614" spans="1:6" x14ac:dyDescent="0.25">
      <c r="A614" s="4">
        <v>10435695</v>
      </c>
      <c r="B614" s="9" t="s">
        <v>42</v>
      </c>
      <c r="C614" s="4" t="s">
        <v>305</v>
      </c>
      <c r="D614" s="4" t="s">
        <v>253</v>
      </c>
      <c r="E614" s="4" t="s">
        <v>374</v>
      </c>
      <c r="F614" s="4">
        <v>1</v>
      </c>
    </row>
    <row r="615" spans="1:6" x14ac:dyDescent="0.25">
      <c r="A615" s="4">
        <v>10435695</v>
      </c>
      <c r="B615" s="9" t="s">
        <v>42</v>
      </c>
      <c r="C615" s="4" t="s">
        <v>305</v>
      </c>
      <c r="D615" s="4" t="s">
        <v>253</v>
      </c>
      <c r="E615" s="4" t="s">
        <v>375</v>
      </c>
      <c r="F615" s="4">
        <v>0</v>
      </c>
    </row>
    <row r="616" spans="1:6" x14ac:dyDescent="0.25">
      <c r="A616" s="4">
        <v>10435695</v>
      </c>
      <c r="B616" s="9" t="s">
        <v>42</v>
      </c>
      <c r="C616" s="4" t="s">
        <v>305</v>
      </c>
      <c r="D616" s="4" t="s">
        <v>253</v>
      </c>
      <c r="E616" s="4" t="s">
        <v>376</v>
      </c>
      <c r="F616" s="4">
        <v>1</v>
      </c>
    </row>
    <row r="617" spans="1:6" x14ac:dyDescent="0.25">
      <c r="A617" s="4">
        <v>10435695</v>
      </c>
      <c r="B617" s="9" t="s">
        <v>42</v>
      </c>
      <c r="C617" s="4" t="s">
        <v>305</v>
      </c>
      <c r="D617" s="4" t="s">
        <v>253</v>
      </c>
      <c r="E617" s="4" t="s">
        <v>377</v>
      </c>
      <c r="F617" s="4">
        <v>0</v>
      </c>
    </row>
    <row r="618" spans="1:6" x14ac:dyDescent="0.25">
      <c r="A618" s="4">
        <v>10435696</v>
      </c>
      <c r="B618" s="9" t="s">
        <v>42</v>
      </c>
      <c r="C618" s="4" t="s">
        <v>141</v>
      </c>
      <c r="D618" s="4" t="s">
        <v>136</v>
      </c>
      <c r="E618" s="4" t="s">
        <v>374</v>
      </c>
      <c r="F618" s="4">
        <v>1</v>
      </c>
    </row>
    <row r="619" spans="1:6" x14ac:dyDescent="0.25">
      <c r="A619" s="4">
        <v>10435696</v>
      </c>
      <c r="B619" s="9" t="s">
        <v>42</v>
      </c>
      <c r="C619" s="4" t="s">
        <v>141</v>
      </c>
      <c r="D619" s="4" t="s">
        <v>136</v>
      </c>
      <c r="E619" s="4" t="s">
        <v>375</v>
      </c>
      <c r="F619" s="4">
        <v>1</v>
      </c>
    </row>
    <row r="620" spans="1:6" x14ac:dyDescent="0.25">
      <c r="A620" s="4">
        <v>10435696</v>
      </c>
      <c r="B620" s="9" t="s">
        <v>42</v>
      </c>
      <c r="C620" s="4" t="s">
        <v>141</v>
      </c>
      <c r="D620" s="4" t="s">
        <v>136</v>
      </c>
      <c r="E620" s="4" t="s">
        <v>376</v>
      </c>
      <c r="F620" s="4">
        <v>0</v>
      </c>
    </row>
    <row r="621" spans="1:6" x14ac:dyDescent="0.25">
      <c r="A621" s="4">
        <v>10435696</v>
      </c>
      <c r="B621" s="9" t="s">
        <v>42</v>
      </c>
      <c r="C621" s="4" t="s">
        <v>141</v>
      </c>
      <c r="D621" s="4" t="s">
        <v>136</v>
      </c>
      <c r="E621" s="4" t="s">
        <v>377</v>
      </c>
      <c r="F621" s="4">
        <v>0</v>
      </c>
    </row>
    <row r="622" spans="1:6" x14ac:dyDescent="0.25">
      <c r="A622" s="4">
        <v>10435697</v>
      </c>
      <c r="B622" s="9" t="s">
        <v>42</v>
      </c>
      <c r="C622" s="4" t="s">
        <v>292</v>
      </c>
      <c r="D622" s="4" t="s">
        <v>233</v>
      </c>
      <c r="E622" s="4" t="s">
        <v>374</v>
      </c>
      <c r="F622" s="4">
        <v>1</v>
      </c>
    </row>
    <row r="623" spans="1:6" x14ac:dyDescent="0.25">
      <c r="A623" s="4">
        <v>10435697</v>
      </c>
      <c r="B623" s="9" t="s">
        <v>42</v>
      </c>
      <c r="C623" s="4" t="s">
        <v>292</v>
      </c>
      <c r="D623" s="4" t="s">
        <v>233</v>
      </c>
      <c r="E623" s="4" t="s">
        <v>375</v>
      </c>
      <c r="F623" s="4">
        <v>0</v>
      </c>
    </row>
    <row r="624" spans="1:6" x14ac:dyDescent="0.25">
      <c r="A624" s="4">
        <v>10435697</v>
      </c>
      <c r="B624" s="9" t="s">
        <v>42</v>
      </c>
      <c r="C624" s="4" t="s">
        <v>292</v>
      </c>
      <c r="D624" s="4" t="s">
        <v>233</v>
      </c>
      <c r="E624" s="4" t="s">
        <v>376</v>
      </c>
      <c r="F624" s="4">
        <v>0</v>
      </c>
    </row>
    <row r="625" spans="1:6" x14ac:dyDescent="0.25">
      <c r="A625" s="4">
        <v>10435697</v>
      </c>
      <c r="B625" s="9" t="s">
        <v>42</v>
      </c>
      <c r="C625" s="4" t="s">
        <v>292</v>
      </c>
      <c r="D625" s="4" t="s">
        <v>233</v>
      </c>
      <c r="E625" s="4" t="s">
        <v>377</v>
      </c>
      <c r="F625" s="4">
        <v>0</v>
      </c>
    </row>
    <row r="626" spans="1:6" x14ac:dyDescent="0.25">
      <c r="A626" s="4">
        <v>10435698</v>
      </c>
      <c r="B626" s="9" t="s">
        <v>42</v>
      </c>
      <c r="C626" s="4" t="s">
        <v>151</v>
      </c>
      <c r="D626" s="4" t="s">
        <v>136</v>
      </c>
      <c r="E626" s="4" t="s">
        <v>374</v>
      </c>
      <c r="F626" s="4">
        <v>1</v>
      </c>
    </row>
    <row r="627" spans="1:6" x14ac:dyDescent="0.25">
      <c r="A627" s="4">
        <v>10435698</v>
      </c>
      <c r="B627" s="9" t="s">
        <v>42</v>
      </c>
      <c r="C627" s="4" t="s">
        <v>151</v>
      </c>
      <c r="D627" s="4" t="s">
        <v>136</v>
      </c>
      <c r="E627" s="4" t="s">
        <v>375</v>
      </c>
      <c r="F627" s="4">
        <v>1</v>
      </c>
    </row>
    <row r="628" spans="1:6" x14ac:dyDescent="0.25">
      <c r="A628" s="4">
        <v>10435698</v>
      </c>
      <c r="B628" s="9" t="s">
        <v>42</v>
      </c>
      <c r="C628" s="4" t="s">
        <v>151</v>
      </c>
      <c r="D628" s="4" t="s">
        <v>136</v>
      </c>
      <c r="E628" s="4" t="s">
        <v>376</v>
      </c>
      <c r="F628" s="4">
        <v>1</v>
      </c>
    </row>
    <row r="629" spans="1:6" x14ac:dyDescent="0.25">
      <c r="A629" s="4">
        <v>10435698</v>
      </c>
      <c r="B629" s="9" t="s">
        <v>42</v>
      </c>
      <c r="C629" s="4" t="s">
        <v>151</v>
      </c>
      <c r="D629" s="4" t="s">
        <v>136</v>
      </c>
      <c r="E629" s="4" t="s">
        <v>377</v>
      </c>
      <c r="F629" s="4">
        <v>0</v>
      </c>
    </row>
    <row r="630" spans="1:6" x14ac:dyDescent="0.25">
      <c r="A630" s="4">
        <v>10435699</v>
      </c>
      <c r="B630" s="9" t="s">
        <v>42</v>
      </c>
      <c r="C630" s="4" t="s">
        <v>281</v>
      </c>
      <c r="D630" s="4" t="s">
        <v>253</v>
      </c>
      <c r="E630" s="4" t="s">
        <v>374</v>
      </c>
      <c r="F630" s="4">
        <v>1</v>
      </c>
    </row>
    <row r="631" spans="1:6" x14ac:dyDescent="0.25">
      <c r="A631" s="4">
        <v>10435699</v>
      </c>
      <c r="B631" s="9" t="s">
        <v>42</v>
      </c>
      <c r="C631" s="4" t="s">
        <v>281</v>
      </c>
      <c r="D631" s="4" t="s">
        <v>253</v>
      </c>
      <c r="E631" s="4" t="s">
        <v>375</v>
      </c>
      <c r="F631" s="4">
        <v>1</v>
      </c>
    </row>
    <row r="632" spans="1:6" x14ac:dyDescent="0.25">
      <c r="A632" s="4">
        <v>10435699</v>
      </c>
      <c r="B632" s="9" t="s">
        <v>42</v>
      </c>
      <c r="C632" s="4" t="s">
        <v>281</v>
      </c>
      <c r="D632" s="4" t="s">
        <v>253</v>
      </c>
      <c r="E632" s="4" t="s">
        <v>376</v>
      </c>
      <c r="F632" s="4">
        <v>1</v>
      </c>
    </row>
    <row r="633" spans="1:6" x14ac:dyDescent="0.25">
      <c r="A633" s="4">
        <v>10435699</v>
      </c>
      <c r="B633" s="9" t="s">
        <v>42</v>
      </c>
      <c r="C633" s="4" t="s">
        <v>281</v>
      </c>
      <c r="D633" s="4" t="s">
        <v>253</v>
      </c>
      <c r="E633" s="4" t="s">
        <v>377</v>
      </c>
      <c r="F633" s="4">
        <v>0</v>
      </c>
    </row>
    <row r="634" spans="1:6" x14ac:dyDescent="0.25">
      <c r="A634" s="4">
        <v>10435700</v>
      </c>
      <c r="B634" s="9" t="s">
        <v>42</v>
      </c>
      <c r="C634" s="4" t="s">
        <v>247</v>
      </c>
      <c r="D634" s="4" t="s">
        <v>136</v>
      </c>
      <c r="E634" s="4" t="s">
        <v>374</v>
      </c>
      <c r="F634" s="4">
        <v>0</v>
      </c>
    </row>
    <row r="635" spans="1:6" x14ac:dyDescent="0.25">
      <c r="A635" s="4">
        <v>10435700</v>
      </c>
      <c r="B635" s="9" t="s">
        <v>42</v>
      </c>
      <c r="C635" s="4" t="s">
        <v>247</v>
      </c>
      <c r="D635" s="4" t="s">
        <v>136</v>
      </c>
      <c r="E635" s="4" t="s">
        <v>375</v>
      </c>
      <c r="F635" s="4">
        <v>0</v>
      </c>
    </row>
    <row r="636" spans="1:6" x14ac:dyDescent="0.25">
      <c r="A636" s="4">
        <v>10435700</v>
      </c>
      <c r="B636" s="9" t="s">
        <v>42</v>
      </c>
      <c r="C636" s="4" t="s">
        <v>247</v>
      </c>
      <c r="D636" s="4" t="s">
        <v>136</v>
      </c>
      <c r="E636" s="4" t="s">
        <v>376</v>
      </c>
      <c r="F636" s="4">
        <v>0</v>
      </c>
    </row>
    <row r="637" spans="1:6" x14ac:dyDescent="0.25">
      <c r="A637" s="4">
        <v>10435700</v>
      </c>
      <c r="B637" s="9" t="s">
        <v>42</v>
      </c>
      <c r="C637" s="4" t="s">
        <v>247</v>
      </c>
      <c r="D637" s="4" t="s">
        <v>136</v>
      </c>
      <c r="E637" s="4" t="s">
        <v>377</v>
      </c>
      <c r="F637" s="4">
        <v>1</v>
      </c>
    </row>
    <row r="638" spans="1:6" x14ac:dyDescent="0.25">
      <c r="A638" s="4">
        <v>10435701</v>
      </c>
      <c r="B638" s="9" t="s">
        <v>42</v>
      </c>
      <c r="C638" s="4" t="s">
        <v>242</v>
      </c>
      <c r="D638" s="4" t="s">
        <v>136</v>
      </c>
      <c r="E638" s="4" t="s">
        <v>374</v>
      </c>
      <c r="F638" s="4">
        <v>1</v>
      </c>
    </row>
    <row r="639" spans="1:6" x14ac:dyDescent="0.25">
      <c r="A639" s="4">
        <v>10435701</v>
      </c>
      <c r="B639" s="9" t="s">
        <v>42</v>
      </c>
      <c r="C639" s="4" t="s">
        <v>242</v>
      </c>
      <c r="D639" s="4" t="s">
        <v>136</v>
      </c>
      <c r="E639" s="4" t="s">
        <v>375</v>
      </c>
      <c r="F639" s="4">
        <v>0</v>
      </c>
    </row>
    <row r="640" spans="1:6" x14ac:dyDescent="0.25">
      <c r="A640" s="4">
        <v>10435701</v>
      </c>
      <c r="B640" s="9" t="s">
        <v>42</v>
      </c>
      <c r="C640" s="4" t="s">
        <v>242</v>
      </c>
      <c r="D640" s="4" t="s">
        <v>136</v>
      </c>
      <c r="E640" s="4" t="s">
        <v>376</v>
      </c>
      <c r="F640" s="4">
        <v>0</v>
      </c>
    </row>
    <row r="641" spans="1:6" x14ac:dyDescent="0.25">
      <c r="A641" s="4">
        <v>10435701</v>
      </c>
      <c r="B641" s="9" t="s">
        <v>42</v>
      </c>
      <c r="C641" s="4" t="s">
        <v>242</v>
      </c>
      <c r="D641" s="4" t="s">
        <v>136</v>
      </c>
      <c r="E641" s="4" t="s">
        <v>377</v>
      </c>
      <c r="F641" s="4">
        <v>0</v>
      </c>
    </row>
    <row r="642" spans="1:6" x14ac:dyDescent="0.25">
      <c r="A642" s="4">
        <v>10435702</v>
      </c>
      <c r="B642" s="9" t="s">
        <v>42</v>
      </c>
      <c r="C642" s="4" t="s">
        <v>237</v>
      </c>
      <c r="D642" s="4" t="s">
        <v>233</v>
      </c>
      <c r="E642" s="4" t="s">
        <v>374</v>
      </c>
      <c r="F642" s="4">
        <v>1</v>
      </c>
    </row>
    <row r="643" spans="1:6" x14ac:dyDescent="0.25">
      <c r="A643" s="4">
        <v>10435702</v>
      </c>
      <c r="B643" s="9" t="s">
        <v>42</v>
      </c>
      <c r="C643" s="4" t="s">
        <v>237</v>
      </c>
      <c r="D643" s="4" t="s">
        <v>233</v>
      </c>
      <c r="E643" s="4" t="s">
        <v>375</v>
      </c>
      <c r="F643" s="4">
        <v>1</v>
      </c>
    </row>
    <row r="644" spans="1:6" x14ac:dyDescent="0.25">
      <c r="A644" s="4">
        <v>10435702</v>
      </c>
      <c r="B644" s="9" t="s">
        <v>42</v>
      </c>
      <c r="C644" s="4" t="s">
        <v>237</v>
      </c>
      <c r="D644" s="4" t="s">
        <v>233</v>
      </c>
      <c r="E644" s="4" t="s">
        <v>376</v>
      </c>
      <c r="F644" s="4">
        <v>1</v>
      </c>
    </row>
    <row r="645" spans="1:6" x14ac:dyDescent="0.25">
      <c r="A645" s="4">
        <v>10435702</v>
      </c>
      <c r="B645" s="9" t="s">
        <v>42</v>
      </c>
      <c r="C645" s="4" t="s">
        <v>237</v>
      </c>
      <c r="D645" s="4" t="s">
        <v>233</v>
      </c>
      <c r="E645" s="4" t="s">
        <v>377</v>
      </c>
      <c r="F645" s="4">
        <v>0</v>
      </c>
    </row>
    <row r="646" spans="1:6" x14ac:dyDescent="0.25">
      <c r="A646" s="4">
        <v>10435703</v>
      </c>
      <c r="B646" s="9" t="s">
        <v>42</v>
      </c>
      <c r="C646" s="4" t="s">
        <v>272</v>
      </c>
      <c r="D646" s="4" t="s">
        <v>253</v>
      </c>
      <c r="E646" s="4" t="s">
        <v>374</v>
      </c>
      <c r="F646" s="4">
        <v>1</v>
      </c>
    </row>
    <row r="647" spans="1:6" x14ac:dyDescent="0.25">
      <c r="A647" s="4">
        <v>10435703</v>
      </c>
      <c r="B647" s="9" t="s">
        <v>42</v>
      </c>
      <c r="C647" s="4" t="s">
        <v>272</v>
      </c>
      <c r="D647" s="4" t="s">
        <v>253</v>
      </c>
      <c r="E647" s="4" t="s">
        <v>375</v>
      </c>
      <c r="F647" s="4">
        <v>1</v>
      </c>
    </row>
    <row r="648" spans="1:6" x14ac:dyDescent="0.25">
      <c r="A648" s="4">
        <v>10435703</v>
      </c>
      <c r="B648" s="9" t="s">
        <v>42</v>
      </c>
      <c r="C648" s="4" t="s">
        <v>272</v>
      </c>
      <c r="D648" s="4" t="s">
        <v>253</v>
      </c>
      <c r="E648" s="4" t="s">
        <v>376</v>
      </c>
      <c r="F648" s="4">
        <v>1</v>
      </c>
    </row>
    <row r="649" spans="1:6" x14ac:dyDescent="0.25">
      <c r="A649" s="4">
        <v>10435703</v>
      </c>
      <c r="B649" s="9" t="s">
        <v>42</v>
      </c>
      <c r="C649" s="4" t="s">
        <v>272</v>
      </c>
      <c r="D649" s="4" t="s">
        <v>253</v>
      </c>
      <c r="E649" s="4" t="s">
        <v>377</v>
      </c>
      <c r="F649" s="4">
        <v>0</v>
      </c>
    </row>
    <row r="650" spans="1:6" x14ac:dyDescent="0.25">
      <c r="A650" s="4">
        <v>10435704</v>
      </c>
      <c r="B650" s="9" t="s">
        <v>42</v>
      </c>
      <c r="C650" s="4" t="s">
        <v>227</v>
      </c>
      <c r="D650" s="4" t="s">
        <v>136</v>
      </c>
      <c r="E650" s="4" t="s">
        <v>374</v>
      </c>
      <c r="F650" s="4">
        <v>1</v>
      </c>
    </row>
    <row r="651" spans="1:6" x14ac:dyDescent="0.25">
      <c r="A651" s="4">
        <v>10435704</v>
      </c>
      <c r="B651" s="9" t="s">
        <v>42</v>
      </c>
      <c r="C651" s="4" t="s">
        <v>227</v>
      </c>
      <c r="D651" s="4" t="s">
        <v>136</v>
      </c>
      <c r="E651" s="4" t="s">
        <v>375</v>
      </c>
      <c r="F651" s="4">
        <v>1</v>
      </c>
    </row>
    <row r="652" spans="1:6" x14ac:dyDescent="0.25">
      <c r="A652" s="4">
        <v>10435704</v>
      </c>
      <c r="B652" s="9" t="s">
        <v>42</v>
      </c>
      <c r="C652" s="4" t="s">
        <v>227</v>
      </c>
      <c r="D652" s="4" t="s">
        <v>136</v>
      </c>
      <c r="E652" s="4" t="s">
        <v>376</v>
      </c>
      <c r="F652" s="4">
        <v>1</v>
      </c>
    </row>
    <row r="653" spans="1:6" x14ac:dyDescent="0.25">
      <c r="A653" s="4">
        <v>10435704</v>
      </c>
      <c r="B653" s="9" t="s">
        <v>42</v>
      </c>
      <c r="C653" s="4" t="s">
        <v>227</v>
      </c>
      <c r="D653" s="4" t="s">
        <v>136</v>
      </c>
      <c r="E653" s="4" t="s">
        <v>377</v>
      </c>
      <c r="F653" s="4">
        <v>0</v>
      </c>
    </row>
    <row r="654" spans="1:6" x14ac:dyDescent="0.25">
      <c r="A654" s="4">
        <v>10435705</v>
      </c>
      <c r="B654" s="9" t="s">
        <v>42</v>
      </c>
      <c r="C654" s="4" t="s">
        <v>222</v>
      </c>
      <c r="D654" s="4" t="s">
        <v>136</v>
      </c>
      <c r="E654" s="4" t="s">
        <v>374</v>
      </c>
      <c r="F654" s="4">
        <v>0</v>
      </c>
    </row>
    <row r="655" spans="1:6" x14ac:dyDescent="0.25">
      <c r="A655" s="4">
        <v>10435705</v>
      </c>
      <c r="B655" s="9" t="s">
        <v>42</v>
      </c>
      <c r="C655" s="4" t="s">
        <v>222</v>
      </c>
      <c r="D655" s="4" t="s">
        <v>136</v>
      </c>
      <c r="E655" s="4" t="s">
        <v>375</v>
      </c>
      <c r="F655" s="4">
        <v>0</v>
      </c>
    </row>
    <row r="656" spans="1:6" x14ac:dyDescent="0.25">
      <c r="A656" s="4">
        <v>10435705</v>
      </c>
      <c r="B656" s="9" t="s">
        <v>42</v>
      </c>
      <c r="C656" s="4" t="s">
        <v>222</v>
      </c>
      <c r="D656" s="4" t="s">
        <v>136</v>
      </c>
      <c r="E656" s="4" t="s">
        <v>376</v>
      </c>
      <c r="F656" s="4">
        <v>1</v>
      </c>
    </row>
    <row r="657" spans="1:6" x14ac:dyDescent="0.25">
      <c r="A657" s="4">
        <v>10435705</v>
      </c>
      <c r="B657" s="9" t="s">
        <v>42</v>
      </c>
      <c r="C657" s="4" t="s">
        <v>222</v>
      </c>
      <c r="D657" s="4" t="s">
        <v>136</v>
      </c>
      <c r="E657" s="4" t="s">
        <v>377</v>
      </c>
      <c r="F657" s="4">
        <v>0</v>
      </c>
    </row>
    <row r="658" spans="1:6" x14ac:dyDescent="0.25">
      <c r="A658" s="4">
        <v>10435706</v>
      </c>
      <c r="B658" s="9" t="s">
        <v>42</v>
      </c>
      <c r="C658" s="4" t="s">
        <v>259</v>
      </c>
      <c r="D658" s="4" t="s">
        <v>253</v>
      </c>
      <c r="E658" s="4" t="s">
        <v>374</v>
      </c>
      <c r="F658" s="4">
        <v>0</v>
      </c>
    </row>
    <row r="659" spans="1:6" x14ac:dyDescent="0.25">
      <c r="A659" s="4">
        <v>10435706</v>
      </c>
      <c r="B659" s="9" t="s">
        <v>42</v>
      </c>
      <c r="C659" s="4" t="s">
        <v>259</v>
      </c>
      <c r="D659" s="4" t="s">
        <v>253</v>
      </c>
      <c r="E659" s="4" t="s">
        <v>375</v>
      </c>
      <c r="F659" s="4">
        <v>0</v>
      </c>
    </row>
    <row r="660" spans="1:6" x14ac:dyDescent="0.25">
      <c r="A660" s="4">
        <v>10435706</v>
      </c>
      <c r="B660" s="9" t="s">
        <v>42</v>
      </c>
      <c r="C660" s="4" t="s">
        <v>259</v>
      </c>
      <c r="D660" s="4" t="s">
        <v>253</v>
      </c>
      <c r="E660" s="4" t="s">
        <v>376</v>
      </c>
      <c r="F660" s="4">
        <v>1</v>
      </c>
    </row>
    <row r="661" spans="1:6" x14ac:dyDescent="0.25">
      <c r="A661" s="4">
        <v>10435706</v>
      </c>
      <c r="B661" s="9" t="s">
        <v>42</v>
      </c>
      <c r="C661" s="4" t="s">
        <v>259</v>
      </c>
      <c r="D661" s="4" t="s">
        <v>253</v>
      </c>
      <c r="E661" s="4" t="s">
        <v>377</v>
      </c>
      <c r="F661" s="4">
        <v>0</v>
      </c>
    </row>
    <row r="662" spans="1:6" x14ac:dyDescent="0.25">
      <c r="A662" s="4">
        <v>10435707</v>
      </c>
      <c r="B662" s="9" t="s">
        <v>42</v>
      </c>
      <c r="C662" s="4" t="s">
        <v>156</v>
      </c>
      <c r="D662" s="4" t="s">
        <v>136</v>
      </c>
      <c r="E662" s="4" t="s">
        <v>374</v>
      </c>
      <c r="F662" s="4">
        <v>1</v>
      </c>
    </row>
    <row r="663" spans="1:6" x14ac:dyDescent="0.25">
      <c r="A663" s="4">
        <v>10435707</v>
      </c>
      <c r="B663" s="9" t="s">
        <v>42</v>
      </c>
      <c r="C663" s="4" t="s">
        <v>156</v>
      </c>
      <c r="D663" s="4" t="s">
        <v>136</v>
      </c>
      <c r="E663" s="4" t="s">
        <v>375</v>
      </c>
      <c r="F663" s="4">
        <v>1</v>
      </c>
    </row>
    <row r="664" spans="1:6" x14ac:dyDescent="0.25">
      <c r="A664" s="4">
        <v>10435707</v>
      </c>
      <c r="B664" s="9" t="s">
        <v>42</v>
      </c>
      <c r="C664" s="4" t="s">
        <v>156</v>
      </c>
      <c r="D664" s="4" t="s">
        <v>136</v>
      </c>
      <c r="E664" s="4" t="s">
        <v>376</v>
      </c>
      <c r="F664" s="4">
        <v>1</v>
      </c>
    </row>
    <row r="665" spans="1:6" x14ac:dyDescent="0.25">
      <c r="A665" s="4">
        <v>10435707</v>
      </c>
      <c r="B665" s="9" t="s">
        <v>42</v>
      </c>
      <c r="C665" s="4" t="s">
        <v>156</v>
      </c>
      <c r="D665" s="4" t="s">
        <v>136</v>
      </c>
      <c r="E665" s="4" t="s">
        <v>377</v>
      </c>
      <c r="F665" s="4">
        <v>0</v>
      </c>
    </row>
    <row r="666" spans="1:6" x14ac:dyDescent="0.25">
      <c r="A666" s="4">
        <v>10435708</v>
      </c>
      <c r="B666" s="9" t="s">
        <v>42</v>
      </c>
      <c r="C666" s="4" t="s">
        <v>275</v>
      </c>
      <c r="D666" s="4" t="s">
        <v>253</v>
      </c>
      <c r="E666" s="4" t="s">
        <v>374</v>
      </c>
      <c r="F666" s="4">
        <v>0</v>
      </c>
    </row>
    <row r="667" spans="1:6" x14ac:dyDescent="0.25">
      <c r="A667" s="4">
        <v>10435708</v>
      </c>
      <c r="B667" s="9" t="s">
        <v>42</v>
      </c>
      <c r="C667" s="4" t="s">
        <v>275</v>
      </c>
      <c r="D667" s="4" t="s">
        <v>253</v>
      </c>
      <c r="E667" s="4" t="s">
        <v>375</v>
      </c>
      <c r="F667" s="4">
        <v>1</v>
      </c>
    </row>
    <row r="668" spans="1:6" x14ac:dyDescent="0.25">
      <c r="A668" s="4">
        <v>10435708</v>
      </c>
      <c r="B668" s="9" t="s">
        <v>42</v>
      </c>
      <c r="C668" s="4" t="s">
        <v>275</v>
      </c>
      <c r="D668" s="4" t="s">
        <v>253</v>
      </c>
      <c r="E668" s="4" t="s">
        <v>376</v>
      </c>
      <c r="F668" s="4">
        <v>0</v>
      </c>
    </row>
    <row r="669" spans="1:6" x14ac:dyDescent="0.25">
      <c r="A669" s="4">
        <v>10435708</v>
      </c>
      <c r="B669" s="9" t="s">
        <v>42</v>
      </c>
      <c r="C669" s="4" t="s">
        <v>275</v>
      </c>
      <c r="D669" s="4" t="s">
        <v>253</v>
      </c>
      <c r="E669" s="4" t="s">
        <v>377</v>
      </c>
      <c r="F669" s="4">
        <v>0</v>
      </c>
    </row>
    <row r="670" spans="1:6" x14ac:dyDescent="0.25">
      <c r="A670" s="4">
        <v>10435709</v>
      </c>
      <c r="B670" s="9" t="s">
        <v>42</v>
      </c>
      <c r="C670" s="4" t="s">
        <v>232</v>
      </c>
      <c r="D670" s="4" t="s">
        <v>233</v>
      </c>
      <c r="E670" s="4" t="s">
        <v>374</v>
      </c>
      <c r="F670" s="4">
        <v>1</v>
      </c>
    </row>
    <row r="671" spans="1:6" x14ac:dyDescent="0.25">
      <c r="A671" s="4">
        <v>10435709</v>
      </c>
      <c r="B671" s="9" t="s">
        <v>42</v>
      </c>
      <c r="C671" s="4" t="s">
        <v>232</v>
      </c>
      <c r="D671" s="4" t="s">
        <v>233</v>
      </c>
      <c r="E671" s="4" t="s">
        <v>375</v>
      </c>
      <c r="F671" s="4">
        <v>0</v>
      </c>
    </row>
    <row r="672" spans="1:6" x14ac:dyDescent="0.25">
      <c r="A672" s="4">
        <v>10435709</v>
      </c>
      <c r="B672" s="9" t="s">
        <v>42</v>
      </c>
      <c r="C672" s="4" t="s">
        <v>232</v>
      </c>
      <c r="D672" s="4" t="s">
        <v>233</v>
      </c>
      <c r="E672" s="4" t="s">
        <v>376</v>
      </c>
      <c r="F672" s="4">
        <v>1</v>
      </c>
    </row>
    <row r="673" spans="1:6" x14ac:dyDescent="0.25">
      <c r="A673" s="4">
        <v>10435709</v>
      </c>
      <c r="B673" s="9" t="s">
        <v>42</v>
      </c>
      <c r="C673" s="4" t="s">
        <v>232</v>
      </c>
      <c r="D673" s="4" t="s">
        <v>233</v>
      </c>
      <c r="E673" s="4" t="s">
        <v>377</v>
      </c>
      <c r="F673" s="4">
        <v>0</v>
      </c>
    </row>
    <row r="674" spans="1:6" x14ac:dyDescent="0.25">
      <c r="A674" s="4">
        <v>10435710</v>
      </c>
      <c r="B674" s="9" t="s">
        <v>42</v>
      </c>
      <c r="C674" s="4" t="s">
        <v>217</v>
      </c>
      <c r="D674" s="4" t="s">
        <v>136</v>
      </c>
      <c r="E674" s="4" t="s">
        <v>374</v>
      </c>
      <c r="F674" s="4">
        <v>1</v>
      </c>
    </row>
    <row r="675" spans="1:6" x14ac:dyDescent="0.25">
      <c r="A675" s="4">
        <v>10435710</v>
      </c>
      <c r="B675" s="9" t="s">
        <v>42</v>
      </c>
      <c r="C675" s="4" t="s">
        <v>217</v>
      </c>
      <c r="D675" s="4" t="s">
        <v>136</v>
      </c>
      <c r="E675" s="4" t="s">
        <v>375</v>
      </c>
      <c r="F675" s="4">
        <v>0</v>
      </c>
    </row>
    <row r="676" spans="1:6" x14ac:dyDescent="0.25">
      <c r="A676" s="4">
        <v>10435710</v>
      </c>
      <c r="B676" s="9" t="s">
        <v>42</v>
      </c>
      <c r="C676" s="4" t="s">
        <v>217</v>
      </c>
      <c r="D676" s="4" t="s">
        <v>136</v>
      </c>
      <c r="E676" s="4" t="s">
        <v>376</v>
      </c>
      <c r="F676" s="4">
        <v>1</v>
      </c>
    </row>
    <row r="677" spans="1:6" x14ac:dyDescent="0.25">
      <c r="A677" s="4">
        <v>10435710</v>
      </c>
      <c r="B677" s="9" t="s">
        <v>42</v>
      </c>
      <c r="C677" s="4" t="s">
        <v>217</v>
      </c>
      <c r="D677" s="4" t="s">
        <v>136</v>
      </c>
      <c r="E677" s="4" t="s">
        <v>377</v>
      </c>
      <c r="F677" s="4">
        <v>0</v>
      </c>
    </row>
    <row r="678" spans="1:6" x14ac:dyDescent="0.25">
      <c r="A678" s="4">
        <v>10435711</v>
      </c>
      <c r="B678" s="9" t="s">
        <v>42</v>
      </c>
      <c r="C678" s="4" t="s">
        <v>278</v>
      </c>
      <c r="D678" s="4" t="s">
        <v>253</v>
      </c>
      <c r="E678" s="4" t="s">
        <v>374</v>
      </c>
      <c r="F678" s="4">
        <v>1</v>
      </c>
    </row>
    <row r="679" spans="1:6" x14ac:dyDescent="0.25">
      <c r="A679" s="4">
        <v>10435711</v>
      </c>
      <c r="B679" s="9" t="s">
        <v>42</v>
      </c>
      <c r="C679" s="4" t="s">
        <v>278</v>
      </c>
      <c r="D679" s="4" t="s">
        <v>253</v>
      </c>
      <c r="E679" s="4" t="s">
        <v>375</v>
      </c>
      <c r="F679" s="4">
        <v>0</v>
      </c>
    </row>
    <row r="680" spans="1:6" x14ac:dyDescent="0.25">
      <c r="A680" s="4">
        <v>10435711</v>
      </c>
      <c r="B680" s="9" t="s">
        <v>42</v>
      </c>
      <c r="C680" s="4" t="s">
        <v>278</v>
      </c>
      <c r="D680" s="4" t="s">
        <v>253</v>
      </c>
      <c r="E680" s="4" t="s">
        <v>376</v>
      </c>
      <c r="F680" s="4">
        <v>1</v>
      </c>
    </row>
    <row r="681" spans="1:6" x14ac:dyDescent="0.25">
      <c r="A681" s="4">
        <v>10435711</v>
      </c>
      <c r="B681" s="9" t="s">
        <v>42</v>
      </c>
      <c r="C681" s="4" t="s">
        <v>278</v>
      </c>
      <c r="D681" s="4" t="s">
        <v>253</v>
      </c>
      <c r="E681" s="4" t="s">
        <v>377</v>
      </c>
      <c r="F681" s="4">
        <v>0</v>
      </c>
    </row>
    <row r="682" spans="1:6" x14ac:dyDescent="0.25">
      <c r="A682" s="4">
        <v>10435712</v>
      </c>
      <c r="B682" s="9" t="s">
        <v>42</v>
      </c>
      <c r="C682" s="4" t="s">
        <v>252</v>
      </c>
      <c r="D682" s="4" t="s">
        <v>253</v>
      </c>
      <c r="E682" s="4" t="s">
        <v>374</v>
      </c>
      <c r="F682" s="4">
        <v>1</v>
      </c>
    </row>
    <row r="683" spans="1:6" x14ac:dyDescent="0.25">
      <c r="A683" s="4">
        <v>10435712</v>
      </c>
      <c r="B683" s="9" t="s">
        <v>42</v>
      </c>
      <c r="C683" s="4" t="s">
        <v>252</v>
      </c>
      <c r="D683" s="4" t="s">
        <v>253</v>
      </c>
      <c r="E683" s="4" t="s">
        <v>375</v>
      </c>
      <c r="F683" s="4">
        <v>1</v>
      </c>
    </row>
    <row r="684" spans="1:6" x14ac:dyDescent="0.25">
      <c r="A684" s="4">
        <v>10435712</v>
      </c>
      <c r="B684" s="9" t="s">
        <v>42</v>
      </c>
      <c r="C684" s="4" t="s">
        <v>252</v>
      </c>
      <c r="D684" s="4" t="s">
        <v>253</v>
      </c>
      <c r="E684" s="4" t="s">
        <v>376</v>
      </c>
      <c r="F684" s="4">
        <v>1</v>
      </c>
    </row>
    <row r="685" spans="1:6" x14ac:dyDescent="0.25">
      <c r="A685" s="4">
        <v>10435712</v>
      </c>
      <c r="B685" s="9" t="s">
        <v>42</v>
      </c>
      <c r="C685" s="4" t="s">
        <v>252</v>
      </c>
      <c r="D685" s="4" t="s">
        <v>253</v>
      </c>
      <c r="E685" s="4" t="s">
        <v>377</v>
      </c>
      <c r="F685" s="4">
        <v>0</v>
      </c>
    </row>
    <row r="686" spans="1:6" x14ac:dyDescent="0.25">
      <c r="A686" s="4">
        <v>10438020</v>
      </c>
      <c r="B686" s="9" t="s">
        <v>42</v>
      </c>
      <c r="C686" s="4" t="s">
        <v>125</v>
      </c>
      <c r="D686" s="4" t="s">
        <v>104</v>
      </c>
      <c r="E686" s="4" t="s">
        <v>374</v>
      </c>
      <c r="F686" s="4">
        <v>0</v>
      </c>
    </row>
    <row r="687" spans="1:6" x14ac:dyDescent="0.25">
      <c r="A687" s="4">
        <v>10438020</v>
      </c>
      <c r="B687" s="9" t="s">
        <v>42</v>
      </c>
      <c r="C687" s="4" t="s">
        <v>125</v>
      </c>
      <c r="D687" s="4" t="s">
        <v>104</v>
      </c>
      <c r="E687" s="4" t="s">
        <v>375</v>
      </c>
      <c r="F687" s="4">
        <v>1</v>
      </c>
    </row>
    <row r="688" spans="1:6" x14ac:dyDescent="0.25">
      <c r="A688" s="4">
        <v>10438020</v>
      </c>
      <c r="B688" s="9" t="s">
        <v>42</v>
      </c>
      <c r="C688" s="4" t="s">
        <v>125</v>
      </c>
      <c r="D688" s="4" t="s">
        <v>104</v>
      </c>
      <c r="E688" s="4" t="s">
        <v>376</v>
      </c>
      <c r="F688" s="4">
        <v>0</v>
      </c>
    </row>
    <row r="689" spans="1:6" x14ac:dyDescent="0.25">
      <c r="A689" s="4">
        <v>10438020</v>
      </c>
      <c r="B689" s="9" t="s">
        <v>42</v>
      </c>
      <c r="C689" s="4" t="s">
        <v>125</v>
      </c>
      <c r="D689" s="4" t="s">
        <v>104</v>
      </c>
      <c r="E689" s="4" t="s">
        <v>377</v>
      </c>
      <c r="F689" s="4">
        <v>0</v>
      </c>
    </row>
    <row r="690" spans="1:6" x14ac:dyDescent="0.25">
      <c r="A690" s="4">
        <v>10439664</v>
      </c>
      <c r="B690" s="9" t="s">
        <v>42</v>
      </c>
      <c r="C690" s="4" t="s">
        <v>295</v>
      </c>
      <c r="D690" s="4" t="s">
        <v>233</v>
      </c>
      <c r="E690" s="4" t="s">
        <v>374</v>
      </c>
      <c r="F690" s="4">
        <v>1</v>
      </c>
    </row>
    <row r="691" spans="1:6" x14ac:dyDescent="0.25">
      <c r="A691" s="4">
        <v>10439664</v>
      </c>
      <c r="B691" s="9" t="s">
        <v>42</v>
      </c>
      <c r="C691" s="4" t="s">
        <v>295</v>
      </c>
      <c r="D691" s="4" t="s">
        <v>233</v>
      </c>
      <c r="E691" s="4" t="s">
        <v>375</v>
      </c>
      <c r="F691" s="4">
        <v>0</v>
      </c>
    </row>
    <row r="692" spans="1:6" x14ac:dyDescent="0.25">
      <c r="A692" s="4">
        <v>10439664</v>
      </c>
      <c r="B692" s="9" t="s">
        <v>42</v>
      </c>
      <c r="C692" s="4" t="s">
        <v>295</v>
      </c>
      <c r="D692" s="4" t="s">
        <v>233</v>
      </c>
      <c r="E692" s="4" t="s">
        <v>376</v>
      </c>
      <c r="F692" s="4">
        <v>1</v>
      </c>
    </row>
    <row r="693" spans="1:6" x14ac:dyDescent="0.25">
      <c r="A693" s="4">
        <v>10439664</v>
      </c>
      <c r="B693" s="9" t="s">
        <v>42</v>
      </c>
      <c r="C693" s="4" t="s">
        <v>295</v>
      </c>
      <c r="D693" s="4" t="s">
        <v>233</v>
      </c>
      <c r="E693" s="4" t="s">
        <v>377</v>
      </c>
      <c r="F693" s="4">
        <v>0</v>
      </c>
    </row>
    <row r="694" spans="1:6" x14ac:dyDescent="0.25">
      <c r="A694" s="4">
        <v>10439665</v>
      </c>
      <c r="B694" s="9" t="s">
        <v>42</v>
      </c>
      <c r="C694" s="4" t="s">
        <v>295</v>
      </c>
      <c r="D694" s="4" t="s">
        <v>233</v>
      </c>
      <c r="E694" s="4" t="s">
        <v>374</v>
      </c>
      <c r="F694" s="4">
        <v>1</v>
      </c>
    </row>
    <row r="695" spans="1:6" x14ac:dyDescent="0.25">
      <c r="A695" s="4">
        <v>10439665</v>
      </c>
      <c r="B695" s="9" t="s">
        <v>42</v>
      </c>
      <c r="C695" s="4" t="s">
        <v>295</v>
      </c>
      <c r="D695" s="4" t="s">
        <v>233</v>
      </c>
      <c r="E695" s="4" t="s">
        <v>375</v>
      </c>
      <c r="F695" s="4">
        <v>1</v>
      </c>
    </row>
    <row r="696" spans="1:6" x14ac:dyDescent="0.25">
      <c r="A696" s="4">
        <v>10439665</v>
      </c>
      <c r="B696" s="9" t="s">
        <v>42</v>
      </c>
      <c r="C696" s="4" t="s">
        <v>295</v>
      </c>
      <c r="D696" s="4" t="s">
        <v>233</v>
      </c>
      <c r="E696" s="4" t="s">
        <v>376</v>
      </c>
      <c r="F696" s="4">
        <v>1</v>
      </c>
    </row>
    <row r="697" spans="1:6" x14ac:dyDescent="0.25">
      <c r="A697" s="4">
        <v>10439665</v>
      </c>
      <c r="B697" s="9" t="s">
        <v>42</v>
      </c>
      <c r="C697" s="4" t="s">
        <v>295</v>
      </c>
      <c r="D697" s="4" t="s">
        <v>233</v>
      </c>
      <c r="E697" s="4" t="s">
        <v>377</v>
      </c>
      <c r="F697" s="4">
        <v>0</v>
      </c>
    </row>
    <row r="698" spans="1:6" x14ac:dyDescent="0.25">
      <c r="A698" s="4">
        <v>10443860</v>
      </c>
      <c r="B698" s="9" t="s">
        <v>340</v>
      </c>
      <c r="C698" s="4" t="s">
        <v>185</v>
      </c>
      <c r="D698" s="4" t="s">
        <v>186</v>
      </c>
      <c r="E698" s="4" t="s">
        <v>374</v>
      </c>
      <c r="F698" s="4">
        <v>0</v>
      </c>
    </row>
    <row r="699" spans="1:6" x14ac:dyDescent="0.25">
      <c r="A699" s="4">
        <v>10443860</v>
      </c>
      <c r="B699" s="9" t="s">
        <v>340</v>
      </c>
      <c r="C699" s="4" t="s">
        <v>185</v>
      </c>
      <c r="D699" s="4" t="s">
        <v>186</v>
      </c>
      <c r="E699" s="4" t="s">
        <v>375</v>
      </c>
      <c r="F699" s="4">
        <v>0</v>
      </c>
    </row>
    <row r="700" spans="1:6" x14ac:dyDescent="0.25">
      <c r="A700" s="4">
        <v>10443860</v>
      </c>
      <c r="B700" s="9" t="s">
        <v>340</v>
      </c>
      <c r="C700" s="4" t="s">
        <v>185</v>
      </c>
      <c r="D700" s="4" t="s">
        <v>186</v>
      </c>
      <c r="E700" s="4" t="s">
        <v>376</v>
      </c>
      <c r="F700" s="4">
        <v>0</v>
      </c>
    </row>
    <row r="701" spans="1:6" x14ac:dyDescent="0.25">
      <c r="A701" s="4">
        <v>10443860</v>
      </c>
      <c r="B701" s="9" t="s">
        <v>340</v>
      </c>
      <c r="C701" s="4" t="s">
        <v>185</v>
      </c>
      <c r="D701" s="4" t="s">
        <v>186</v>
      </c>
      <c r="E701" s="4" t="s">
        <v>377</v>
      </c>
      <c r="F701" s="4">
        <v>1</v>
      </c>
    </row>
    <row r="702" spans="1:6" x14ac:dyDescent="0.25">
      <c r="A702" s="4">
        <v>10443861</v>
      </c>
      <c r="B702" s="9" t="s">
        <v>340</v>
      </c>
      <c r="C702" s="4" t="s">
        <v>194</v>
      </c>
      <c r="D702" s="4" t="s">
        <v>186</v>
      </c>
      <c r="E702" s="4" t="s">
        <v>374</v>
      </c>
      <c r="F702" s="4">
        <v>1</v>
      </c>
    </row>
    <row r="703" spans="1:6" x14ac:dyDescent="0.25">
      <c r="A703" s="4">
        <v>10443861</v>
      </c>
      <c r="B703" s="9" t="s">
        <v>340</v>
      </c>
      <c r="C703" s="4" t="s">
        <v>194</v>
      </c>
      <c r="D703" s="4" t="s">
        <v>186</v>
      </c>
      <c r="E703" s="4" t="s">
        <v>375</v>
      </c>
      <c r="F703" s="4">
        <v>0</v>
      </c>
    </row>
    <row r="704" spans="1:6" x14ac:dyDescent="0.25">
      <c r="A704" s="4">
        <v>10443861</v>
      </c>
      <c r="B704" s="9" t="s">
        <v>340</v>
      </c>
      <c r="C704" s="4" t="s">
        <v>194</v>
      </c>
      <c r="D704" s="4" t="s">
        <v>186</v>
      </c>
      <c r="E704" s="4" t="s">
        <v>376</v>
      </c>
      <c r="F704" s="4">
        <v>1</v>
      </c>
    </row>
    <row r="705" spans="1:6" x14ac:dyDescent="0.25">
      <c r="A705" s="4">
        <v>10443861</v>
      </c>
      <c r="B705" s="9" t="s">
        <v>340</v>
      </c>
      <c r="C705" s="4" t="s">
        <v>194</v>
      </c>
      <c r="D705" s="4" t="s">
        <v>186</v>
      </c>
      <c r="E705" s="4" t="s">
        <v>377</v>
      </c>
      <c r="F705" s="4">
        <v>0</v>
      </c>
    </row>
    <row r="706" spans="1:6" x14ac:dyDescent="0.25">
      <c r="A706" s="4">
        <v>10443862</v>
      </c>
      <c r="B706" s="9" t="s">
        <v>340</v>
      </c>
      <c r="C706" s="4" t="s">
        <v>212</v>
      </c>
      <c r="D706" s="4" t="s">
        <v>186</v>
      </c>
      <c r="E706" s="4" t="s">
        <v>374</v>
      </c>
      <c r="F706" s="4">
        <v>1</v>
      </c>
    </row>
    <row r="707" spans="1:6" x14ac:dyDescent="0.25">
      <c r="A707" s="4">
        <v>10443862</v>
      </c>
      <c r="B707" s="9" t="s">
        <v>340</v>
      </c>
      <c r="C707" s="4" t="s">
        <v>212</v>
      </c>
      <c r="D707" s="4" t="s">
        <v>186</v>
      </c>
      <c r="E707" s="4" t="s">
        <v>375</v>
      </c>
      <c r="F707" s="4">
        <v>1</v>
      </c>
    </row>
    <row r="708" spans="1:6" x14ac:dyDescent="0.25">
      <c r="A708" s="4">
        <v>10443862</v>
      </c>
      <c r="B708" s="9" t="s">
        <v>340</v>
      </c>
      <c r="C708" s="4" t="s">
        <v>212</v>
      </c>
      <c r="D708" s="4" t="s">
        <v>186</v>
      </c>
      <c r="E708" s="4" t="s">
        <v>376</v>
      </c>
      <c r="F708" s="4">
        <v>1</v>
      </c>
    </row>
    <row r="709" spans="1:6" x14ac:dyDescent="0.25">
      <c r="A709" s="4">
        <v>10443862</v>
      </c>
      <c r="B709" s="9" t="s">
        <v>340</v>
      </c>
      <c r="C709" s="4" t="s">
        <v>212</v>
      </c>
      <c r="D709" s="4" t="s">
        <v>186</v>
      </c>
      <c r="E709" s="4" t="s">
        <v>377</v>
      </c>
      <c r="F709" s="4">
        <v>0</v>
      </c>
    </row>
    <row r="710" spans="1:6" x14ac:dyDescent="0.25">
      <c r="A710" s="4">
        <v>10443863</v>
      </c>
      <c r="B710" s="9" t="s">
        <v>340</v>
      </c>
      <c r="C710" s="4" t="s">
        <v>185</v>
      </c>
      <c r="D710" s="4" t="s">
        <v>186</v>
      </c>
      <c r="E710" s="4" t="s">
        <v>374</v>
      </c>
      <c r="F710" s="4">
        <v>1</v>
      </c>
    </row>
    <row r="711" spans="1:6" x14ac:dyDescent="0.25">
      <c r="A711" s="4">
        <v>10443863</v>
      </c>
      <c r="B711" s="9" t="s">
        <v>340</v>
      </c>
      <c r="C711" s="4" t="s">
        <v>185</v>
      </c>
      <c r="D711" s="4" t="s">
        <v>186</v>
      </c>
      <c r="E711" s="4" t="s">
        <v>375</v>
      </c>
      <c r="F711" s="4">
        <v>0</v>
      </c>
    </row>
    <row r="712" spans="1:6" x14ac:dyDescent="0.25">
      <c r="A712" s="4">
        <v>10443863</v>
      </c>
      <c r="B712" s="9" t="s">
        <v>340</v>
      </c>
      <c r="C712" s="4" t="s">
        <v>185</v>
      </c>
      <c r="D712" s="4" t="s">
        <v>186</v>
      </c>
      <c r="E712" s="4" t="s">
        <v>376</v>
      </c>
      <c r="F712" s="4">
        <v>1</v>
      </c>
    </row>
    <row r="713" spans="1:6" x14ac:dyDescent="0.25">
      <c r="A713" s="4">
        <v>10443863</v>
      </c>
      <c r="B713" s="9" t="s">
        <v>340</v>
      </c>
      <c r="C713" s="4" t="s">
        <v>185</v>
      </c>
      <c r="D713" s="4" t="s">
        <v>186</v>
      </c>
      <c r="E713" s="4" t="s">
        <v>377</v>
      </c>
      <c r="F713" s="4">
        <v>0</v>
      </c>
    </row>
    <row r="714" spans="1:6" x14ac:dyDescent="0.25">
      <c r="A714" s="4">
        <v>10443864</v>
      </c>
      <c r="B714" s="9" t="s">
        <v>340</v>
      </c>
      <c r="C714" s="4" t="s">
        <v>199</v>
      </c>
      <c r="D714" s="4" t="s">
        <v>186</v>
      </c>
      <c r="E714" s="4" t="s">
        <v>374</v>
      </c>
      <c r="F714" s="4">
        <v>0</v>
      </c>
    </row>
    <row r="715" spans="1:6" x14ac:dyDescent="0.25">
      <c r="A715" s="4">
        <v>10443864</v>
      </c>
      <c r="B715" s="9" t="s">
        <v>340</v>
      </c>
      <c r="C715" s="4" t="s">
        <v>199</v>
      </c>
      <c r="D715" s="4" t="s">
        <v>186</v>
      </c>
      <c r="E715" s="4" t="s">
        <v>375</v>
      </c>
      <c r="F715" s="4">
        <v>1</v>
      </c>
    </row>
    <row r="716" spans="1:6" x14ac:dyDescent="0.25">
      <c r="A716" s="4">
        <v>10443864</v>
      </c>
      <c r="B716" s="9" t="s">
        <v>340</v>
      </c>
      <c r="C716" s="4" t="s">
        <v>199</v>
      </c>
      <c r="D716" s="4" t="s">
        <v>186</v>
      </c>
      <c r="E716" s="4" t="s">
        <v>376</v>
      </c>
      <c r="F716" s="4">
        <v>1</v>
      </c>
    </row>
    <row r="717" spans="1:6" x14ac:dyDescent="0.25">
      <c r="A717" s="4">
        <v>10443864</v>
      </c>
      <c r="B717" s="9" t="s">
        <v>340</v>
      </c>
      <c r="C717" s="4" t="s">
        <v>199</v>
      </c>
      <c r="D717" s="4" t="s">
        <v>186</v>
      </c>
      <c r="E717" s="4" t="s">
        <v>377</v>
      </c>
      <c r="F717" s="4">
        <v>0</v>
      </c>
    </row>
    <row r="718" spans="1:6" x14ac:dyDescent="0.25">
      <c r="A718" s="4">
        <v>10443865</v>
      </c>
      <c r="B718" s="9" t="s">
        <v>340</v>
      </c>
      <c r="C718" s="4" t="s">
        <v>264</v>
      </c>
      <c r="D718" s="4" t="s">
        <v>186</v>
      </c>
      <c r="E718" s="4" t="s">
        <v>374</v>
      </c>
      <c r="F718" s="4">
        <v>1</v>
      </c>
    </row>
    <row r="719" spans="1:6" x14ac:dyDescent="0.25">
      <c r="A719" s="4">
        <v>10443865</v>
      </c>
      <c r="B719" s="9" t="s">
        <v>340</v>
      </c>
      <c r="C719" s="4" t="s">
        <v>264</v>
      </c>
      <c r="D719" s="4" t="s">
        <v>186</v>
      </c>
      <c r="E719" s="4" t="s">
        <v>375</v>
      </c>
      <c r="F719" s="4">
        <v>1</v>
      </c>
    </row>
    <row r="720" spans="1:6" x14ac:dyDescent="0.25">
      <c r="A720" s="4">
        <v>10443865</v>
      </c>
      <c r="B720" s="9" t="s">
        <v>340</v>
      </c>
      <c r="C720" s="4" t="s">
        <v>264</v>
      </c>
      <c r="D720" s="4" t="s">
        <v>186</v>
      </c>
      <c r="E720" s="4" t="s">
        <v>376</v>
      </c>
      <c r="F720" s="4">
        <v>1</v>
      </c>
    </row>
    <row r="721" spans="1:6" x14ac:dyDescent="0.25">
      <c r="A721" s="4">
        <v>10443865</v>
      </c>
      <c r="B721" s="9" t="s">
        <v>340</v>
      </c>
      <c r="C721" s="4" t="s">
        <v>264</v>
      </c>
      <c r="D721" s="4" t="s">
        <v>186</v>
      </c>
      <c r="E721" s="4" t="s">
        <v>377</v>
      </c>
      <c r="F721" s="4">
        <v>0</v>
      </c>
    </row>
    <row r="722" spans="1:6" x14ac:dyDescent="0.25">
      <c r="A722" s="4">
        <v>10443866</v>
      </c>
      <c r="B722" s="9" t="s">
        <v>340</v>
      </c>
      <c r="C722" s="4" t="s">
        <v>209</v>
      </c>
      <c r="D722" s="4" t="s">
        <v>186</v>
      </c>
      <c r="E722" s="4" t="s">
        <v>374</v>
      </c>
      <c r="F722" s="4">
        <v>1</v>
      </c>
    </row>
    <row r="723" spans="1:6" x14ac:dyDescent="0.25">
      <c r="A723" s="4">
        <v>10443866</v>
      </c>
      <c r="B723" s="9" t="s">
        <v>340</v>
      </c>
      <c r="C723" s="4" t="s">
        <v>209</v>
      </c>
      <c r="D723" s="4" t="s">
        <v>186</v>
      </c>
      <c r="E723" s="4" t="s">
        <v>375</v>
      </c>
      <c r="F723" s="4">
        <v>1</v>
      </c>
    </row>
    <row r="724" spans="1:6" x14ac:dyDescent="0.25">
      <c r="A724" s="4">
        <v>10443866</v>
      </c>
      <c r="B724" s="9" t="s">
        <v>340</v>
      </c>
      <c r="C724" s="4" t="s">
        <v>209</v>
      </c>
      <c r="D724" s="4" t="s">
        <v>186</v>
      </c>
      <c r="E724" s="4" t="s">
        <v>376</v>
      </c>
      <c r="F724" s="4">
        <v>0</v>
      </c>
    </row>
    <row r="725" spans="1:6" x14ac:dyDescent="0.25">
      <c r="A725" s="4">
        <v>10443866</v>
      </c>
      <c r="B725" s="9" t="s">
        <v>340</v>
      </c>
      <c r="C725" s="4" t="s">
        <v>209</v>
      </c>
      <c r="D725" s="4" t="s">
        <v>186</v>
      </c>
      <c r="E725" s="4" t="s">
        <v>377</v>
      </c>
      <c r="F725" s="4">
        <v>0</v>
      </c>
    </row>
    <row r="726" spans="1:6" x14ac:dyDescent="0.25">
      <c r="A726" s="4">
        <v>10443867</v>
      </c>
      <c r="B726" s="9" t="s">
        <v>340</v>
      </c>
      <c r="C726" s="4" t="s">
        <v>199</v>
      </c>
      <c r="D726" s="4" t="s">
        <v>186</v>
      </c>
      <c r="E726" s="4" t="s">
        <v>374</v>
      </c>
      <c r="F726" s="4">
        <v>1</v>
      </c>
    </row>
    <row r="727" spans="1:6" x14ac:dyDescent="0.25">
      <c r="A727" s="4">
        <v>10443867</v>
      </c>
      <c r="B727" s="9" t="s">
        <v>340</v>
      </c>
      <c r="C727" s="4" t="s">
        <v>199</v>
      </c>
      <c r="D727" s="4" t="s">
        <v>186</v>
      </c>
      <c r="E727" s="4" t="s">
        <v>375</v>
      </c>
      <c r="F727" s="4">
        <v>1</v>
      </c>
    </row>
    <row r="728" spans="1:6" x14ac:dyDescent="0.25">
      <c r="A728" s="4">
        <v>10443867</v>
      </c>
      <c r="B728" s="9" t="s">
        <v>340</v>
      </c>
      <c r="C728" s="4" t="s">
        <v>199</v>
      </c>
      <c r="D728" s="4" t="s">
        <v>186</v>
      </c>
      <c r="E728" s="4" t="s">
        <v>376</v>
      </c>
      <c r="F728" s="4">
        <v>1</v>
      </c>
    </row>
    <row r="729" spans="1:6" x14ac:dyDescent="0.25">
      <c r="A729" s="4">
        <v>10443867</v>
      </c>
      <c r="B729" s="9" t="s">
        <v>340</v>
      </c>
      <c r="C729" s="4" t="s">
        <v>199</v>
      </c>
      <c r="D729" s="4" t="s">
        <v>186</v>
      </c>
      <c r="E729" s="4" t="s">
        <v>377</v>
      </c>
      <c r="F729" s="4">
        <v>0</v>
      </c>
    </row>
    <row r="730" spans="1:6" x14ac:dyDescent="0.25">
      <c r="A730" s="4">
        <v>10443868</v>
      </c>
      <c r="B730" s="9" t="s">
        <v>340</v>
      </c>
      <c r="C730" s="4" t="s">
        <v>109</v>
      </c>
      <c r="D730" s="4" t="s">
        <v>104</v>
      </c>
      <c r="E730" s="4" t="s">
        <v>374</v>
      </c>
      <c r="F730" s="4">
        <v>1</v>
      </c>
    </row>
    <row r="731" spans="1:6" x14ac:dyDescent="0.25">
      <c r="A731" s="4">
        <v>10443868</v>
      </c>
      <c r="B731" s="9" t="s">
        <v>340</v>
      </c>
      <c r="C731" s="4" t="s">
        <v>109</v>
      </c>
      <c r="D731" s="4" t="s">
        <v>104</v>
      </c>
      <c r="E731" s="4" t="s">
        <v>375</v>
      </c>
      <c r="F731" s="4">
        <v>0</v>
      </c>
    </row>
    <row r="732" spans="1:6" x14ac:dyDescent="0.25">
      <c r="A732" s="4">
        <v>10443868</v>
      </c>
      <c r="B732" s="9" t="s">
        <v>340</v>
      </c>
      <c r="C732" s="4" t="s">
        <v>109</v>
      </c>
      <c r="D732" s="4" t="s">
        <v>104</v>
      </c>
      <c r="E732" s="4" t="s">
        <v>376</v>
      </c>
      <c r="F732" s="4">
        <v>1</v>
      </c>
    </row>
    <row r="733" spans="1:6" x14ac:dyDescent="0.25">
      <c r="A733" s="4">
        <v>10443868</v>
      </c>
      <c r="B733" s="9" t="s">
        <v>340</v>
      </c>
      <c r="C733" s="4" t="s">
        <v>109</v>
      </c>
      <c r="D733" s="4" t="s">
        <v>104</v>
      </c>
      <c r="E733" s="4" t="s">
        <v>377</v>
      </c>
      <c r="F733" s="4">
        <v>0</v>
      </c>
    </row>
    <row r="734" spans="1:6" x14ac:dyDescent="0.25">
      <c r="A734" s="4">
        <v>10443869</v>
      </c>
      <c r="B734" s="9" t="s">
        <v>340</v>
      </c>
      <c r="C734" s="4" t="s">
        <v>191</v>
      </c>
      <c r="D734" s="4" t="s">
        <v>186</v>
      </c>
      <c r="E734" s="4" t="s">
        <v>374</v>
      </c>
      <c r="F734" s="4">
        <v>1</v>
      </c>
    </row>
    <row r="735" spans="1:6" x14ac:dyDescent="0.25">
      <c r="A735" s="4">
        <v>10443869</v>
      </c>
      <c r="B735" s="9" t="s">
        <v>340</v>
      </c>
      <c r="C735" s="4" t="s">
        <v>191</v>
      </c>
      <c r="D735" s="4" t="s">
        <v>186</v>
      </c>
      <c r="E735" s="4" t="s">
        <v>375</v>
      </c>
      <c r="F735" s="4">
        <v>1</v>
      </c>
    </row>
    <row r="736" spans="1:6" x14ac:dyDescent="0.25">
      <c r="A736" s="4">
        <v>10443869</v>
      </c>
      <c r="B736" s="9" t="s">
        <v>340</v>
      </c>
      <c r="C736" s="4" t="s">
        <v>191</v>
      </c>
      <c r="D736" s="4" t="s">
        <v>186</v>
      </c>
      <c r="E736" s="4" t="s">
        <v>376</v>
      </c>
      <c r="F736" s="4">
        <v>1</v>
      </c>
    </row>
    <row r="737" spans="1:6" x14ac:dyDescent="0.25">
      <c r="A737" s="4">
        <v>10443869</v>
      </c>
      <c r="B737" s="9" t="s">
        <v>340</v>
      </c>
      <c r="C737" s="4" t="s">
        <v>191</v>
      </c>
      <c r="D737" s="4" t="s">
        <v>186</v>
      </c>
      <c r="E737" s="4" t="s">
        <v>377</v>
      </c>
      <c r="F737" s="4">
        <v>0</v>
      </c>
    </row>
    <row r="738" spans="1:6" x14ac:dyDescent="0.25">
      <c r="A738" s="4">
        <v>10443870</v>
      </c>
      <c r="B738" s="9" t="s">
        <v>340</v>
      </c>
      <c r="C738" s="4" t="s">
        <v>109</v>
      </c>
      <c r="D738" s="4" t="s">
        <v>104</v>
      </c>
      <c r="E738" s="4" t="s">
        <v>374</v>
      </c>
      <c r="F738" s="4">
        <v>1</v>
      </c>
    </row>
    <row r="739" spans="1:6" x14ac:dyDescent="0.25">
      <c r="A739" s="4">
        <v>10443870</v>
      </c>
      <c r="B739" s="9" t="s">
        <v>340</v>
      </c>
      <c r="C739" s="4" t="s">
        <v>109</v>
      </c>
      <c r="D739" s="4" t="s">
        <v>104</v>
      </c>
      <c r="E739" s="4" t="s">
        <v>375</v>
      </c>
      <c r="F739" s="4">
        <v>0</v>
      </c>
    </row>
    <row r="740" spans="1:6" x14ac:dyDescent="0.25">
      <c r="A740" s="4">
        <v>10443870</v>
      </c>
      <c r="B740" s="9" t="s">
        <v>340</v>
      </c>
      <c r="C740" s="4" t="s">
        <v>109</v>
      </c>
      <c r="D740" s="4" t="s">
        <v>104</v>
      </c>
      <c r="E740" s="4" t="s">
        <v>376</v>
      </c>
      <c r="F740" s="4">
        <v>1</v>
      </c>
    </row>
    <row r="741" spans="1:6" x14ac:dyDescent="0.25">
      <c r="A741" s="4">
        <v>10443870</v>
      </c>
      <c r="B741" s="9" t="s">
        <v>340</v>
      </c>
      <c r="C741" s="4" t="s">
        <v>109</v>
      </c>
      <c r="D741" s="4" t="s">
        <v>104</v>
      </c>
      <c r="E741" s="4" t="s">
        <v>377</v>
      </c>
      <c r="F741" s="4">
        <v>0</v>
      </c>
    </row>
    <row r="742" spans="1:6" x14ac:dyDescent="0.25">
      <c r="A742" s="4">
        <v>10443871</v>
      </c>
      <c r="B742" s="9" t="s">
        <v>340</v>
      </c>
      <c r="C742" s="4" t="s">
        <v>180</v>
      </c>
      <c r="D742" s="4" t="s">
        <v>104</v>
      </c>
      <c r="E742" s="4" t="s">
        <v>374</v>
      </c>
      <c r="F742" s="4">
        <v>1</v>
      </c>
    </row>
    <row r="743" spans="1:6" x14ac:dyDescent="0.25">
      <c r="A743" s="4">
        <v>10443871</v>
      </c>
      <c r="B743" s="9" t="s">
        <v>340</v>
      </c>
      <c r="C743" s="4" t="s">
        <v>180</v>
      </c>
      <c r="D743" s="4" t="s">
        <v>104</v>
      </c>
      <c r="E743" s="4" t="s">
        <v>375</v>
      </c>
      <c r="F743" s="4">
        <v>1</v>
      </c>
    </row>
    <row r="744" spans="1:6" x14ac:dyDescent="0.25">
      <c r="A744" s="4">
        <v>10443871</v>
      </c>
      <c r="B744" s="9" t="s">
        <v>340</v>
      </c>
      <c r="C744" s="4" t="s">
        <v>180</v>
      </c>
      <c r="D744" s="4" t="s">
        <v>104</v>
      </c>
      <c r="E744" s="4" t="s">
        <v>376</v>
      </c>
      <c r="F744" s="4">
        <v>1</v>
      </c>
    </row>
    <row r="745" spans="1:6" x14ac:dyDescent="0.25">
      <c r="A745" s="4">
        <v>10443871</v>
      </c>
      <c r="B745" s="9" t="s">
        <v>340</v>
      </c>
      <c r="C745" s="4" t="s">
        <v>180</v>
      </c>
      <c r="D745" s="4" t="s">
        <v>104</v>
      </c>
      <c r="E745" s="4" t="s">
        <v>377</v>
      </c>
      <c r="F745" s="4">
        <v>0</v>
      </c>
    </row>
    <row r="746" spans="1:6" x14ac:dyDescent="0.25">
      <c r="A746" s="4">
        <v>10443872</v>
      </c>
      <c r="B746" s="9" t="s">
        <v>340</v>
      </c>
      <c r="C746" s="4" t="s">
        <v>66</v>
      </c>
      <c r="D746" s="4" t="s">
        <v>48</v>
      </c>
      <c r="E746" s="4" t="s">
        <v>374</v>
      </c>
      <c r="F746" s="4">
        <v>1</v>
      </c>
    </row>
    <row r="747" spans="1:6" x14ac:dyDescent="0.25">
      <c r="A747" s="4">
        <v>10443872</v>
      </c>
      <c r="B747" s="9" t="s">
        <v>340</v>
      </c>
      <c r="C747" s="4" t="s">
        <v>66</v>
      </c>
      <c r="D747" s="4" t="s">
        <v>48</v>
      </c>
      <c r="E747" s="4" t="s">
        <v>375</v>
      </c>
      <c r="F747" s="4">
        <v>0</v>
      </c>
    </row>
    <row r="748" spans="1:6" x14ac:dyDescent="0.25">
      <c r="A748" s="4">
        <v>10443872</v>
      </c>
      <c r="B748" s="9" t="s">
        <v>340</v>
      </c>
      <c r="C748" s="4" t="s">
        <v>66</v>
      </c>
      <c r="D748" s="4" t="s">
        <v>48</v>
      </c>
      <c r="E748" s="4" t="s">
        <v>376</v>
      </c>
      <c r="F748" s="4">
        <v>1</v>
      </c>
    </row>
    <row r="749" spans="1:6" x14ac:dyDescent="0.25">
      <c r="A749" s="4">
        <v>10443872</v>
      </c>
      <c r="B749" s="9" t="s">
        <v>340</v>
      </c>
      <c r="C749" s="4" t="s">
        <v>66</v>
      </c>
      <c r="D749" s="4" t="s">
        <v>48</v>
      </c>
      <c r="E749" s="4" t="s">
        <v>377</v>
      </c>
      <c r="F749" s="4">
        <v>0</v>
      </c>
    </row>
    <row r="750" spans="1:6" x14ac:dyDescent="0.25">
      <c r="A750" s="4">
        <v>10443873</v>
      </c>
      <c r="B750" s="9" t="s">
        <v>340</v>
      </c>
      <c r="C750" s="4" t="s">
        <v>87</v>
      </c>
      <c r="D750" s="4" t="s">
        <v>48</v>
      </c>
      <c r="E750" s="4" t="s">
        <v>374</v>
      </c>
      <c r="F750" s="4">
        <v>1</v>
      </c>
    </row>
    <row r="751" spans="1:6" x14ac:dyDescent="0.25">
      <c r="A751" s="4">
        <v>10443873</v>
      </c>
      <c r="B751" s="9" t="s">
        <v>340</v>
      </c>
      <c r="C751" s="4" t="s">
        <v>87</v>
      </c>
      <c r="D751" s="4" t="s">
        <v>48</v>
      </c>
      <c r="E751" s="4" t="s">
        <v>375</v>
      </c>
      <c r="F751" s="4">
        <v>0</v>
      </c>
    </row>
    <row r="752" spans="1:6" x14ac:dyDescent="0.25">
      <c r="A752" s="4">
        <v>10443873</v>
      </c>
      <c r="B752" s="9" t="s">
        <v>340</v>
      </c>
      <c r="C752" s="4" t="s">
        <v>87</v>
      </c>
      <c r="D752" s="4" t="s">
        <v>48</v>
      </c>
      <c r="E752" s="4" t="s">
        <v>376</v>
      </c>
      <c r="F752" s="4">
        <v>1</v>
      </c>
    </row>
    <row r="753" spans="1:6" x14ac:dyDescent="0.25">
      <c r="A753" s="4">
        <v>10443873</v>
      </c>
      <c r="B753" s="9" t="s">
        <v>340</v>
      </c>
      <c r="C753" s="4" t="s">
        <v>87</v>
      </c>
      <c r="D753" s="4" t="s">
        <v>48</v>
      </c>
      <c r="E753" s="4" t="s">
        <v>377</v>
      </c>
      <c r="F753" s="4">
        <v>0</v>
      </c>
    </row>
    <row r="754" spans="1:6" x14ac:dyDescent="0.25">
      <c r="A754" s="4">
        <v>10443874</v>
      </c>
      <c r="B754" s="9" t="s">
        <v>340</v>
      </c>
      <c r="C754" s="4" t="s">
        <v>191</v>
      </c>
      <c r="D754" s="4" t="s">
        <v>186</v>
      </c>
      <c r="E754" s="4" t="s">
        <v>374</v>
      </c>
      <c r="F754" s="4">
        <v>1</v>
      </c>
    </row>
    <row r="755" spans="1:6" x14ac:dyDescent="0.25">
      <c r="A755" s="4">
        <v>10443874</v>
      </c>
      <c r="B755" s="9" t="s">
        <v>340</v>
      </c>
      <c r="C755" s="4" t="s">
        <v>191</v>
      </c>
      <c r="D755" s="4" t="s">
        <v>186</v>
      </c>
      <c r="E755" s="4" t="s">
        <v>375</v>
      </c>
      <c r="F755" s="4">
        <v>1</v>
      </c>
    </row>
    <row r="756" spans="1:6" x14ac:dyDescent="0.25">
      <c r="A756" s="4">
        <v>10443874</v>
      </c>
      <c r="B756" s="9" t="s">
        <v>340</v>
      </c>
      <c r="C756" s="4" t="s">
        <v>191</v>
      </c>
      <c r="D756" s="4" t="s">
        <v>186</v>
      </c>
      <c r="E756" s="4" t="s">
        <v>376</v>
      </c>
      <c r="F756" s="4">
        <v>1</v>
      </c>
    </row>
    <row r="757" spans="1:6" x14ac:dyDescent="0.25">
      <c r="A757" s="4">
        <v>10443874</v>
      </c>
      <c r="B757" s="9" t="s">
        <v>340</v>
      </c>
      <c r="C757" s="4" t="s">
        <v>191</v>
      </c>
      <c r="D757" s="4" t="s">
        <v>186</v>
      </c>
      <c r="E757" s="4" t="s">
        <v>377</v>
      </c>
      <c r="F757" s="4">
        <v>0</v>
      </c>
    </row>
    <row r="758" spans="1:6" x14ac:dyDescent="0.25">
      <c r="A758" s="4">
        <v>10443875</v>
      </c>
      <c r="B758" s="9" t="s">
        <v>340</v>
      </c>
      <c r="C758" s="4" t="s">
        <v>269</v>
      </c>
      <c r="D758" s="4" t="s">
        <v>186</v>
      </c>
      <c r="E758" s="4" t="s">
        <v>374</v>
      </c>
      <c r="F758" s="4">
        <v>1</v>
      </c>
    </row>
    <row r="759" spans="1:6" x14ac:dyDescent="0.25">
      <c r="A759" s="4">
        <v>10443875</v>
      </c>
      <c r="B759" s="9" t="s">
        <v>340</v>
      </c>
      <c r="C759" s="4" t="s">
        <v>269</v>
      </c>
      <c r="D759" s="4" t="s">
        <v>186</v>
      </c>
      <c r="E759" s="4" t="s">
        <v>375</v>
      </c>
      <c r="F759" s="4">
        <v>0</v>
      </c>
    </row>
    <row r="760" spans="1:6" x14ac:dyDescent="0.25">
      <c r="A760" s="4">
        <v>10443875</v>
      </c>
      <c r="B760" s="9" t="s">
        <v>340</v>
      </c>
      <c r="C760" s="4" t="s">
        <v>269</v>
      </c>
      <c r="D760" s="4" t="s">
        <v>186</v>
      </c>
      <c r="E760" s="4" t="s">
        <v>376</v>
      </c>
      <c r="F760" s="4">
        <v>1</v>
      </c>
    </row>
    <row r="761" spans="1:6" x14ac:dyDescent="0.25">
      <c r="A761" s="4">
        <v>10443875</v>
      </c>
      <c r="B761" s="9" t="s">
        <v>340</v>
      </c>
      <c r="C761" s="4" t="s">
        <v>269</v>
      </c>
      <c r="D761" s="4" t="s">
        <v>186</v>
      </c>
      <c r="E761" s="4" t="s">
        <v>377</v>
      </c>
      <c r="F761" s="4">
        <v>0</v>
      </c>
    </row>
    <row r="762" spans="1:6" x14ac:dyDescent="0.25">
      <c r="A762" s="4">
        <v>10443876</v>
      </c>
      <c r="B762" s="9" t="s">
        <v>340</v>
      </c>
      <c r="C762" s="4" t="s">
        <v>222</v>
      </c>
      <c r="D762" s="4" t="s">
        <v>136</v>
      </c>
      <c r="E762" s="4" t="s">
        <v>374</v>
      </c>
      <c r="F762" s="4">
        <v>1</v>
      </c>
    </row>
    <row r="763" spans="1:6" x14ac:dyDescent="0.25">
      <c r="A763" s="4">
        <v>10443876</v>
      </c>
      <c r="B763" s="9" t="s">
        <v>340</v>
      </c>
      <c r="C763" s="4" t="s">
        <v>222</v>
      </c>
      <c r="D763" s="4" t="s">
        <v>136</v>
      </c>
      <c r="E763" s="4" t="s">
        <v>375</v>
      </c>
      <c r="F763" s="4">
        <v>1</v>
      </c>
    </row>
    <row r="764" spans="1:6" x14ac:dyDescent="0.25">
      <c r="A764" s="4">
        <v>10443876</v>
      </c>
      <c r="B764" s="9" t="s">
        <v>340</v>
      </c>
      <c r="C764" s="4" t="s">
        <v>222</v>
      </c>
      <c r="D764" s="4" t="s">
        <v>136</v>
      </c>
      <c r="E764" s="4" t="s">
        <v>376</v>
      </c>
      <c r="F764" s="4">
        <v>1</v>
      </c>
    </row>
    <row r="765" spans="1:6" x14ac:dyDescent="0.25">
      <c r="A765" s="4">
        <v>10443876</v>
      </c>
      <c r="B765" s="9" t="s">
        <v>340</v>
      </c>
      <c r="C765" s="4" t="s">
        <v>222</v>
      </c>
      <c r="D765" s="4" t="s">
        <v>136</v>
      </c>
      <c r="E765" s="4" t="s">
        <v>377</v>
      </c>
      <c r="F765" s="4">
        <v>0</v>
      </c>
    </row>
    <row r="766" spans="1:6" x14ac:dyDescent="0.25">
      <c r="A766" s="4">
        <v>10443877</v>
      </c>
      <c r="B766" s="9" t="s">
        <v>340</v>
      </c>
      <c r="C766" s="4" t="s">
        <v>87</v>
      </c>
      <c r="D766" s="4" t="s">
        <v>48</v>
      </c>
      <c r="E766" s="4" t="s">
        <v>374</v>
      </c>
      <c r="F766" s="4">
        <v>1</v>
      </c>
    </row>
    <row r="767" spans="1:6" x14ac:dyDescent="0.25">
      <c r="A767" s="4">
        <v>10443877</v>
      </c>
      <c r="B767" s="9" t="s">
        <v>340</v>
      </c>
      <c r="C767" s="4" t="s">
        <v>87</v>
      </c>
      <c r="D767" s="4" t="s">
        <v>48</v>
      </c>
      <c r="E767" s="4" t="s">
        <v>375</v>
      </c>
      <c r="F767" s="4">
        <v>0</v>
      </c>
    </row>
    <row r="768" spans="1:6" x14ac:dyDescent="0.25">
      <c r="A768" s="4">
        <v>10443877</v>
      </c>
      <c r="B768" s="9" t="s">
        <v>340</v>
      </c>
      <c r="C768" s="4" t="s">
        <v>87</v>
      </c>
      <c r="D768" s="4" t="s">
        <v>48</v>
      </c>
      <c r="E768" s="4" t="s">
        <v>376</v>
      </c>
      <c r="F768" s="4">
        <v>1</v>
      </c>
    </row>
    <row r="769" spans="1:6" x14ac:dyDescent="0.25">
      <c r="A769" s="4">
        <v>10443877</v>
      </c>
      <c r="B769" s="9" t="s">
        <v>340</v>
      </c>
      <c r="C769" s="4" t="s">
        <v>87</v>
      </c>
      <c r="D769" s="4" t="s">
        <v>48</v>
      </c>
      <c r="E769" s="4" t="s">
        <v>377</v>
      </c>
      <c r="F769" s="4">
        <v>0</v>
      </c>
    </row>
    <row r="770" spans="1:6" x14ac:dyDescent="0.25">
      <c r="A770" s="4">
        <v>10443878</v>
      </c>
      <c r="B770" s="9" t="s">
        <v>340</v>
      </c>
      <c r="C770" s="4" t="s">
        <v>75</v>
      </c>
      <c r="D770" s="4" t="s">
        <v>48</v>
      </c>
      <c r="E770" s="4" t="s">
        <v>374</v>
      </c>
      <c r="F770" s="4">
        <v>1</v>
      </c>
    </row>
    <row r="771" spans="1:6" x14ac:dyDescent="0.25">
      <c r="A771" s="4">
        <v>10443878</v>
      </c>
      <c r="B771" s="9" t="s">
        <v>340</v>
      </c>
      <c r="C771" s="4" t="s">
        <v>75</v>
      </c>
      <c r="D771" s="4" t="s">
        <v>48</v>
      </c>
      <c r="E771" s="4" t="s">
        <v>375</v>
      </c>
      <c r="F771" s="4">
        <v>0</v>
      </c>
    </row>
    <row r="772" spans="1:6" x14ac:dyDescent="0.25">
      <c r="A772" s="4">
        <v>10443878</v>
      </c>
      <c r="B772" s="9" t="s">
        <v>340</v>
      </c>
      <c r="C772" s="4" t="s">
        <v>75</v>
      </c>
      <c r="D772" s="4" t="s">
        <v>48</v>
      </c>
      <c r="E772" s="4" t="s">
        <v>376</v>
      </c>
      <c r="F772" s="4">
        <v>1</v>
      </c>
    </row>
    <row r="773" spans="1:6" x14ac:dyDescent="0.25">
      <c r="A773" s="4">
        <v>10443878</v>
      </c>
      <c r="B773" s="9" t="s">
        <v>340</v>
      </c>
      <c r="C773" s="4" t="s">
        <v>75</v>
      </c>
      <c r="D773" s="4" t="s">
        <v>48</v>
      </c>
      <c r="E773" s="4" t="s">
        <v>377</v>
      </c>
      <c r="F773" s="4">
        <v>0</v>
      </c>
    </row>
    <row r="774" spans="1:6" x14ac:dyDescent="0.25">
      <c r="A774" s="4">
        <v>10443879</v>
      </c>
      <c r="B774" s="9" t="s">
        <v>340</v>
      </c>
      <c r="C774" s="4" t="s">
        <v>212</v>
      </c>
      <c r="D774" s="4" t="s">
        <v>186</v>
      </c>
      <c r="E774" s="4" t="s">
        <v>374</v>
      </c>
      <c r="F774" s="4">
        <v>1</v>
      </c>
    </row>
    <row r="775" spans="1:6" x14ac:dyDescent="0.25">
      <c r="A775" s="4">
        <v>10443879</v>
      </c>
      <c r="B775" s="9" t="s">
        <v>340</v>
      </c>
      <c r="C775" s="4" t="s">
        <v>212</v>
      </c>
      <c r="D775" s="4" t="s">
        <v>186</v>
      </c>
      <c r="E775" s="4" t="s">
        <v>375</v>
      </c>
      <c r="F775" s="4">
        <v>0</v>
      </c>
    </row>
    <row r="776" spans="1:6" x14ac:dyDescent="0.25">
      <c r="A776" s="4">
        <v>10443879</v>
      </c>
      <c r="B776" s="9" t="s">
        <v>340</v>
      </c>
      <c r="C776" s="4" t="s">
        <v>212</v>
      </c>
      <c r="D776" s="4" t="s">
        <v>186</v>
      </c>
      <c r="E776" s="4" t="s">
        <v>376</v>
      </c>
      <c r="F776" s="4">
        <v>1</v>
      </c>
    </row>
    <row r="777" spans="1:6" x14ac:dyDescent="0.25">
      <c r="A777" s="4">
        <v>10443879</v>
      </c>
      <c r="B777" s="9" t="s">
        <v>340</v>
      </c>
      <c r="C777" s="4" t="s">
        <v>212</v>
      </c>
      <c r="D777" s="4" t="s">
        <v>186</v>
      </c>
      <c r="E777" s="4" t="s">
        <v>377</v>
      </c>
      <c r="F777" s="4">
        <v>0</v>
      </c>
    </row>
    <row r="778" spans="1:6" x14ac:dyDescent="0.25">
      <c r="A778" s="4">
        <v>10443880</v>
      </c>
      <c r="B778" s="9" t="s">
        <v>340</v>
      </c>
      <c r="C778" s="4" t="s">
        <v>75</v>
      </c>
      <c r="D778" s="4" t="s">
        <v>48</v>
      </c>
      <c r="E778" s="4" t="s">
        <v>374</v>
      </c>
      <c r="F778" s="4">
        <v>1</v>
      </c>
    </row>
    <row r="779" spans="1:6" x14ac:dyDescent="0.25">
      <c r="A779" s="4">
        <v>10443880</v>
      </c>
      <c r="B779" s="9" t="s">
        <v>340</v>
      </c>
      <c r="C779" s="4" t="s">
        <v>75</v>
      </c>
      <c r="D779" s="4" t="s">
        <v>48</v>
      </c>
      <c r="E779" s="4" t="s">
        <v>375</v>
      </c>
      <c r="F779" s="4">
        <v>0</v>
      </c>
    </row>
    <row r="780" spans="1:6" x14ac:dyDescent="0.25">
      <c r="A780" s="4">
        <v>10443880</v>
      </c>
      <c r="B780" s="9" t="s">
        <v>340</v>
      </c>
      <c r="C780" s="4" t="s">
        <v>75</v>
      </c>
      <c r="D780" s="4" t="s">
        <v>48</v>
      </c>
      <c r="E780" s="4" t="s">
        <v>376</v>
      </c>
      <c r="F780" s="4">
        <v>1</v>
      </c>
    </row>
    <row r="781" spans="1:6" x14ac:dyDescent="0.25">
      <c r="A781" s="4">
        <v>10443880</v>
      </c>
      <c r="B781" s="9" t="s">
        <v>340</v>
      </c>
      <c r="C781" s="4" t="s">
        <v>75</v>
      </c>
      <c r="D781" s="4" t="s">
        <v>48</v>
      </c>
      <c r="E781" s="4" t="s">
        <v>377</v>
      </c>
      <c r="F781" s="4">
        <v>0</v>
      </c>
    </row>
    <row r="782" spans="1:6" x14ac:dyDescent="0.25">
      <c r="A782" s="4">
        <v>10443881</v>
      </c>
      <c r="B782" s="9" t="s">
        <v>340</v>
      </c>
      <c r="C782" s="4" t="s">
        <v>180</v>
      </c>
      <c r="D782" s="4" t="s">
        <v>104</v>
      </c>
      <c r="E782" s="4" t="s">
        <v>374</v>
      </c>
      <c r="F782" s="4">
        <v>1</v>
      </c>
    </row>
    <row r="783" spans="1:6" x14ac:dyDescent="0.25">
      <c r="A783" s="4">
        <v>10443881</v>
      </c>
      <c r="B783" s="9" t="s">
        <v>340</v>
      </c>
      <c r="C783" s="4" t="s">
        <v>180</v>
      </c>
      <c r="D783" s="4" t="s">
        <v>104</v>
      </c>
      <c r="E783" s="4" t="s">
        <v>375</v>
      </c>
      <c r="F783" s="4">
        <v>1</v>
      </c>
    </row>
    <row r="784" spans="1:6" x14ac:dyDescent="0.25">
      <c r="A784" s="4">
        <v>10443881</v>
      </c>
      <c r="B784" s="9" t="s">
        <v>340</v>
      </c>
      <c r="C784" s="4" t="s">
        <v>180</v>
      </c>
      <c r="D784" s="4" t="s">
        <v>104</v>
      </c>
      <c r="E784" s="4" t="s">
        <v>376</v>
      </c>
      <c r="F784" s="4">
        <v>1</v>
      </c>
    </row>
    <row r="785" spans="1:6" x14ac:dyDescent="0.25">
      <c r="A785" s="4">
        <v>10443881</v>
      </c>
      <c r="B785" s="9" t="s">
        <v>340</v>
      </c>
      <c r="C785" s="4" t="s">
        <v>180</v>
      </c>
      <c r="D785" s="4" t="s">
        <v>104</v>
      </c>
      <c r="E785" s="4" t="s">
        <v>377</v>
      </c>
      <c r="F785" s="4">
        <v>0</v>
      </c>
    </row>
    <row r="786" spans="1:6" x14ac:dyDescent="0.25">
      <c r="A786" s="4">
        <v>10443882</v>
      </c>
      <c r="B786" s="9" t="s">
        <v>340</v>
      </c>
      <c r="C786" s="4" t="s">
        <v>169</v>
      </c>
      <c r="D786" s="4" t="s">
        <v>104</v>
      </c>
      <c r="E786" s="4" t="s">
        <v>374</v>
      </c>
      <c r="F786" s="4">
        <v>1</v>
      </c>
    </row>
    <row r="787" spans="1:6" x14ac:dyDescent="0.25">
      <c r="A787" s="4">
        <v>10443882</v>
      </c>
      <c r="B787" s="9" t="s">
        <v>340</v>
      </c>
      <c r="C787" s="4" t="s">
        <v>169</v>
      </c>
      <c r="D787" s="4" t="s">
        <v>104</v>
      </c>
      <c r="E787" s="4" t="s">
        <v>375</v>
      </c>
      <c r="F787" s="4">
        <v>1</v>
      </c>
    </row>
    <row r="788" spans="1:6" x14ac:dyDescent="0.25">
      <c r="A788" s="4">
        <v>10443882</v>
      </c>
      <c r="B788" s="9" t="s">
        <v>340</v>
      </c>
      <c r="C788" s="4" t="s">
        <v>169</v>
      </c>
      <c r="D788" s="4" t="s">
        <v>104</v>
      </c>
      <c r="E788" s="4" t="s">
        <v>376</v>
      </c>
      <c r="F788" s="4">
        <v>1</v>
      </c>
    </row>
    <row r="789" spans="1:6" x14ac:dyDescent="0.25">
      <c r="A789" s="4">
        <v>10443882</v>
      </c>
      <c r="B789" s="9" t="s">
        <v>340</v>
      </c>
      <c r="C789" s="4" t="s">
        <v>169</v>
      </c>
      <c r="D789" s="4" t="s">
        <v>104</v>
      </c>
      <c r="E789" s="4" t="s">
        <v>377</v>
      </c>
      <c r="F789" s="4">
        <v>0</v>
      </c>
    </row>
    <row r="790" spans="1:6" x14ac:dyDescent="0.25">
      <c r="A790" s="4">
        <v>10443883</v>
      </c>
      <c r="B790" s="9" t="s">
        <v>340</v>
      </c>
      <c r="C790" s="4" t="s">
        <v>82</v>
      </c>
      <c r="D790" s="4" t="s">
        <v>48</v>
      </c>
      <c r="E790" s="4" t="s">
        <v>374</v>
      </c>
      <c r="F790" s="4">
        <v>1</v>
      </c>
    </row>
    <row r="791" spans="1:6" x14ac:dyDescent="0.25">
      <c r="A791" s="4">
        <v>10443883</v>
      </c>
      <c r="B791" s="9" t="s">
        <v>340</v>
      </c>
      <c r="C791" s="4" t="s">
        <v>82</v>
      </c>
      <c r="D791" s="4" t="s">
        <v>48</v>
      </c>
      <c r="E791" s="4" t="s">
        <v>375</v>
      </c>
      <c r="F791" s="4">
        <v>0</v>
      </c>
    </row>
    <row r="792" spans="1:6" x14ac:dyDescent="0.25">
      <c r="A792" s="4">
        <v>10443883</v>
      </c>
      <c r="B792" s="9" t="s">
        <v>340</v>
      </c>
      <c r="C792" s="4" t="s">
        <v>82</v>
      </c>
      <c r="D792" s="4" t="s">
        <v>48</v>
      </c>
      <c r="E792" s="4" t="s">
        <v>376</v>
      </c>
      <c r="F792" s="4">
        <v>0</v>
      </c>
    </row>
    <row r="793" spans="1:6" x14ac:dyDescent="0.25">
      <c r="A793" s="4">
        <v>10443883</v>
      </c>
      <c r="B793" s="9" t="s">
        <v>340</v>
      </c>
      <c r="C793" s="4" t="s">
        <v>82</v>
      </c>
      <c r="D793" s="4" t="s">
        <v>48</v>
      </c>
      <c r="E793" s="4" t="s">
        <v>377</v>
      </c>
      <c r="F793" s="4">
        <v>0</v>
      </c>
    </row>
    <row r="794" spans="1:6" x14ac:dyDescent="0.25">
      <c r="A794" s="4">
        <v>10443884</v>
      </c>
      <c r="B794" s="9" t="s">
        <v>340</v>
      </c>
      <c r="C794" s="4" t="s">
        <v>103</v>
      </c>
      <c r="D794" s="4" t="s">
        <v>104</v>
      </c>
      <c r="E794" s="4" t="s">
        <v>374</v>
      </c>
      <c r="F794" s="4">
        <v>1</v>
      </c>
    </row>
    <row r="795" spans="1:6" x14ac:dyDescent="0.25">
      <c r="A795" s="4">
        <v>10443884</v>
      </c>
      <c r="B795" s="9" t="s">
        <v>340</v>
      </c>
      <c r="C795" s="4" t="s">
        <v>103</v>
      </c>
      <c r="D795" s="4" t="s">
        <v>104</v>
      </c>
      <c r="E795" s="4" t="s">
        <v>375</v>
      </c>
      <c r="F795" s="4">
        <v>0</v>
      </c>
    </row>
    <row r="796" spans="1:6" x14ac:dyDescent="0.25">
      <c r="A796" s="4">
        <v>10443884</v>
      </c>
      <c r="B796" s="9" t="s">
        <v>340</v>
      </c>
      <c r="C796" s="4" t="s">
        <v>103</v>
      </c>
      <c r="D796" s="4" t="s">
        <v>104</v>
      </c>
      <c r="E796" s="4" t="s">
        <v>376</v>
      </c>
      <c r="F796" s="4">
        <v>1</v>
      </c>
    </row>
    <row r="797" spans="1:6" x14ac:dyDescent="0.25">
      <c r="A797" s="4">
        <v>10443884</v>
      </c>
      <c r="B797" s="9" t="s">
        <v>340</v>
      </c>
      <c r="C797" s="4" t="s">
        <v>103</v>
      </c>
      <c r="D797" s="4" t="s">
        <v>104</v>
      </c>
      <c r="E797" s="4" t="s">
        <v>377</v>
      </c>
      <c r="F797" s="4">
        <v>0</v>
      </c>
    </row>
    <row r="798" spans="1:6" x14ac:dyDescent="0.25">
      <c r="A798" s="4">
        <v>10443885</v>
      </c>
      <c r="B798" s="9" t="s">
        <v>340</v>
      </c>
      <c r="C798" s="4" t="s">
        <v>115</v>
      </c>
      <c r="D798" s="4" t="s">
        <v>104</v>
      </c>
      <c r="E798" s="4" t="s">
        <v>374</v>
      </c>
      <c r="F798" s="4">
        <v>1</v>
      </c>
    </row>
    <row r="799" spans="1:6" x14ac:dyDescent="0.25">
      <c r="A799" s="4">
        <v>10443885</v>
      </c>
      <c r="B799" s="9" t="s">
        <v>340</v>
      </c>
      <c r="C799" s="4" t="s">
        <v>115</v>
      </c>
      <c r="D799" s="4" t="s">
        <v>104</v>
      </c>
      <c r="E799" s="4" t="s">
        <v>375</v>
      </c>
      <c r="F799" s="4">
        <v>0</v>
      </c>
    </row>
    <row r="800" spans="1:6" x14ac:dyDescent="0.25">
      <c r="A800" s="4">
        <v>10443885</v>
      </c>
      <c r="B800" s="9" t="s">
        <v>340</v>
      </c>
      <c r="C800" s="4" t="s">
        <v>115</v>
      </c>
      <c r="D800" s="4" t="s">
        <v>104</v>
      </c>
      <c r="E800" s="4" t="s">
        <v>376</v>
      </c>
      <c r="F800" s="4">
        <v>1</v>
      </c>
    </row>
    <row r="801" spans="1:6" x14ac:dyDescent="0.25">
      <c r="A801" s="4">
        <v>10443885</v>
      </c>
      <c r="B801" s="9" t="s">
        <v>340</v>
      </c>
      <c r="C801" s="4" t="s">
        <v>115</v>
      </c>
      <c r="D801" s="4" t="s">
        <v>104</v>
      </c>
      <c r="E801" s="4" t="s">
        <v>377</v>
      </c>
      <c r="F801" s="4">
        <v>0</v>
      </c>
    </row>
    <row r="802" spans="1:6" x14ac:dyDescent="0.25">
      <c r="A802" s="4">
        <v>10443886</v>
      </c>
      <c r="B802" s="9" t="s">
        <v>340</v>
      </c>
      <c r="C802" s="4" t="s">
        <v>120</v>
      </c>
      <c r="D802" s="4" t="s">
        <v>104</v>
      </c>
      <c r="E802" s="4" t="s">
        <v>374</v>
      </c>
      <c r="F802" s="4">
        <v>1</v>
      </c>
    </row>
    <row r="803" spans="1:6" x14ac:dyDescent="0.25">
      <c r="A803" s="4">
        <v>10443886</v>
      </c>
      <c r="B803" s="9" t="s">
        <v>340</v>
      </c>
      <c r="C803" s="4" t="s">
        <v>120</v>
      </c>
      <c r="D803" s="4" t="s">
        <v>104</v>
      </c>
      <c r="E803" s="4" t="s">
        <v>375</v>
      </c>
      <c r="F803" s="4">
        <v>0</v>
      </c>
    </row>
    <row r="804" spans="1:6" x14ac:dyDescent="0.25">
      <c r="A804" s="4">
        <v>10443886</v>
      </c>
      <c r="B804" s="9" t="s">
        <v>340</v>
      </c>
      <c r="C804" s="4" t="s">
        <v>120</v>
      </c>
      <c r="D804" s="4" t="s">
        <v>104</v>
      </c>
      <c r="E804" s="4" t="s">
        <v>376</v>
      </c>
      <c r="F804" s="4">
        <v>1</v>
      </c>
    </row>
    <row r="805" spans="1:6" x14ac:dyDescent="0.25">
      <c r="A805" s="4">
        <v>10443886</v>
      </c>
      <c r="B805" s="9" t="s">
        <v>340</v>
      </c>
      <c r="C805" s="4" t="s">
        <v>120</v>
      </c>
      <c r="D805" s="4" t="s">
        <v>104</v>
      </c>
      <c r="E805" s="4" t="s">
        <v>377</v>
      </c>
      <c r="F805" s="4">
        <v>0</v>
      </c>
    </row>
    <row r="806" spans="1:6" x14ac:dyDescent="0.25">
      <c r="A806" s="4">
        <v>10443887</v>
      </c>
      <c r="B806" s="9" t="s">
        <v>340</v>
      </c>
      <c r="C806" s="4" t="s">
        <v>82</v>
      </c>
      <c r="D806" s="4" t="s">
        <v>48</v>
      </c>
      <c r="E806" s="4" t="s">
        <v>374</v>
      </c>
      <c r="F806" s="4">
        <v>1</v>
      </c>
    </row>
    <row r="807" spans="1:6" x14ac:dyDescent="0.25">
      <c r="A807" s="4">
        <v>10443887</v>
      </c>
      <c r="B807" s="9" t="s">
        <v>340</v>
      </c>
      <c r="C807" s="4" t="s">
        <v>82</v>
      </c>
      <c r="D807" s="4" t="s">
        <v>48</v>
      </c>
      <c r="E807" s="4" t="s">
        <v>375</v>
      </c>
      <c r="F807" s="4">
        <v>1</v>
      </c>
    </row>
    <row r="808" spans="1:6" x14ac:dyDescent="0.25">
      <c r="A808" s="4">
        <v>10443887</v>
      </c>
      <c r="B808" s="9" t="s">
        <v>340</v>
      </c>
      <c r="C808" s="4" t="s">
        <v>82</v>
      </c>
      <c r="D808" s="4" t="s">
        <v>48</v>
      </c>
      <c r="E808" s="4" t="s">
        <v>376</v>
      </c>
      <c r="F808" s="4">
        <v>1</v>
      </c>
    </row>
    <row r="809" spans="1:6" x14ac:dyDescent="0.25">
      <c r="A809" s="4">
        <v>10443887</v>
      </c>
      <c r="B809" s="9" t="s">
        <v>340</v>
      </c>
      <c r="C809" s="4" t="s">
        <v>82</v>
      </c>
      <c r="D809" s="4" t="s">
        <v>48</v>
      </c>
      <c r="E809" s="4" t="s">
        <v>377</v>
      </c>
      <c r="F809" s="4">
        <v>0</v>
      </c>
    </row>
    <row r="810" spans="1:6" x14ac:dyDescent="0.25">
      <c r="A810" s="4">
        <v>10443888</v>
      </c>
      <c r="B810" s="9" t="s">
        <v>340</v>
      </c>
      <c r="C810" s="4" t="s">
        <v>204</v>
      </c>
      <c r="D810" s="4" t="s">
        <v>186</v>
      </c>
      <c r="E810" s="4" t="s">
        <v>374</v>
      </c>
      <c r="F810" s="4">
        <v>1</v>
      </c>
    </row>
    <row r="811" spans="1:6" x14ac:dyDescent="0.25">
      <c r="A811" s="4">
        <v>10443888</v>
      </c>
      <c r="B811" s="9" t="s">
        <v>340</v>
      </c>
      <c r="C811" s="4" t="s">
        <v>204</v>
      </c>
      <c r="D811" s="4" t="s">
        <v>186</v>
      </c>
      <c r="E811" s="4" t="s">
        <v>375</v>
      </c>
      <c r="F811" s="4">
        <v>0</v>
      </c>
    </row>
    <row r="812" spans="1:6" x14ac:dyDescent="0.25">
      <c r="A812" s="4">
        <v>10443888</v>
      </c>
      <c r="B812" s="9" t="s">
        <v>340</v>
      </c>
      <c r="C812" s="4" t="s">
        <v>204</v>
      </c>
      <c r="D812" s="4" t="s">
        <v>186</v>
      </c>
      <c r="E812" s="4" t="s">
        <v>376</v>
      </c>
      <c r="F812" s="4">
        <v>1</v>
      </c>
    </row>
    <row r="813" spans="1:6" x14ac:dyDescent="0.25">
      <c r="A813" s="4">
        <v>10443888</v>
      </c>
      <c r="B813" s="9" t="s">
        <v>340</v>
      </c>
      <c r="C813" s="4" t="s">
        <v>204</v>
      </c>
      <c r="D813" s="4" t="s">
        <v>186</v>
      </c>
      <c r="E813" s="4" t="s">
        <v>377</v>
      </c>
      <c r="F813" s="4">
        <v>0</v>
      </c>
    </row>
    <row r="814" spans="1:6" x14ac:dyDescent="0.25">
      <c r="A814" s="4">
        <v>10443889</v>
      </c>
      <c r="B814" s="9" t="s">
        <v>340</v>
      </c>
      <c r="C814" s="4" t="s">
        <v>204</v>
      </c>
      <c r="D814" s="4" t="s">
        <v>186</v>
      </c>
      <c r="E814" s="4" t="s">
        <v>374</v>
      </c>
      <c r="F814" s="4">
        <v>1</v>
      </c>
    </row>
    <row r="815" spans="1:6" x14ac:dyDescent="0.25">
      <c r="A815" s="4">
        <v>10443889</v>
      </c>
      <c r="B815" s="9" t="s">
        <v>340</v>
      </c>
      <c r="C815" s="4" t="s">
        <v>204</v>
      </c>
      <c r="D815" s="4" t="s">
        <v>186</v>
      </c>
      <c r="E815" s="4" t="s">
        <v>375</v>
      </c>
      <c r="F815" s="4">
        <v>0</v>
      </c>
    </row>
    <row r="816" spans="1:6" x14ac:dyDescent="0.25">
      <c r="A816" s="4">
        <v>10443889</v>
      </c>
      <c r="B816" s="9" t="s">
        <v>340</v>
      </c>
      <c r="C816" s="4" t="s">
        <v>204</v>
      </c>
      <c r="D816" s="4" t="s">
        <v>186</v>
      </c>
      <c r="E816" s="4" t="s">
        <v>376</v>
      </c>
      <c r="F816" s="4">
        <v>0</v>
      </c>
    </row>
    <row r="817" spans="1:6" x14ac:dyDescent="0.25">
      <c r="A817" s="4">
        <v>10443889</v>
      </c>
      <c r="B817" s="9" t="s">
        <v>340</v>
      </c>
      <c r="C817" s="4" t="s">
        <v>204</v>
      </c>
      <c r="D817" s="4" t="s">
        <v>186</v>
      </c>
      <c r="E817" s="4" t="s">
        <v>377</v>
      </c>
      <c r="F817" s="4">
        <v>0</v>
      </c>
    </row>
    <row r="818" spans="1:6" x14ac:dyDescent="0.25">
      <c r="A818" s="4">
        <v>10443890</v>
      </c>
      <c r="B818" s="9" t="s">
        <v>340</v>
      </c>
      <c r="C818" s="4" t="s">
        <v>115</v>
      </c>
      <c r="D818" s="4" t="s">
        <v>104</v>
      </c>
      <c r="E818" s="4" t="s">
        <v>374</v>
      </c>
      <c r="F818" s="4">
        <v>0</v>
      </c>
    </row>
    <row r="819" spans="1:6" x14ac:dyDescent="0.25">
      <c r="A819" s="4">
        <v>10443890</v>
      </c>
      <c r="B819" s="9" t="s">
        <v>340</v>
      </c>
      <c r="C819" s="4" t="s">
        <v>115</v>
      </c>
      <c r="D819" s="4" t="s">
        <v>104</v>
      </c>
      <c r="E819" s="4" t="s">
        <v>375</v>
      </c>
      <c r="F819" s="4">
        <v>0</v>
      </c>
    </row>
    <row r="820" spans="1:6" x14ac:dyDescent="0.25">
      <c r="A820" s="4">
        <v>10443890</v>
      </c>
      <c r="B820" s="9" t="s">
        <v>340</v>
      </c>
      <c r="C820" s="4" t="s">
        <v>115</v>
      </c>
      <c r="D820" s="4" t="s">
        <v>104</v>
      </c>
      <c r="E820" s="4" t="s">
        <v>376</v>
      </c>
      <c r="F820" s="4">
        <v>0</v>
      </c>
    </row>
    <row r="821" spans="1:6" x14ac:dyDescent="0.25">
      <c r="A821" s="4">
        <v>10443890</v>
      </c>
      <c r="B821" s="9" t="s">
        <v>340</v>
      </c>
      <c r="C821" s="4" t="s">
        <v>115</v>
      </c>
      <c r="D821" s="4" t="s">
        <v>104</v>
      </c>
      <c r="E821" s="4" t="s">
        <v>377</v>
      </c>
      <c r="F821" s="4">
        <v>1</v>
      </c>
    </row>
    <row r="822" spans="1:6" x14ac:dyDescent="0.25">
      <c r="A822" s="4">
        <v>10443891</v>
      </c>
      <c r="B822" s="9" t="s">
        <v>340</v>
      </c>
      <c r="C822" s="4" t="s">
        <v>69</v>
      </c>
      <c r="D822" s="4" t="s">
        <v>48</v>
      </c>
      <c r="E822" s="4" t="s">
        <v>374</v>
      </c>
      <c r="F822" s="4">
        <v>1</v>
      </c>
    </row>
    <row r="823" spans="1:6" x14ac:dyDescent="0.25">
      <c r="A823" s="4">
        <v>10443891</v>
      </c>
      <c r="B823" s="9" t="s">
        <v>340</v>
      </c>
      <c r="C823" s="4" t="s">
        <v>69</v>
      </c>
      <c r="D823" s="4" t="s">
        <v>48</v>
      </c>
      <c r="E823" s="4" t="s">
        <v>375</v>
      </c>
      <c r="F823" s="4">
        <v>0</v>
      </c>
    </row>
    <row r="824" spans="1:6" x14ac:dyDescent="0.25">
      <c r="A824" s="4">
        <v>10443891</v>
      </c>
      <c r="B824" s="9" t="s">
        <v>340</v>
      </c>
      <c r="C824" s="4" t="s">
        <v>69</v>
      </c>
      <c r="D824" s="4" t="s">
        <v>48</v>
      </c>
      <c r="E824" s="4" t="s">
        <v>376</v>
      </c>
      <c r="F824" s="4">
        <v>1</v>
      </c>
    </row>
    <row r="825" spans="1:6" x14ac:dyDescent="0.25">
      <c r="A825" s="4">
        <v>10443891</v>
      </c>
      <c r="B825" s="9" t="s">
        <v>340</v>
      </c>
      <c r="C825" s="4" t="s">
        <v>69</v>
      </c>
      <c r="D825" s="4" t="s">
        <v>48</v>
      </c>
      <c r="E825" s="4" t="s">
        <v>377</v>
      </c>
      <c r="F825" s="4">
        <v>0</v>
      </c>
    </row>
    <row r="826" spans="1:6" x14ac:dyDescent="0.25">
      <c r="A826" s="4">
        <v>10443892</v>
      </c>
      <c r="B826" s="9" t="s">
        <v>340</v>
      </c>
      <c r="C826" s="4" t="s">
        <v>177</v>
      </c>
      <c r="D826" s="4" t="s">
        <v>104</v>
      </c>
      <c r="E826" s="4" t="s">
        <v>374</v>
      </c>
      <c r="F826" s="4">
        <v>1</v>
      </c>
    </row>
    <row r="827" spans="1:6" x14ac:dyDescent="0.25">
      <c r="A827" s="4">
        <v>10443892</v>
      </c>
      <c r="B827" s="9" t="s">
        <v>340</v>
      </c>
      <c r="C827" s="4" t="s">
        <v>177</v>
      </c>
      <c r="D827" s="4" t="s">
        <v>104</v>
      </c>
      <c r="E827" s="4" t="s">
        <v>375</v>
      </c>
      <c r="F827" s="4">
        <v>0</v>
      </c>
    </row>
    <row r="828" spans="1:6" x14ac:dyDescent="0.25">
      <c r="A828" s="4">
        <v>10443892</v>
      </c>
      <c r="B828" s="9" t="s">
        <v>340</v>
      </c>
      <c r="C828" s="4" t="s">
        <v>177</v>
      </c>
      <c r="D828" s="4" t="s">
        <v>104</v>
      </c>
      <c r="E828" s="4" t="s">
        <v>376</v>
      </c>
      <c r="F828" s="4">
        <v>1</v>
      </c>
    </row>
    <row r="829" spans="1:6" x14ac:dyDescent="0.25">
      <c r="A829" s="4">
        <v>10443892</v>
      </c>
      <c r="B829" s="9" t="s">
        <v>340</v>
      </c>
      <c r="C829" s="4" t="s">
        <v>177</v>
      </c>
      <c r="D829" s="4" t="s">
        <v>104</v>
      </c>
      <c r="E829" s="4" t="s">
        <v>377</v>
      </c>
      <c r="F829" s="4">
        <v>0</v>
      </c>
    </row>
    <row r="830" spans="1:6" x14ac:dyDescent="0.25">
      <c r="A830" s="4">
        <v>10443893</v>
      </c>
      <c r="B830" s="9" t="s">
        <v>340</v>
      </c>
      <c r="C830" s="4" t="s">
        <v>103</v>
      </c>
      <c r="D830" s="4" t="s">
        <v>104</v>
      </c>
      <c r="E830" s="4" t="s">
        <v>374</v>
      </c>
      <c r="F830" s="4">
        <v>1</v>
      </c>
    </row>
    <row r="831" spans="1:6" x14ac:dyDescent="0.25">
      <c r="A831" s="4">
        <v>10443893</v>
      </c>
      <c r="B831" s="9" t="s">
        <v>340</v>
      </c>
      <c r="C831" s="4" t="s">
        <v>103</v>
      </c>
      <c r="D831" s="4" t="s">
        <v>104</v>
      </c>
      <c r="E831" s="4" t="s">
        <v>375</v>
      </c>
      <c r="F831" s="4">
        <v>0</v>
      </c>
    </row>
    <row r="832" spans="1:6" x14ac:dyDescent="0.25">
      <c r="A832" s="4">
        <v>10443893</v>
      </c>
      <c r="B832" s="9" t="s">
        <v>340</v>
      </c>
      <c r="C832" s="4" t="s">
        <v>103</v>
      </c>
      <c r="D832" s="4" t="s">
        <v>104</v>
      </c>
      <c r="E832" s="4" t="s">
        <v>376</v>
      </c>
      <c r="F832" s="4">
        <v>1</v>
      </c>
    </row>
    <row r="833" spans="1:6" x14ac:dyDescent="0.25">
      <c r="A833" s="4">
        <v>10443893</v>
      </c>
      <c r="B833" s="9" t="s">
        <v>340</v>
      </c>
      <c r="C833" s="4" t="s">
        <v>103</v>
      </c>
      <c r="D833" s="4" t="s">
        <v>104</v>
      </c>
      <c r="E833" s="4" t="s">
        <v>377</v>
      </c>
      <c r="F833" s="4">
        <v>0</v>
      </c>
    </row>
    <row r="834" spans="1:6" x14ac:dyDescent="0.25">
      <c r="A834" s="4">
        <v>10443894</v>
      </c>
      <c r="B834" s="9" t="s">
        <v>340</v>
      </c>
      <c r="C834" s="4" t="s">
        <v>128</v>
      </c>
      <c r="D834" s="4" t="s">
        <v>104</v>
      </c>
      <c r="E834" s="4" t="s">
        <v>374</v>
      </c>
      <c r="F834" s="4">
        <v>1</v>
      </c>
    </row>
    <row r="835" spans="1:6" x14ac:dyDescent="0.25">
      <c r="A835" s="4">
        <v>10443894</v>
      </c>
      <c r="B835" s="9" t="s">
        <v>340</v>
      </c>
      <c r="C835" s="4" t="s">
        <v>128</v>
      </c>
      <c r="D835" s="4" t="s">
        <v>104</v>
      </c>
      <c r="E835" s="4" t="s">
        <v>375</v>
      </c>
      <c r="F835" s="4">
        <v>0</v>
      </c>
    </row>
    <row r="836" spans="1:6" x14ac:dyDescent="0.25">
      <c r="A836" s="4">
        <v>10443894</v>
      </c>
      <c r="B836" s="9" t="s">
        <v>340</v>
      </c>
      <c r="C836" s="4" t="s">
        <v>128</v>
      </c>
      <c r="D836" s="4" t="s">
        <v>104</v>
      </c>
      <c r="E836" s="4" t="s">
        <v>376</v>
      </c>
      <c r="F836" s="4">
        <v>1</v>
      </c>
    </row>
    <row r="837" spans="1:6" x14ac:dyDescent="0.25">
      <c r="A837" s="4">
        <v>10443894</v>
      </c>
      <c r="B837" s="9" t="s">
        <v>340</v>
      </c>
      <c r="C837" s="4" t="s">
        <v>128</v>
      </c>
      <c r="D837" s="4" t="s">
        <v>104</v>
      </c>
      <c r="E837" s="4" t="s">
        <v>377</v>
      </c>
      <c r="F837" s="4">
        <v>0</v>
      </c>
    </row>
    <row r="838" spans="1:6" x14ac:dyDescent="0.25">
      <c r="A838" s="4">
        <v>10443895</v>
      </c>
      <c r="B838" s="9" t="s">
        <v>340</v>
      </c>
      <c r="C838" s="4" t="s">
        <v>166</v>
      </c>
      <c r="D838" s="4" t="s">
        <v>104</v>
      </c>
      <c r="E838" s="4" t="s">
        <v>374</v>
      </c>
      <c r="F838" s="4">
        <v>1</v>
      </c>
    </row>
    <row r="839" spans="1:6" x14ac:dyDescent="0.25">
      <c r="A839" s="4">
        <v>10443895</v>
      </c>
      <c r="B839" s="9" t="s">
        <v>340</v>
      </c>
      <c r="C839" s="4" t="s">
        <v>166</v>
      </c>
      <c r="D839" s="4" t="s">
        <v>104</v>
      </c>
      <c r="E839" s="4" t="s">
        <v>375</v>
      </c>
      <c r="F839" s="4">
        <v>1</v>
      </c>
    </row>
    <row r="840" spans="1:6" x14ac:dyDescent="0.25">
      <c r="A840" s="4">
        <v>10443895</v>
      </c>
      <c r="B840" s="9" t="s">
        <v>340</v>
      </c>
      <c r="C840" s="4" t="s">
        <v>166</v>
      </c>
      <c r="D840" s="4" t="s">
        <v>104</v>
      </c>
      <c r="E840" s="4" t="s">
        <v>376</v>
      </c>
      <c r="F840" s="4">
        <v>0</v>
      </c>
    </row>
    <row r="841" spans="1:6" x14ac:dyDescent="0.25">
      <c r="A841" s="4">
        <v>10443895</v>
      </c>
      <c r="B841" s="9" t="s">
        <v>340</v>
      </c>
      <c r="C841" s="4" t="s">
        <v>166</v>
      </c>
      <c r="D841" s="4" t="s">
        <v>104</v>
      </c>
      <c r="E841" s="4" t="s">
        <v>377</v>
      </c>
      <c r="F841" s="4">
        <v>0</v>
      </c>
    </row>
    <row r="842" spans="1:6" x14ac:dyDescent="0.25">
      <c r="A842" s="4">
        <v>10443896</v>
      </c>
      <c r="B842" s="9" t="s">
        <v>340</v>
      </c>
      <c r="C842" s="4" t="s">
        <v>69</v>
      </c>
      <c r="D842" s="4" t="s">
        <v>48</v>
      </c>
      <c r="E842" s="4" t="s">
        <v>374</v>
      </c>
      <c r="F842" s="4">
        <v>1</v>
      </c>
    </row>
    <row r="843" spans="1:6" x14ac:dyDescent="0.25">
      <c r="A843" s="4">
        <v>10443896</v>
      </c>
      <c r="B843" s="9" t="s">
        <v>340</v>
      </c>
      <c r="C843" s="4" t="s">
        <v>69</v>
      </c>
      <c r="D843" s="4" t="s">
        <v>48</v>
      </c>
      <c r="E843" s="4" t="s">
        <v>375</v>
      </c>
      <c r="F843" s="4">
        <v>0</v>
      </c>
    </row>
    <row r="844" spans="1:6" x14ac:dyDescent="0.25">
      <c r="A844" s="4">
        <v>10443896</v>
      </c>
      <c r="B844" s="9" t="s">
        <v>340</v>
      </c>
      <c r="C844" s="4" t="s">
        <v>69</v>
      </c>
      <c r="D844" s="4" t="s">
        <v>48</v>
      </c>
      <c r="E844" s="4" t="s">
        <v>376</v>
      </c>
      <c r="F844" s="4">
        <v>1</v>
      </c>
    </row>
    <row r="845" spans="1:6" x14ac:dyDescent="0.25">
      <c r="A845" s="4">
        <v>10443896</v>
      </c>
      <c r="B845" s="9" t="s">
        <v>340</v>
      </c>
      <c r="C845" s="4" t="s">
        <v>69</v>
      </c>
      <c r="D845" s="4" t="s">
        <v>48</v>
      </c>
      <c r="E845" s="4" t="s">
        <v>377</v>
      </c>
      <c r="F845" s="4">
        <v>0</v>
      </c>
    </row>
    <row r="846" spans="1:6" x14ac:dyDescent="0.25">
      <c r="A846" s="4">
        <v>10443897</v>
      </c>
      <c r="B846" s="9" t="s">
        <v>340</v>
      </c>
      <c r="C846" s="4" t="s">
        <v>174</v>
      </c>
      <c r="D846" s="4" t="s">
        <v>104</v>
      </c>
      <c r="E846" s="4" t="s">
        <v>374</v>
      </c>
      <c r="F846" s="4">
        <v>1</v>
      </c>
    </row>
    <row r="847" spans="1:6" x14ac:dyDescent="0.25">
      <c r="A847" s="4">
        <v>10443897</v>
      </c>
      <c r="B847" s="9" t="s">
        <v>340</v>
      </c>
      <c r="C847" s="4" t="s">
        <v>174</v>
      </c>
      <c r="D847" s="4" t="s">
        <v>104</v>
      </c>
      <c r="E847" s="4" t="s">
        <v>375</v>
      </c>
      <c r="F847" s="4">
        <v>1</v>
      </c>
    </row>
    <row r="848" spans="1:6" x14ac:dyDescent="0.25">
      <c r="A848" s="4">
        <v>10443897</v>
      </c>
      <c r="B848" s="9" t="s">
        <v>340</v>
      </c>
      <c r="C848" s="4" t="s">
        <v>174</v>
      </c>
      <c r="D848" s="4" t="s">
        <v>104</v>
      </c>
      <c r="E848" s="4" t="s">
        <v>376</v>
      </c>
      <c r="F848" s="4">
        <v>1</v>
      </c>
    </row>
    <row r="849" spans="1:6" x14ac:dyDescent="0.25">
      <c r="A849" s="4">
        <v>10443897</v>
      </c>
      <c r="B849" s="9" t="s">
        <v>340</v>
      </c>
      <c r="C849" s="4" t="s">
        <v>174</v>
      </c>
      <c r="D849" s="4" t="s">
        <v>104</v>
      </c>
      <c r="E849" s="4" t="s">
        <v>377</v>
      </c>
      <c r="F849" s="4">
        <v>0</v>
      </c>
    </row>
    <row r="850" spans="1:6" x14ac:dyDescent="0.25">
      <c r="A850" s="4">
        <v>10443898</v>
      </c>
      <c r="B850" s="9" t="s">
        <v>340</v>
      </c>
      <c r="C850" s="4" t="s">
        <v>120</v>
      </c>
      <c r="D850" s="4" t="s">
        <v>104</v>
      </c>
      <c r="E850" s="4" t="s">
        <v>374</v>
      </c>
      <c r="F850" s="4">
        <v>1</v>
      </c>
    </row>
    <row r="851" spans="1:6" x14ac:dyDescent="0.25">
      <c r="A851" s="4">
        <v>10443898</v>
      </c>
      <c r="B851" s="9" t="s">
        <v>340</v>
      </c>
      <c r="C851" s="4" t="s">
        <v>120</v>
      </c>
      <c r="D851" s="4" t="s">
        <v>104</v>
      </c>
      <c r="E851" s="4" t="s">
        <v>375</v>
      </c>
      <c r="F851" s="4">
        <v>0</v>
      </c>
    </row>
    <row r="852" spans="1:6" x14ac:dyDescent="0.25">
      <c r="A852" s="4">
        <v>10443898</v>
      </c>
      <c r="B852" s="9" t="s">
        <v>340</v>
      </c>
      <c r="C852" s="4" t="s">
        <v>120</v>
      </c>
      <c r="D852" s="4" t="s">
        <v>104</v>
      </c>
      <c r="E852" s="4" t="s">
        <v>376</v>
      </c>
      <c r="F852" s="4">
        <v>1</v>
      </c>
    </row>
    <row r="853" spans="1:6" x14ac:dyDescent="0.25">
      <c r="A853" s="4">
        <v>10443898</v>
      </c>
      <c r="B853" s="9" t="s">
        <v>340</v>
      </c>
      <c r="C853" s="4" t="s">
        <v>120</v>
      </c>
      <c r="D853" s="4" t="s">
        <v>104</v>
      </c>
      <c r="E853" s="4" t="s">
        <v>377</v>
      </c>
      <c r="F853" s="4">
        <v>0</v>
      </c>
    </row>
    <row r="854" spans="1:6" x14ac:dyDescent="0.25">
      <c r="A854" s="4">
        <v>10443899</v>
      </c>
      <c r="B854" s="9" t="s">
        <v>340</v>
      </c>
      <c r="C854" s="4" t="s">
        <v>166</v>
      </c>
      <c r="D854" s="4" t="s">
        <v>104</v>
      </c>
      <c r="E854" s="4" t="s">
        <v>374</v>
      </c>
      <c r="F854" s="4">
        <v>0</v>
      </c>
    </row>
    <row r="855" spans="1:6" x14ac:dyDescent="0.25">
      <c r="A855" s="4">
        <v>10443899</v>
      </c>
      <c r="B855" s="9" t="s">
        <v>340</v>
      </c>
      <c r="C855" s="4" t="s">
        <v>166</v>
      </c>
      <c r="D855" s="4" t="s">
        <v>104</v>
      </c>
      <c r="E855" s="4" t="s">
        <v>375</v>
      </c>
      <c r="F855" s="4">
        <v>0</v>
      </c>
    </row>
    <row r="856" spans="1:6" x14ac:dyDescent="0.25">
      <c r="A856" s="4">
        <v>10443899</v>
      </c>
      <c r="B856" s="9" t="s">
        <v>340</v>
      </c>
      <c r="C856" s="4" t="s">
        <v>166</v>
      </c>
      <c r="D856" s="4" t="s">
        <v>104</v>
      </c>
      <c r="E856" s="4" t="s">
        <v>376</v>
      </c>
      <c r="F856" s="4">
        <v>0</v>
      </c>
    </row>
    <row r="857" spans="1:6" x14ac:dyDescent="0.25">
      <c r="A857" s="4">
        <v>10443899</v>
      </c>
      <c r="B857" s="9" t="s">
        <v>340</v>
      </c>
      <c r="C857" s="4" t="s">
        <v>166</v>
      </c>
      <c r="D857" s="4" t="s">
        <v>104</v>
      </c>
      <c r="E857" s="4" t="s">
        <v>377</v>
      </c>
      <c r="F857" s="4">
        <v>1</v>
      </c>
    </row>
    <row r="858" spans="1:6" x14ac:dyDescent="0.25">
      <c r="A858" s="4">
        <v>10443900</v>
      </c>
      <c r="B858" s="9" t="s">
        <v>340</v>
      </c>
      <c r="C858" s="4" t="s">
        <v>93</v>
      </c>
      <c r="D858" s="4" t="s">
        <v>48</v>
      </c>
      <c r="E858" s="4" t="s">
        <v>374</v>
      </c>
      <c r="F858" s="4">
        <v>1</v>
      </c>
    </row>
    <row r="859" spans="1:6" x14ac:dyDescent="0.25">
      <c r="A859" s="4">
        <v>10443900</v>
      </c>
      <c r="B859" s="9" t="s">
        <v>340</v>
      </c>
      <c r="C859" s="4" t="s">
        <v>93</v>
      </c>
      <c r="D859" s="4" t="s">
        <v>48</v>
      </c>
      <c r="E859" s="4" t="s">
        <v>375</v>
      </c>
      <c r="F859" s="4">
        <v>0</v>
      </c>
    </row>
    <row r="860" spans="1:6" x14ac:dyDescent="0.25">
      <c r="A860" s="4">
        <v>10443900</v>
      </c>
      <c r="B860" s="9" t="s">
        <v>340</v>
      </c>
      <c r="C860" s="4" t="s">
        <v>93</v>
      </c>
      <c r="D860" s="4" t="s">
        <v>48</v>
      </c>
      <c r="E860" s="4" t="s">
        <v>376</v>
      </c>
      <c r="F860" s="4">
        <v>1</v>
      </c>
    </row>
    <row r="861" spans="1:6" x14ac:dyDescent="0.25">
      <c r="A861" s="4">
        <v>10443900</v>
      </c>
      <c r="B861" s="9" t="s">
        <v>340</v>
      </c>
      <c r="C861" s="4" t="s">
        <v>93</v>
      </c>
      <c r="D861" s="4" t="s">
        <v>48</v>
      </c>
      <c r="E861" s="4" t="s">
        <v>377</v>
      </c>
      <c r="F861" s="4">
        <v>0</v>
      </c>
    </row>
    <row r="862" spans="1:6" x14ac:dyDescent="0.25">
      <c r="A862" s="4">
        <v>10443901</v>
      </c>
      <c r="B862" s="9" t="s">
        <v>340</v>
      </c>
      <c r="C862" s="4" t="s">
        <v>93</v>
      </c>
      <c r="D862" s="4" t="s">
        <v>48</v>
      </c>
      <c r="E862" s="4" t="s">
        <v>374</v>
      </c>
      <c r="F862" s="4">
        <v>0</v>
      </c>
    </row>
    <row r="863" spans="1:6" x14ac:dyDescent="0.25">
      <c r="A863" s="4">
        <v>10443901</v>
      </c>
      <c r="B863" s="9" t="s">
        <v>340</v>
      </c>
      <c r="C863" s="4" t="s">
        <v>93</v>
      </c>
      <c r="D863" s="4" t="s">
        <v>48</v>
      </c>
      <c r="E863" s="4" t="s">
        <v>375</v>
      </c>
      <c r="F863" s="4">
        <v>1</v>
      </c>
    </row>
    <row r="864" spans="1:6" x14ac:dyDescent="0.25">
      <c r="A864" s="4">
        <v>10443901</v>
      </c>
      <c r="B864" s="9" t="s">
        <v>340</v>
      </c>
      <c r="C864" s="4" t="s">
        <v>93</v>
      </c>
      <c r="D864" s="4" t="s">
        <v>48</v>
      </c>
      <c r="E864" s="4" t="s">
        <v>376</v>
      </c>
      <c r="F864" s="4">
        <v>1</v>
      </c>
    </row>
    <row r="865" spans="1:6" x14ac:dyDescent="0.25">
      <c r="A865" s="4">
        <v>10443901</v>
      </c>
      <c r="B865" s="9" t="s">
        <v>340</v>
      </c>
      <c r="C865" s="4" t="s">
        <v>93</v>
      </c>
      <c r="D865" s="4" t="s">
        <v>48</v>
      </c>
      <c r="E865" s="4" t="s">
        <v>377</v>
      </c>
      <c r="F865" s="4">
        <v>0</v>
      </c>
    </row>
    <row r="866" spans="1:6" x14ac:dyDescent="0.25">
      <c r="A866" s="4">
        <v>10443902</v>
      </c>
      <c r="B866" s="9" t="s">
        <v>340</v>
      </c>
      <c r="C866" s="4" t="s">
        <v>60</v>
      </c>
      <c r="D866" s="4" t="s">
        <v>48</v>
      </c>
      <c r="E866" s="4" t="s">
        <v>374</v>
      </c>
      <c r="F866" s="4">
        <v>1</v>
      </c>
    </row>
    <row r="867" spans="1:6" x14ac:dyDescent="0.25">
      <c r="A867" s="4">
        <v>10443902</v>
      </c>
      <c r="B867" s="9" t="s">
        <v>340</v>
      </c>
      <c r="C867" s="4" t="s">
        <v>60</v>
      </c>
      <c r="D867" s="4" t="s">
        <v>48</v>
      </c>
      <c r="E867" s="4" t="s">
        <v>375</v>
      </c>
      <c r="F867" s="4">
        <v>0</v>
      </c>
    </row>
    <row r="868" spans="1:6" x14ac:dyDescent="0.25">
      <c r="A868" s="4">
        <v>10443902</v>
      </c>
      <c r="B868" s="9" t="s">
        <v>340</v>
      </c>
      <c r="C868" s="4" t="s">
        <v>60</v>
      </c>
      <c r="D868" s="4" t="s">
        <v>48</v>
      </c>
      <c r="E868" s="4" t="s">
        <v>376</v>
      </c>
      <c r="F868" s="4">
        <v>1</v>
      </c>
    </row>
    <row r="869" spans="1:6" x14ac:dyDescent="0.25">
      <c r="A869" s="4">
        <v>10443902</v>
      </c>
      <c r="B869" s="9" t="s">
        <v>340</v>
      </c>
      <c r="C869" s="4" t="s">
        <v>60</v>
      </c>
      <c r="D869" s="4" t="s">
        <v>48</v>
      </c>
      <c r="E869" s="4" t="s">
        <v>377</v>
      </c>
      <c r="F869" s="4">
        <v>0</v>
      </c>
    </row>
    <row r="870" spans="1:6" x14ac:dyDescent="0.25">
      <c r="A870" s="4">
        <v>10443903</v>
      </c>
      <c r="B870" s="9" t="s">
        <v>340</v>
      </c>
      <c r="C870" s="4" t="s">
        <v>284</v>
      </c>
      <c r="D870" s="4" t="s">
        <v>233</v>
      </c>
      <c r="E870" s="4" t="s">
        <v>374</v>
      </c>
      <c r="F870" s="4">
        <v>1</v>
      </c>
    </row>
    <row r="871" spans="1:6" x14ac:dyDescent="0.25">
      <c r="A871" s="4">
        <v>10443903</v>
      </c>
      <c r="B871" s="9" t="s">
        <v>340</v>
      </c>
      <c r="C871" s="4" t="s">
        <v>284</v>
      </c>
      <c r="D871" s="4" t="s">
        <v>233</v>
      </c>
      <c r="E871" s="4" t="s">
        <v>375</v>
      </c>
      <c r="F871" s="4">
        <v>0</v>
      </c>
    </row>
    <row r="872" spans="1:6" x14ac:dyDescent="0.25">
      <c r="A872" s="4">
        <v>10443903</v>
      </c>
      <c r="B872" s="9" t="s">
        <v>340</v>
      </c>
      <c r="C872" s="4" t="s">
        <v>284</v>
      </c>
      <c r="D872" s="4" t="s">
        <v>233</v>
      </c>
      <c r="E872" s="4" t="s">
        <v>376</v>
      </c>
      <c r="F872" s="4">
        <v>0</v>
      </c>
    </row>
    <row r="873" spans="1:6" x14ac:dyDescent="0.25">
      <c r="A873" s="4">
        <v>10443903</v>
      </c>
      <c r="B873" s="9" t="s">
        <v>340</v>
      </c>
      <c r="C873" s="4" t="s">
        <v>284</v>
      </c>
      <c r="D873" s="4" t="s">
        <v>233</v>
      </c>
      <c r="E873" s="4" t="s">
        <v>377</v>
      </c>
      <c r="F873" s="4">
        <v>0</v>
      </c>
    </row>
    <row r="874" spans="1:6" x14ac:dyDescent="0.25">
      <c r="A874" s="4">
        <v>10443904</v>
      </c>
      <c r="B874" s="9" t="s">
        <v>340</v>
      </c>
      <c r="C874" s="4" t="s">
        <v>300</v>
      </c>
      <c r="D874" s="4" t="s">
        <v>233</v>
      </c>
      <c r="E874" s="4" t="s">
        <v>374</v>
      </c>
      <c r="F874" s="4">
        <v>1</v>
      </c>
    </row>
    <row r="875" spans="1:6" x14ac:dyDescent="0.25">
      <c r="A875" s="4">
        <v>10443904</v>
      </c>
      <c r="B875" s="9" t="s">
        <v>340</v>
      </c>
      <c r="C875" s="4" t="s">
        <v>300</v>
      </c>
      <c r="D875" s="4" t="s">
        <v>233</v>
      </c>
      <c r="E875" s="4" t="s">
        <v>375</v>
      </c>
      <c r="F875" s="4">
        <v>0</v>
      </c>
    </row>
    <row r="876" spans="1:6" x14ac:dyDescent="0.25">
      <c r="A876" s="4">
        <v>10443904</v>
      </c>
      <c r="B876" s="9" t="s">
        <v>340</v>
      </c>
      <c r="C876" s="4" t="s">
        <v>300</v>
      </c>
      <c r="D876" s="4" t="s">
        <v>233</v>
      </c>
      <c r="E876" s="4" t="s">
        <v>376</v>
      </c>
      <c r="F876" s="4">
        <v>0</v>
      </c>
    </row>
    <row r="877" spans="1:6" x14ac:dyDescent="0.25">
      <c r="A877" s="4">
        <v>10443904</v>
      </c>
      <c r="B877" s="9" t="s">
        <v>340</v>
      </c>
      <c r="C877" s="4" t="s">
        <v>300</v>
      </c>
      <c r="D877" s="4" t="s">
        <v>233</v>
      </c>
      <c r="E877" s="4" t="s">
        <v>377</v>
      </c>
      <c r="F877" s="4">
        <v>0</v>
      </c>
    </row>
    <row r="878" spans="1:6" x14ac:dyDescent="0.25">
      <c r="A878" s="4">
        <v>10443905</v>
      </c>
      <c r="B878" s="9" t="s">
        <v>340</v>
      </c>
      <c r="C878" s="4" t="s">
        <v>131</v>
      </c>
      <c r="D878" s="4" t="s">
        <v>104</v>
      </c>
      <c r="E878" s="4" t="s">
        <v>374</v>
      </c>
      <c r="F878" s="4">
        <v>1</v>
      </c>
    </row>
    <row r="879" spans="1:6" x14ac:dyDescent="0.25">
      <c r="A879" s="4">
        <v>10443905</v>
      </c>
      <c r="B879" s="9" t="s">
        <v>340</v>
      </c>
      <c r="C879" s="4" t="s">
        <v>131</v>
      </c>
      <c r="D879" s="4" t="s">
        <v>104</v>
      </c>
      <c r="E879" s="4" t="s">
        <v>375</v>
      </c>
      <c r="F879" s="4">
        <v>0</v>
      </c>
    </row>
    <row r="880" spans="1:6" x14ac:dyDescent="0.25">
      <c r="A880" s="4">
        <v>10443905</v>
      </c>
      <c r="B880" s="9" t="s">
        <v>340</v>
      </c>
      <c r="C880" s="4" t="s">
        <v>131</v>
      </c>
      <c r="D880" s="4" t="s">
        <v>104</v>
      </c>
      <c r="E880" s="4" t="s">
        <v>376</v>
      </c>
      <c r="F880" s="4">
        <v>0</v>
      </c>
    </row>
    <row r="881" spans="1:6" x14ac:dyDescent="0.25">
      <c r="A881" s="4">
        <v>10443905</v>
      </c>
      <c r="B881" s="9" t="s">
        <v>340</v>
      </c>
      <c r="C881" s="4" t="s">
        <v>131</v>
      </c>
      <c r="D881" s="4" t="s">
        <v>104</v>
      </c>
      <c r="E881" s="4" t="s">
        <v>377</v>
      </c>
      <c r="F881" s="4">
        <v>0</v>
      </c>
    </row>
    <row r="882" spans="1:6" x14ac:dyDescent="0.25">
      <c r="A882" s="4">
        <v>10443906</v>
      </c>
      <c r="B882" s="9" t="s">
        <v>340</v>
      </c>
      <c r="C882" s="4" t="s">
        <v>163</v>
      </c>
      <c r="D882" s="4" t="s">
        <v>136</v>
      </c>
      <c r="E882" s="4" t="s">
        <v>374</v>
      </c>
      <c r="F882" s="4">
        <v>1</v>
      </c>
    </row>
    <row r="883" spans="1:6" x14ac:dyDescent="0.25">
      <c r="A883" s="4">
        <v>10443906</v>
      </c>
      <c r="B883" s="9" t="s">
        <v>340</v>
      </c>
      <c r="C883" s="4" t="s">
        <v>163</v>
      </c>
      <c r="D883" s="4" t="s">
        <v>136</v>
      </c>
      <c r="E883" s="4" t="s">
        <v>375</v>
      </c>
      <c r="F883" s="4">
        <v>1</v>
      </c>
    </row>
    <row r="884" spans="1:6" x14ac:dyDescent="0.25">
      <c r="A884" s="4">
        <v>10443906</v>
      </c>
      <c r="B884" s="9" t="s">
        <v>340</v>
      </c>
      <c r="C884" s="4" t="s">
        <v>163</v>
      </c>
      <c r="D884" s="4" t="s">
        <v>136</v>
      </c>
      <c r="E884" s="4" t="s">
        <v>376</v>
      </c>
      <c r="F884" s="4">
        <v>1</v>
      </c>
    </row>
    <row r="885" spans="1:6" x14ac:dyDescent="0.25">
      <c r="A885" s="4">
        <v>10443906</v>
      </c>
      <c r="B885" s="9" t="s">
        <v>340</v>
      </c>
      <c r="C885" s="4" t="s">
        <v>163</v>
      </c>
      <c r="D885" s="4" t="s">
        <v>136</v>
      </c>
      <c r="E885" s="4" t="s">
        <v>377</v>
      </c>
      <c r="F885" s="4">
        <v>0</v>
      </c>
    </row>
    <row r="886" spans="1:6" x14ac:dyDescent="0.25">
      <c r="A886" s="4">
        <v>10443907</v>
      </c>
      <c r="B886" s="9" t="s">
        <v>340</v>
      </c>
      <c r="C886" s="4" t="s">
        <v>98</v>
      </c>
      <c r="D886" s="4" t="s">
        <v>48</v>
      </c>
      <c r="E886" s="4" t="s">
        <v>374</v>
      </c>
      <c r="F886" s="4">
        <v>1</v>
      </c>
    </row>
    <row r="887" spans="1:6" x14ac:dyDescent="0.25">
      <c r="A887" s="4">
        <v>10443907</v>
      </c>
      <c r="B887" s="9" t="s">
        <v>340</v>
      </c>
      <c r="C887" s="4" t="s">
        <v>98</v>
      </c>
      <c r="D887" s="4" t="s">
        <v>48</v>
      </c>
      <c r="E887" s="4" t="s">
        <v>375</v>
      </c>
      <c r="F887" s="4">
        <v>0</v>
      </c>
    </row>
    <row r="888" spans="1:6" x14ac:dyDescent="0.25">
      <c r="A888" s="4">
        <v>10443907</v>
      </c>
      <c r="B888" s="9" t="s">
        <v>340</v>
      </c>
      <c r="C888" s="4" t="s">
        <v>98</v>
      </c>
      <c r="D888" s="4" t="s">
        <v>48</v>
      </c>
      <c r="E888" s="4" t="s">
        <v>376</v>
      </c>
      <c r="F888" s="4">
        <v>1</v>
      </c>
    </row>
    <row r="889" spans="1:6" x14ac:dyDescent="0.25">
      <c r="A889" s="4">
        <v>10443907</v>
      </c>
      <c r="B889" s="9" t="s">
        <v>340</v>
      </c>
      <c r="C889" s="4" t="s">
        <v>98</v>
      </c>
      <c r="D889" s="4" t="s">
        <v>48</v>
      </c>
      <c r="E889" s="4" t="s">
        <v>377</v>
      </c>
      <c r="F889" s="4">
        <v>0</v>
      </c>
    </row>
    <row r="890" spans="1:6" x14ac:dyDescent="0.25">
      <c r="A890" s="4">
        <v>10443908</v>
      </c>
      <c r="B890" s="9" t="s">
        <v>340</v>
      </c>
      <c r="C890" s="4" t="s">
        <v>47</v>
      </c>
      <c r="D890" s="4" t="s">
        <v>48</v>
      </c>
      <c r="E890" s="4" t="s">
        <v>374</v>
      </c>
      <c r="F890" s="4">
        <v>1</v>
      </c>
    </row>
    <row r="891" spans="1:6" x14ac:dyDescent="0.25">
      <c r="A891" s="4">
        <v>10443908</v>
      </c>
      <c r="B891" s="9" t="s">
        <v>340</v>
      </c>
      <c r="C891" s="4" t="s">
        <v>47</v>
      </c>
      <c r="D891" s="4" t="s">
        <v>48</v>
      </c>
      <c r="E891" s="4" t="s">
        <v>375</v>
      </c>
      <c r="F891" s="4">
        <v>1</v>
      </c>
    </row>
    <row r="892" spans="1:6" x14ac:dyDescent="0.25">
      <c r="A892" s="4">
        <v>10443908</v>
      </c>
      <c r="B892" s="9" t="s">
        <v>340</v>
      </c>
      <c r="C892" s="4" t="s">
        <v>47</v>
      </c>
      <c r="D892" s="4" t="s">
        <v>48</v>
      </c>
      <c r="E892" s="4" t="s">
        <v>376</v>
      </c>
      <c r="F892" s="4">
        <v>0</v>
      </c>
    </row>
    <row r="893" spans="1:6" x14ac:dyDescent="0.25">
      <c r="A893" s="4">
        <v>10443908</v>
      </c>
      <c r="B893" s="9" t="s">
        <v>340</v>
      </c>
      <c r="C893" s="4" t="s">
        <v>47</v>
      </c>
      <c r="D893" s="4" t="s">
        <v>48</v>
      </c>
      <c r="E893" s="4" t="s">
        <v>377</v>
      </c>
      <c r="F893" s="4">
        <v>0</v>
      </c>
    </row>
    <row r="894" spans="1:6" x14ac:dyDescent="0.25">
      <c r="A894" s="4">
        <v>10443909</v>
      </c>
      <c r="B894" s="9" t="s">
        <v>340</v>
      </c>
      <c r="C894" s="4" t="s">
        <v>135</v>
      </c>
      <c r="D894" s="4" t="s">
        <v>136</v>
      </c>
      <c r="E894" s="4" t="s">
        <v>374</v>
      </c>
      <c r="F894" s="4">
        <v>1</v>
      </c>
    </row>
    <row r="895" spans="1:6" x14ac:dyDescent="0.25">
      <c r="A895" s="4">
        <v>10443909</v>
      </c>
      <c r="B895" s="9" t="s">
        <v>340</v>
      </c>
      <c r="C895" s="4" t="s">
        <v>135</v>
      </c>
      <c r="D895" s="4" t="s">
        <v>136</v>
      </c>
      <c r="E895" s="4" t="s">
        <v>375</v>
      </c>
      <c r="F895" s="4">
        <v>0</v>
      </c>
    </row>
    <row r="896" spans="1:6" x14ac:dyDescent="0.25">
      <c r="A896" s="4">
        <v>10443909</v>
      </c>
      <c r="B896" s="9" t="s">
        <v>340</v>
      </c>
      <c r="C896" s="4" t="s">
        <v>135</v>
      </c>
      <c r="D896" s="4" t="s">
        <v>136</v>
      </c>
      <c r="E896" s="4" t="s">
        <v>376</v>
      </c>
      <c r="F896" s="4">
        <v>0</v>
      </c>
    </row>
    <row r="897" spans="1:6" x14ac:dyDescent="0.25">
      <c r="A897" s="4">
        <v>10443909</v>
      </c>
      <c r="B897" s="9" t="s">
        <v>340</v>
      </c>
      <c r="C897" s="4" t="s">
        <v>135</v>
      </c>
      <c r="D897" s="4" t="s">
        <v>136</v>
      </c>
      <c r="E897" s="4" t="s">
        <v>377</v>
      </c>
      <c r="F897" s="4">
        <v>0</v>
      </c>
    </row>
    <row r="898" spans="1:6" x14ac:dyDescent="0.25">
      <c r="A898" s="4">
        <v>10443910</v>
      </c>
      <c r="B898" s="9" t="s">
        <v>340</v>
      </c>
      <c r="C898" s="4" t="s">
        <v>163</v>
      </c>
      <c r="D898" s="4" t="s">
        <v>136</v>
      </c>
      <c r="E898" s="4" t="s">
        <v>374</v>
      </c>
      <c r="F898" s="4">
        <v>1</v>
      </c>
    </row>
    <row r="899" spans="1:6" x14ac:dyDescent="0.25">
      <c r="A899" s="4">
        <v>10443910</v>
      </c>
      <c r="B899" s="9" t="s">
        <v>340</v>
      </c>
      <c r="C899" s="4" t="s">
        <v>163</v>
      </c>
      <c r="D899" s="4" t="s">
        <v>136</v>
      </c>
      <c r="E899" s="4" t="s">
        <v>375</v>
      </c>
      <c r="F899" s="4">
        <v>0</v>
      </c>
    </row>
    <row r="900" spans="1:6" x14ac:dyDescent="0.25">
      <c r="A900" s="4">
        <v>10443910</v>
      </c>
      <c r="B900" s="9" t="s">
        <v>340</v>
      </c>
      <c r="C900" s="4" t="s">
        <v>163</v>
      </c>
      <c r="D900" s="4" t="s">
        <v>136</v>
      </c>
      <c r="E900" s="4" t="s">
        <v>376</v>
      </c>
      <c r="F900" s="4">
        <v>1</v>
      </c>
    </row>
    <row r="901" spans="1:6" x14ac:dyDescent="0.25">
      <c r="A901" s="4">
        <v>10443910</v>
      </c>
      <c r="B901" s="9" t="s">
        <v>340</v>
      </c>
      <c r="C901" s="4" t="s">
        <v>163</v>
      </c>
      <c r="D901" s="4" t="s">
        <v>136</v>
      </c>
      <c r="E901" s="4" t="s">
        <v>377</v>
      </c>
      <c r="F901" s="4">
        <v>0</v>
      </c>
    </row>
    <row r="902" spans="1:6" x14ac:dyDescent="0.25">
      <c r="A902" s="4">
        <v>10443911</v>
      </c>
      <c r="B902" s="9" t="s">
        <v>340</v>
      </c>
      <c r="C902" s="4" t="s">
        <v>284</v>
      </c>
      <c r="D902" s="4" t="s">
        <v>233</v>
      </c>
      <c r="E902" s="4" t="s">
        <v>374</v>
      </c>
      <c r="F902" s="4">
        <v>1</v>
      </c>
    </row>
    <row r="903" spans="1:6" x14ac:dyDescent="0.25">
      <c r="A903" s="4">
        <v>10443911</v>
      </c>
      <c r="B903" s="9" t="s">
        <v>340</v>
      </c>
      <c r="C903" s="4" t="s">
        <v>284</v>
      </c>
      <c r="D903" s="4" t="s">
        <v>233</v>
      </c>
      <c r="E903" s="4" t="s">
        <v>375</v>
      </c>
      <c r="F903" s="4">
        <v>0</v>
      </c>
    </row>
    <row r="904" spans="1:6" x14ac:dyDescent="0.25">
      <c r="A904" s="4">
        <v>10443911</v>
      </c>
      <c r="B904" s="9" t="s">
        <v>340</v>
      </c>
      <c r="C904" s="4" t="s">
        <v>284</v>
      </c>
      <c r="D904" s="4" t="s">
        <v>233</v>
      </c>
      <c r="E904" s="4" t="s">
        <v>376</v>
      </c>
      <c r="F904" s="4">
        <v>1</v>
      </c>
    </row>
    <row r="905" spans="1:6" x14ac:dyDescent="0.25">
      <c r="A905" s="4">
        <v>10443911</v>
      </c>
      <c r="B905" s="9" t="s">
        <v>340</v>
      </c>
      <c r="C905" s="4" t="s">
        <v>284</v>
      </c>
      <c r="D905" s="4" t="s">
        <v>233</v>
      </c>
      <c r="E905" s="4" t="s">
        <v>377</v>
      </c>
      <c r="F905" s="4">
        <v>0</v>
      </c>
    </row>
    <row r="906" spans="1:6" x14ac:dyDescent="0.25">
      <c r="A906" s="4">
        <v>10443912</v>
      </c>
      <c r="B906" s="9" t="s">
        <v>340</v>
      </c>
      <c r="C906" s="4" t="s">
        <v>146</v>
      </c>
      <c r="D906" s="4" t="s">
        <v>136</v>
      </c>
      <c r="E906" s="4" t="s">
        <v>374</v>
      </c>
      <c r="F906" s="4">
        <v>1</v>
      </c>
    </row>
    <row r="907" spans="1:6" x14ac:dyDescent="0.25">
      <c r="A907" s="4">
        <v>10443912</v>
      </c>
      <c r="B907" s="9" t="s">
        <v>340</v>
      </c>
      <c r="C907" s="4" t="s">
        <v>146</v>
      </c>
      <c r="D907" s="4" t="s">
        <v>136</v>
      </c>
      <c r="E907" s="4" t="s">
        <v>375</v>
      </c>
      <c r="F907" s="4">
        <v>0</v>
      </c>
    </row>
    <row r="908" spans="1:6" x14ac:dyDescent="0.25">
      <c r="A908" s="4">
        <v>10443912</v>
      </c>
      <c r="B908" s="9" t="s">
        <v>340</v>
      </c>
      <c r="C908" s="4" t="s">
        <v>146</v>
      </c>
      <c r="D908" s="4" t="s">
        <v>136</v>
      </c>
      <c r="E908" s="4" t="s">
        <v>376</v>
      </c>
      <c r="F908" s="4">
        <v>1</v>
      </c>
    </row>
    <row r="909" spans="1:6" x14ac:dyDescent="0.25">
      <c r="A909" s="4">
        <v>10443912</v>
      </c>
      <c r="B909" s="9" t="s">
        <v>340</v>
      </c>
      <c r="C909" s="4" t="s">
        <v>146</v>
      </c>
      <c r="D909" s="4" t="s">
        <v>136</v>
      </c>
      <c r="E909" s="4" t="s">
        <v>377</v>
      </c>
      <c r="F909" s="4">
        <v>0</v>
      </c>
    </row>
    <row r="910" spans="1:6" x14ac:dyDescent="0.25">
      <c r="A910" s="4">
        <v>10443913</v>
      </c>
      <c r="B910" s="9" t="s">
        <v>340</v>
      </c>
      <c r="C910" s="4" t="s">
        <v>256</v>
      </c>
      <c r="D910" s="4" t="s">
        <v>253</v>
      </c>
      <c r="E910" s="4" t="s">
        <v>374</v>
      </c>
      <c r="F910" s="4">
        <v>1</v>
      </c>
    </row>
    <row r="911" spans="1:6" x14ac:dyDescent="0.25">
      <c r="A911" s="4">
        <v>10443913</v>
      </c>
      <c r="B911" s="9" t="s">
        <v>340</v>
      </c>
      <c r="C911" s="4" t="s">
        <v>256</v>
      </c>
      <c r="D911" s="4" t="s">
        <v>253</v>
      </c>
      <c r="E911" s="4" t="s">
        <v>375</v>
      </c>
      <c r="F911" s="4">
        <v>0</v>
      </c>
    </row>
    <row r="912" spans="1:6" x14ac:dyDescent="0.25">
      <c r="A912" s="4">
        <v>10443913</v>
      </c>
      <c r="B912" s="9" t="s">
        <v>340</v>
      </c>
      <c r="C912" s="4" t="s">
        <v>256</v>
      </c>
      <c r="D912" s="4" t="s">
        <v>253</v>
      </c>
      <c r="E912" s="4" t="s">
        <v>376</v>
      </c>
      <c r="F912" s="4">
        <v>1</v>
      </c>
    </row>
    <row r="913" spans="1:6" x14ac:dyDescent="0.25">
      <c r="A913" s="4">
        <v>10443913</v>
      </c>
      <c r="B913" s="9" t="s">
        <v>340</v>
      </c>
      <c r="C913" s="4" t="s">
        <v>256</v>
      </c>
      <c r="D913" s="4" t="s">
        <v>253</v>
      </c>
      <c r="E913" s="4" t="s">
        <v>377</v>
      </c>
      <c r="F913" s="4">
        <v>0</v>
      </c>
    </row>
    <row r="914" spans="1:6" x14ac:dyDescent="0.25">
      <c r="A914" s="4">
        <v>10443914</v>
      </c>
      <c r="B914" s="9" t="s">
        <v>340</v>
      </c>
      <c r="C914" s="4" t="s">
        <v>289</v>
      </c>
      <c r="D914" s="4" t="s">
        <v>233</v>
      </c>
      <c r="E914" s="4" t="s">
        <v>374</v>
      </c>
      <c r="F914" s="4">
        <v>1</v>
      </c>
    </row>
    <row r="915" spans="1:6" x14ac:dyDescent="0.25">
      <c r="A915" s="4">
        <v>10443914</v>
      </c>
      <c r="B915" s="9" t="s">
        <v>340</v>
      </c>
      <c r="C915" s="4" t="s">
        <v>289</v>
      </c>
      <c r="D915" s="4" t="s">
        <v>233</v>
      </c>
      <c r="E915" s="4" t="s">
        <v>375</v>
      </c>
      <c r="F915" s="4">
        <v>1</v>
      </c>
    </row>
    <row r="916" spans="1:6" x14ac:dyDescent="0.25">
      <c r="A916" s="4">
        <v>10443914</v>
      </c>
      <c r="B916" s="9" t="s">
        <v>340</v>
      </c>
      <c r="C916" s="4" t="s">
        <v>289</v>
      </c>
      <c r="D916" s="4" t="s">
        <v>233</v>
      </c>
      <c r="E916" s="4" t="s">
        <v>376</v>
      </c>
      <c r="F916" s="4">
        <v>1</v>
      </c>
    </row>
    <row r="917" spans="1:6" x14ac:dyDescent="0.25">
      <c r="A917" s="4">
        <v>10443914</v>
      </c>
      <c r="B917" s="9" t="s">
        <v>340</v>
      </c>
      <c r="C917" s="4" t="s">
        <v>289</v>
      </c>
      <c r="D917" s="4" t="s">
        <v>233</v>
      </c>
      <c r="E917" s="4" t="s">
        <v>377</v>
      </c>
      <c r="F917" s="4">
        <v>0</v>
      </c>
    </row>
    <row r="918" spans="1:6" x14ac:dyDescent="0.25">
      <c r="A918" s="4">
        <v>10443915</v>
      </c>
      <c r="B918" s="9" t="s">
        <v>340</v>
      </c>
      <c r="C918" s="4" t="s">
        <v>289</v>
      </c>
      <c r="D918" s="4" t="s">
        <v>233</v>
      </c>
      <c r="E918" s="4" t="s">
        <v>374</v>
      </c>
      <c r="F918" s="4">
        <v>1</v>
      </c>
    </row>
    <row r="919" spans="1:6" x14ac:dyDescent="0.25">
      <c r="A919" s="4">
        <v>10443915</v>
      </c>
      <c r="B919" s="9" t="s">
        <v>340</v>
      </c>
      <c r="C919" s="4" t="s">
        <v>289</v>
      </c>
      <c r="D919" s="4" t="s">
        <v>233</v>
      </c>
      <c r="E919" s="4" t="s">
        <v>375</v>
      </c>
      <c r="F919" s="4">
        <v>0</v>
      </c>
    </row>
    <row r="920" spans="1:6" x14ac:dyDescent="0.25">
      <c r="A920" s="4">
        <v>10443915</v>
      </c>
      <c r="B920" s="9" t="s">
        <v>340</v>
      </c>
      <c r="C920" s="4" t="s">
        <v>289</v>
      </c>
      <c r="D920" s="4" t="s">
        <v>233</v>
      </c>
      <c r="E920" s="4" t="s">
        <v>376</v>
      </c>
      <c r="F920" s="4">
        <v>0</v>
      </c>
    </row>
    <row r="921" spans="1:6" x14ac:dyDescent="0.25">
      <c r="A921" s="4">
        <v>10443915</v>
      </c>
      <c r="B921" s="9" t="s">
        <v>340</v>
      </c>
      <c r="C921" s="4" t="s">
        <v>289</v>
      </c>
      <c r="D921" s="4" t="s">
        <v>233</v>
      </c>
      <c r="E921" s="4" t="s">
        <v>377</v>
      </c>
      <c r="F921" s="4">
        <v>0</v>
      </c>
    </row>
    <row r="922" spans="1:6" x14ac:dyDescent="0.25">
      <c r="A922" s="4">
        <v>10443916</v>
      </c>
      <c r="B922" s="9" t="s">
        <v>340</v>
      </c>
      <c r="C922" s="4" t="s">
        <v>146</v>
      </c>
      <c r="D922" s="4" t="s">
        <v>136</v>
      </c>
      <c r="E922" s="4" t="s">
        <v>374</v>
      </c>
      <c r="F922" s="4">
        <v>1</v>
      </c>
    </row>
    <row r="923" spans="1:6" x14ac:dyDescent="0.25">
      <c r="A923" s="4">
        <v>10443916</v>
      </c>
      <c r="B923" s="9" t="s">
        <v>340</v>
      </c>
      <c r="C923" s="4" t="s">
        <v>146</v>
      </c>
      <c r="D923" s="4" t="s">
        <v>136</v>
      </c>
      <c r="E923" s="4" t="s">
        <v>375</v>
      </c>
      <c r="F923" s="4">
        <v>1</v>
      </c>
    </row>
    <row r="924" spans="1:6" x14ac:dyDescent="0.25">
      <c r="A924" s="4">
        <v>10443916</v>
      </c>
      <c r="B924" s="9" t="s">
        <v>340</v>
      </c>
      <c r="C924" s="4" t="s">
        <v>146</v>
      </c>
      <c r="D924" s="4" t="s">
        <v>136</v>
      </c>
      <c r="E924" s="4" t="s">
        <v>376</v>
      </c>
      <c r="F924" s="4">
        <v>1</v>
      </c>
    </row>
    <row r="925" spans="1:6" x14ac:dyDescent="0.25">
      <c r="A925" s="4">
        <v>10443916</v>
      </c>
      <c r="B925" s="9" t="s">
        <v>340</v>
      </c>
      <c r="C925" s="4" t="s">
        <v>146</v>
      </c>
      <c r="D925" s="4" t="s">
        <v>136</v>
      </c>
      <c r="E925" s="4" t="s">
        <v>377</v>
      </c>
      <c r="F925" s="4">
        <v>0</v>
      </c>
    </row>
    <row r="926" spans="1:6" x14ac:dyDescent="0.25">
      <c r="A926" s="4">
        <v>10443917</v>
      </c>
      <c r="B926" s="9" t="s">
        <v>340</v>
      </c>
      <c r="C926" s="4" t="s">
        <v>47</v>
      </c>
      <c r="D926" s="4" t="s">
        <v>48</v>
      </c>
      <c r="E926" s="4" t="s">
        <v>374</v>
      </c>
      <c r="F926" s="4">
        <v>1</v>
      </c>
    </row>
    <row r="927" spans="1:6" x14ac:dyDescent="0.25">
      <c r="A927" s="4">
        <v>10443917</v>
      </c>
      <c r="B927" s="9" t="s">
        <v>340</v>
      </c>
      <c r="C927" s="4" t="s">
        <v>47</v>
      </c>
      <c r="D927" s="4" t="s">
        <v>48</v>
      </c>
      <c r="E927" s="4" t="s">
        <v>375</v>
      </c>
      <c r="F927" s="4">
        <v>1</v>
      </c>
    </row>
    <row r="928" spans="1:6" x14ac:dyDescent="0.25">
      <c r="A928" s="4">
        <v>10443917</v>
      </c>
      <c r="B928" s="9" t="s">
        <v>340</v>
      </c>
      <c r="C928" s="4" t="s">
        <v>47</v>
      </c>
      <c r="D928" s="4" t="s">
        <v>48</v>
      </c>
      <c r="E928" s="4" t="s">
        <v>376</v>
      </c>
      <c r="F928" s="4">
        <v>1</v>
      </c>
    </row>
    <row r="929" spans="1:6" x14ac:dyDescent="0.25">
      <c r="A929" s="4">
        <v>10443917</v>
      </c>
      <c r="B929" s="9" t="s">
        <v>340</v>
      </c>
      <c r="C929" s="4" t="s">
        <v>47</v>
      </c>
      <c r="D929" s="4" t="s">
        <v>48</v>
      </c>
      <c r="E929" s="4" t="s">
        <v>377</v>
      </c>
      <c r="F929" s="4">
        <v>0</v>
      </c>
    </row>
    <row r="930" spans="1:6" x14ac:dyDescent="0.25">
      <c r="A930" s="4">
        <v>10443918</v>
      </c>
      <c r="B930" s="9" t="s">
        <v>340</v>
      </c>
      <c r="C930" s="4" t="s">
        <v>295</v>
      </c>
      <c r="D930" s="4" t="s">
        <v>233</v>
      </c>
      <c r="E930" s="4" t="s">
        <v>374</v>
      </c>
      <c r="F930" s="4">
        <v>1</v>
      </c>
    </row>
    <row r="931" spans="1:6" x14ac:dyDescent="0.25">
      <c r="A931" s="4">
        <v>10443918</v>
      </c>
      <c r="B931" s="9" t="s">
        <v>340</v>
      </c>
      <c r="C931" s="4" t="s">
        <v>295</v>
      </c>
      <c r="D931" s="4" t="s">
        <v>233</v>
      </c>
      <c r="E931" s="4" t="s">
        <v>375</v>
      </c>
      <c r="F931" s="4">
        <v>0</v>
      </c>
    </row>
    <row r="932" spans="1:6" x14ac:dyDescent="0.25">
      <c r="A932" s="4">
        <v>10443918</v>
      </c>
      <c r="B932" s="9" t="s">
        <v>340</v>
      </c>
      <c r="C932" s="4" t="s">
        <v>295</v>
      </c>
      <c r="D932" s="4" t="s">
        <v>233</v>
      </c>
      <c r="E932" s="4" t="s">
        <v>376</v>
      </c>
      <c r="F932" s="4">
        <v>1</v>
      </c>
    </row>
    <row r="933" spans="1:6" x14ac:dyDescent="0.25">
      <c r="A933" s="4">
        <v>10443918</v>
      </c>
      <c r="B933" s="9" t="s">
        <v>340</v>
      </c>
      <c r="C933" s="4" t="s">
        <v>295</v>
      </c>
      <c r="D933" s="4" t="s">
        <v>233</v>
      </c>
      <c r="E933" s="4" t="s">
        <v>377</v>
      </c>
      <c r="F933" s="4">
        <v>0</v>
      </c>
    </row>
    <row r="934" spans="1:6" x14ac:dyDescent="0.25">
      <c r="A934" s="4">
        <v>10443919</v>
      </c>
      <c r="B934" s="9" t="s">
        <v>340</v>
      </c>
      <c r="C934" s="4" t="s">
        <v>135</v>
      </c>
      <c r="D934" s="4" t="s">
        <v>136</v>
      </c>
      <c r="E934" s="4" t="s">
        <v>374</v>
      </c>
      <c r="F934" s="4">
        <v>1</v>
      </c>
    </row>
    <row r="935" spans="1:6" x14ac:dyDescent="0.25">
      <c r="A935" s="4">
        <v>10443919</v>
      </c>
      <c r="B935" s="9" t="s">
        <v>340</v>
      </c>
      <c r="C935" s="4" t="s">
        <v>135</v>
      </c>
      <c r="D935" s="4" t="s">
        <v>136</v>
      </c>
      <c r="E935" s="4" t="s">
        <v>375</v>
      </c>
      <c r="F935" s="4">
        <v>1</v>
      </c>
    </row>
    <row r="936" spans="1:6" x14ac:dyDescent="0.25">
      <c r="A936" s="4">
        <v>10443919</v>
      </c>
      <c r="B936" s="9" t="s">
        <v>340</v>
      </c>
      <c r="C936" s="4" t="s">
        <v>135</v>
      </c>
      <c r="D936" s="4" t="s">
        <v>136</v>
      </c>
      <c r="E936" s="4" t="s">
        <v>376</v>
      </c>
      <c r="F936" s="4">
        <v>1</v>
      </c>
    </row>
    <row r="937" spans="1:6" x14ac:dyDescent="0.25">
      <c r="A937" s="4">
        <v>10443919</v>
      </c>
      <c r="B937" s="9" t="s">
        <v>340</v>
      </c>
      <c r="C937" s="4" t="s">
        <v>135</v>
      </c>
      <c r="D937" s="4" t="s">
        <v>136</v>
      </c>
      <c r="E937" s="4" t="s">
        <v>377</v>
      </c>
      <c r="F937" s="4">
        <v>0</v>
      </c>
    </row>
    <row r="938" spans="1:6" x14ac:dyDescent="0.25">
      <c r="A938" s="4">
        <v>10443920</v>
      </c>
      <c r="B938" s="9" t="s">
        <v>340</v>
      </c>
      <c r="C938" s="4" t="s">
        <v>305</v>
      </c>
      <c r="D938" s="4" t="s">
        <v>253</v>
      </c>
      <c r="E938" s="4" t="s">
        <v>374</v>
      </c>
      <c r="F938" s="4">
        <v>1</v>
      </c>
    </row>
    <row r="939" spans="1:6" x14ac:dyDescent="0.25">
      <c r="A939" s="4">
        <v>10443920</v>
      </c>
      <c r="B939" s="9" t="s">
        <v>340</v>
      </c>
      <c r="C939" s="4" t="s">
        <v>305</v>
      </c>
      <c r="D939" s="4" t="s">
        <v>253</v>
      </c>
      <c r="E939" s="4" t="s">
        <v>375</v>
      </c>
      <c r="F939" s="4">
        <v>0</v>
      </c>
    </row>
    <row r="940" spans="1:6" x14ac:dyDescent="0.25">
      <c r="A940" s="4">
        <v>10443920</v>
      </c>
      <c r="B940" s="9" t="s">
        <v>340</v>
      </c>
      <c r="C940" s="4" t="s">
        <v>305</v>
      </c>
      <c r="D940" s="4" t="s">
        <v>253</v>
      </c>
      <c r="E940" s="4" t="s">
        <v>376</v>
      </c>
      <c r="F940" s="4">
        <v>1</v>
      </c>
    </row>
    <row r="941" spans="1:6" x14ac:dyDescent="0.25">
      <c r="A941" s="4">
        <v>10443920</v>
      </c>
      <c r="B941" s="9" t="s">
        <v>340</v>
      </c>
      <c r="C941" s="4" t="s">
        <v>305</v>
      </c>
      <c r="D941" s="4" t="s">
        <v>253</v>
      </c>
      <c r="E941" s="4" t="s">
        <v>377</v>
      </c>
      <c r="F941" s="4">
        <v>0</v>
      </c>
    </row>
    <row r="942" spans="1:6" x14ac:dyDescent="0.25">
      <c r="A942" s="4">
        <v>10443921</v>
      </c>
      <c r="B942" s="9" t="s">
        <v>340</v>
      </c>
      <c r="C942" s="4" t="s">
        <v>242</v>
      </c>
      <c r="D942" s="4" t="s">
        <v>136</v>
      </c>
      <c r="E942" s="4" t="s">
        <v>374</v>
      </c>
      <c r="F942" s="4">
        <v>1</v>
      </c>
    </row>
    <row r="943" spans="1:6" x14ac:dyDescent="0.25">
      <c r="A943" s="4">
        <v>10443921</v>
      </c>
      <c r="B943" s="9" t="s">
        <v>340</v>
      </c>
      <c r="C943" s="4" t="s">
        <v>242</v>
      </c>
      <c r="D943" s="4" t="s">
        <v>136</v>
      </c>
      <c r="E943" s="4" t="s">
        <v>375</v>
      </c>
      <c r="F943" s="4">
        <v>0</v>
      </c>
    </row>
    <row r="944" spans="1:6" x14ac:dyDescent="0.25">
      <c r="A944" s="4">
        <v>10443921</v>
      </c>
      <c r="B944" s="9" t="s">
        <v>340</v>
      </c>
      <c r="C944" s="4" t="s">
        <v>242</v>
      </c>
      <c r="D944" s="4" t="s">
        <v>136</v>
      </c>
      <c r="E944" s="4" t="s">
        <v>376</v>
      </c>
      <c r="F944" s="4">
        <v>1</v>
      </c>
    </row>
    <row r="945" spans="1:6" x14ac:dyDescent="0.25">
      <c r="A945" s="4">
        <v>10443921</v>
      </c>
      <c r="B945" s="9" t="s">
        <v>340</v>
      </c>
      <c r="C945" s="4" t="s">
        <v>242</v>
      </c>
      <c r="D945" s="4" t="s">
        <v>136</v>
      </c>
      <c r="E945" s="4" t="s">
        <v>377</v>
      </c>
      <c r="F945" s="4">
        <v>0</v>
      </c>
    </row>
    <row r="946" spans="1:6" x14ac:dyDescent="0.25">
      <c r="A946" s="4">
        <v>10443922</v>
      </c>
      <c r="B946" s="9" t="s">
        <v>340</v>
      </c>
      <c r="C946" s="4" t="s">
        <v>141</v>
      </c>
      <c r="D946" s="4" t="s">
        <v>136</v>
      </c>
      <c r="E946" s="4" t="s">
        <v>374</v>
      </c>
      <c r="F946" s="4">
        <v>1</v>
      </c>
    </row>
    <row r="947" spans="1:6" x14ac:dyDescent="0.25">
      <c r="A947" s="4">
        <v>10443922</v>
      </c>
      <c r="B947" s="9" t="s">
        <v>340</v>
      </c>
      <c r="C947" s="4" t="s">
        <v>141</v>
      </c>
      <c r="D947" s="4" t="s">
        <v>136</v>
      </c>
      <c r="E947" s="4" t="s">
        <v>375</v>
      </c>
      <c r="F947" s="4">
        <v>1</v>
      </c>
    </row>
    <row r="948" spans="1:6" x14ac:dyDescent="0.25">
      <c r="A948" s="4">
        <v>10443922</v>
      </c>
      <c r="B948" s="9" t="s">
        <v>340</v>
      </c>
      <c r="C948" s="4" t="s">
        <v>141</v>
      </c>
      <c r="D948" s="4" t="s">
        <v>136</v>
      </c>
      <c r="E948" s="4" t="s">
        <v>376</v>
      </c>
      <c r="F948" s="4">
        <v>1</v>
      </c>
    </row>
    <row r="949" spans="1:6" x14ac:dyDescent="0.25">
      <c r="A949" s="4">
        <v>10443922</v>
      </c>
      <c r="B949" s="9" t="s">
        <v>340</v>
      </c>
      <c r="C949" s="4" t="s">
        <v>141</v>
      </c>
      <c r="D949" s="4" t="s">
        <v>136</v>
      </c>
      <c r="E949" s="4" t="s">
        <v>377</v>
      </c>
      <c r="F949" s="4">
        <v>0</v>
      </c>
    </row>
    <row r="950" spans="1:6" x14ac:dyDescent="0.25">
      <c r="A950" s="4">
        <v>10443923</v>
      </c>
      <c r="B950" s="9" t="s">
        <v>340</v>
      </c>
      <c r="C950" s="4" t="s">
        <v>259</v>
      </c>
      <c r="D950" s="4" t="s">
        <v>253</v>
      </c>
      <c r="E950" s="4" t="s">
        <v>374</v>
      </c>
      <c r="F950" s="4">
        <v>1</v>
      </c>
    </row>
    <row r="951" spans="1:6" x14ac:dyDescent="0.25">
      <c r="A951" s="4">
        <v>10443923</v>
      </c>
      <c r="B951" s="9" t="s">
        <v>340</v>
      </c>
      <c r="C951" s="4" t="s">
        <v>259</v>
      </c>
      <c r="D951" s="4" t="s">
        <v>253</v>
      </c>
      <c r="E951" s="4" t="s">
        <v>375</v>
      </c>
      <c r="F951" s="4">
        <v>0</v>
      </c>
    </row>
    <row r="952" spans="1:6" x14ac:dyDescent="0.25">
      <c r="A952" s="4">
        <v>10443923</v>
      </c>
      <c r="B952" s="9" t="s">
        <v>340</v>
      </c>
      <c r="C952" s="4" t="s">
        <v>259</v>
      </c>
      <c r="D952" s="4" t="s">
        <v>253</v>
      </c>
      <c r="E952" s="4" t="s">
        <v>376</v>
      </c>
      <c r="F952" s="4">
        <v>0</v>
      </c>
    </row>
    <row r="953" spans="1:6" x14ac:dyDescent="0.25">
      <c r="A953" s="4">
        <v>10443923</v>
      </c>
      <c r="B953" s="9" t="s">
        <v>340</v>
      </c>
      <c r="C953" s="4" t="s">
        <v>259</v>
      </c>
      <c r="D953" s="4" t="s">
        <v>253</v>
      </c>
      <c r="E953" s="4" t="s">
        <v>377</v>
      </c>
      <c r="F953" s="4">
        <v>0</v>
      </c>
    </row>
    <row r="954" spans="1:6" x14ac:dyDescent="0.25">
      <c r="A954" s="4">
        <v>10443924</v>
      </c>
      <c r="B954" s="9" t="s">
        <v>340</v>
      </c>
      <c r="C954" s="4" t="s">
        <v>247</v>
      </c>
      <c r="D954" s="4" t="s">
        <v>136</v>
      </c>
      <c r="E954" s="4" t="s">
        <v>374</v>
      </c>
      <c r="F954" s="4">
        <v>1</v>
      </c>
    </row>
    <row r="955" spans="1:6" x14ac:dyDescent="0.25">
      <c r="A955" s="4">
        <v>10443924</v>
      </c>
      <c r="B955" s="9" t="s">
        <v>340</v>
      </c>
      <c r="C955" s="4" t="s">
        <v>247</v>
      </c>
      <c r="D955" s="4" t="s">
        <v>136</v>
      </c>
      <c r="E955" s="4" t="s">
        <v>375</v>
      </c>
      <c r="F955" s="4">
        <v>1</v>
      </c>
    </row>
    <row r="956" spans="1:6" x14ac:dyDescent="0.25">
      <c r="A956" s="4">
        <v>10443924</v>
      </c>
      <c r="B956" s="9" t="s">
        <v>340</v>
      </c>
      <c r="C956" s="4" t="s">
        <v>247</v>
      </c>
      <c r="D956" s="4" t="s">
        <v>136</v>
      </c>
      <c r="E956" s="4" t="s">
        <v>376</v>
      </c>
      <c r="F956" s="4">
        <v>1</v>
      </c>
    </row>
    <row r="957" spans="1:6" x14ac:dyDescent="0.25">
      <c r="A957" s="4">
        <v>10443924</v>
      </c>
      <c r="B957" s="9" t="s">
        <v>340</v>
      </c>
      <c r="C957" s="4" t="s">
        <v>247</v>
      </c>
      <c r="D957" s="4" t="s">
        <v>136</v>
      </c>
      <c r="E957" s="4" t="s">
        <v>377</v>
      </c>
      <c r="F957" s="4">
        <v>0</v>
      </c>
    </row>
    <row r="958" spans="1:6" x14ac:dyDescent="0.25">
      <c r="A958" s="4">
        <v>10443925</v>
      </c>
      <c r="B958" s="9" t="s">
        <v>340</v>
      </c>
      <c r="C958" s="4" t="s">
        <v>242</v>
      </c>
      <c r="D958" s="4" t="s">
        <v>136</v>
      </c>
      <c r="E958" s="4" t="s">
        <v>374</v>
      </c>
      <c r="F958" s="4">
        <v>1</v>
      </c>
    </row>
    <row r="959" spans="1:6" x14ac:dyDescent="0.25">
      <c r="A959" s="4">
        <v>10443925</v>
      </c>
      <c r="B959" s="9" t="s">
        <v>340</v>
      </c>
      <c r="C959" s="4" t="s">
        <v>242</v>
      </c>
      <c r="D959" s="4" t="s">
        <v>136</v>
      </c>
      <c r="E959" s="4" t="s">
        <v>375</v>
      </c>
      <c r="F959" s="4">
        <v>0</v>
      </c>
    </row>
    <row r="960" spans="1:6" x14ac:dyDescent="0.25">
      <c r="A960" s="4">
        <v>10443925</v>
      </c>
      <c r="B960" s="9" t="s">
        <v>340</v>
      </c>
      <c r="C960" s="4" t="s">
        <v>242</v>
      </c>
      <c r="D960" s="4" t="s">
        <v>136</v>
      </c>
      <c r="E960" s="4" t="s">
        <v>376</v>
      </c>
      <c r="F960" s="4">
        <v>1</v>
      </c>
    </row>
    <row r="961" spans="1:6" x14ac:dyDescent="0.25">
      <c r="A961" s="4">
        <v>10443925</v>
      </c>
      <c r="B961" s="9" t="s">
        <v>340</v>
      </c>
      <c r="C961" s="4" t="s">
        <v>242</v>
      </c>
      <c r="D961" s="4" t="s">
        <v>136</v>
      </c>
      <c r="E961" s="4" t="s">
        <v>377</v>
      </c>
      <c r="F961" s="4">
        <v>0</v>
      </c>
    </row>
    <row r="962" spans="1:6" x14ac:dyDescent="0.25">
      <c r="A962" s="4">
        <v>10443926</v>
      </c>
      <c r="B962" s="9" t="s">
        <v>340</v>
      </c>
      <c r="C962" s="4" t="s">
        <v>292</v>
      </c>
      <c r="D962" s="4" t="s">
        <v>233</v>
      </c>
      <c r="E962" s="4" t="s">
        <v>374</v>
      </c>
      <c r="F962" s="4">
        <v>1</v>
      </c>
    </row>
    <row r="963" spans="1:6" x14ac:dyDescent="0.25">
      <c r="A963" s="4">
        <v>10443926</v>
      </c>
      <c r="B963" s="9" t="s">
        <v>340</v>
      </c>
      <c r="C963" s="4" t="s">
        <v>292</v>
      </c>
      <c r="D963" s="4" t="s">
        <v>233</v>
      </c>
      <c r="E963" s="4" t="s">
        <v>375</v>
      </c>
      <c r="F963" s="4">
        <v>0</v>
      </c>
    </row>
    <row r="964" spans="1:6" x14ac:dyDescent="0.25">
      <c r="A964" s="4">
        <v>10443926</v>
      </c>
      <c r="B964" s="9" t="s">
        <v>340</v>
      </c>
      <c r="C964" s="4" t="s">
        <v>292</v>
      </c>
      <c r="D964" s="4" t="s">
        <v>233</v>
      </c>
      <c r="E964" s="4" t="s">
        <v>376</v>
      </c>
      <c r="F964" s="4">
        <v>1</v>
      </c>
    </row>
    <row r="965" spans="1:6" x14ac:dyDescent="0.25">
      <c r="A965" s="4">
        <v>10443926</v>
      </c>
      <c r="B965" s="9" t="s">
        <v>340</v>
      </c>
      <c r="C965" s="4" t="s">
        <v>292</v>
      </c>
      <c r="D965" s="4" t="s">
        <v>233</v>
      </c>
      <c r="E965" s="4" t="s">
        <v>377</v>
      </c>
      <c r="F965" s="4">
        <v>0</v>
      </c>
    </row>
    <row r="966" spans="1:6" x14ac:dyDescent="0.25">
      <c r="A966" s="4">
        <v>10443927</v>
      </c>
      <c r="B966" s="9" t="s">
        <v>340</v>
      </c>
      <c r="C966" s="4" t="s">
        <v>151</v>
      </c>
      <c r="D966" s="4" t="s">
        <v>136</v>
      </c>
      <c r="E966" s="4" t="s">
        <v>374</v>
      </c>
      <c r="F966" s="4">
        <v>1</v>
      </c>
    </row>
    <row r="967" spans="1:6" x14ac:dyDescent="0.25">
      <c r="A967" s="4">
        <v>10443927</v>
      </c>
      <c r="B967" s="9" t="s">
        <v>340</v>
      </c>
      <c r="C967" s="4" t="s">
        <v>151</v>
      </c>
      <c r="D967" s="4" t="s">
        <v>136</v>
      </c>
      <c r="E967" s="4" t="s">
        <v>375</v>
      </c>
      <c r="F967" s="4">
        <v>0</v>
      </c>
    </row>
    <row r="968" spans="1:6" x14ac:dyDescent="0.25">
      <c r="A968" s="4">
        <v>10443927</v>
      </c>
      <c r="B968" s="9" t="s">
        <v>340</v>
      </c>
      <c r="C968" s="4" t="s">
        <v>151</v>
      </c>
      <c r="D968" s="4" t="s">
        <v>136</v>
      </c>
      <c r="E968" s="4" t="s">
        <v>376</v>
      </c>
      <c r="F968" s="4">
        <v>1</v>
      </c>
    </row>
    <row r="969" spans="1:6" x14ac:dyDescent="0.25">
      <c r="A969" s="4">
        <v>10443927</v>
      </c>
      <c r="B969" s="9" t="s">
        <v>340</v>
      </c>
      <c r="C969" s="4" t="s">
        <v>151</v>
      </c>
      <c r="D969" s="4" t="s">
        <v>136</v>
      </c>
      <c r="E969" s="4" t="s">
        <v>377</v>
      </c>
      <c r="F969" s="4">
        <v>0</v>
      </c>
    </row>
    <row r="970" spans="1:6" x14ac:dyDescent="0.25">
      <c r="A970" s="4">
        <v>10443928</v>
      </c>
      <c r="B970" s="9" t="s">
        <v>340</v>
      </c>
      <c r="C970" s="4" t="s">
        <v>281</v>
      </c>
      <c r="D970" s="4" t="s">
        <v>253</v>
      </c>
      <c r="E970" s="4" t="s">
        <v>374</v>
      </c>
      <c r="F970" s="4">
        <v>1</v>
      </c>
    </row>
    <row r="971" spans="1:6" x14ac:dyDescent="0.25">
      <c r="A971" s="4">
        <v>10443928</v>
      </c>
      <c r="B971" s="9" t="s">
        <v>340</v>
      </c>
      <c r="C971" s="4" t="s">
        <v>281</v>
      </c>
      <c r="D971" s="4" t="s">
        <v>253</v>
      </c>
      <c r="E971" s="4" t="s">
        <v>375</v>
      </c>
      <c r="F971" s="4">
        <v>1</v>
      </c>
    </row>
    <row r="972" spans="1:6" x14ac:dyDescent="0.25">
      <c r="A972" s="4">
        <v>10443928</v>
      </c>
      <c r="B972" s="9" t="s">
        <v>340</v>
      </c>
      <c r="C972" s="4" t="s">
        <v>281</v>
      </c>
      <c r="D972" s="4" t="s">
        <v>253</v>
      </c>
      <c r="E972" s="4" t="s">
        <v>376</v>
      </c>
      <c r="F972" s="4">
        <v>0</v>
      </c>
    </row>
    <row r="973" spans="1:6" x14ac:dyDescent="0.25">
      <c r="A973" s="4">
        <v>10443928</v>
      </c>
      <c r="B973" s="9" t="s">
        <v>340</v>
      </c>
      <c r="C973" s="4" t="s">
        <v>281</v>
      </c>
      <c r="D973" s="4" t="s">
        <v>253</v>
      </c>
      <c r="E973" s="4" t="s">
        <v>377</v>
      </c>
      <c r="F973" s="4">
        <v>0</v>
      </c>
    </row>
    <row r="974" spans="1:6" x14ac:dyDescent="0.25">
      <c r="A974" s="4">
        <v>10443929</v>
      </c>
      <c r="B974" s="9" t="s">
        <v>340</v>
      </c>
      <c r="C974" s="4" t="s">
        <v>237</v>
      </c>
      <c r="D974" s="4" t="s">
        <v>233</v>
      </c>
      <c r="E974" s="4" t="s">
        <v>374</v>
      </c>
      <c r="F974" s="4">
        <v>1</v>
      </c>
    </row>
    <row r="975" spans="1:6" x14ac:dyDescent="0.25">
      <c r="A975" s="4">
        <v>10443929</v>
      </c>
      <c r="B975" s="9" t="s">
        <v>340</v>
      </c>
      <c r="C975" s="4" t="s">
        <v>237</v>
      </c>
      <c r="D975" s="4" t="s">
        <v>233</v>
      </c>
      <c r="E975" s="4" t="s">
        <v>375</v>
      </c>
      <c r="F975" s="4">
        <v>0</v>
      </c>
    </row>
    <row r="976" spans="1:6" x14ac:dyDescent="0.25">
      <c r="A976" s="4">
        <v>10443929</v>
      </c>
      <c r="B976" s="9" t="s">
        <v>340</v>
      </c>
      <c r="C976" s="4" t="s">
        <v>237</v>
      </c>
      <c r="D976" s="4" t="s">
        <v>233</v>
      </c>
      <c r="E976" s="4" t="s">
        <v>376</v>
      </c>
      <c r="F976" s="4">
        <v>1</v>
      </c>
    </row>
    <row r="977" spans="1:6" x14ac:dyDescent="0.25">
      <c r="A977" s="4">
        <v>10443929</v>
      </c>
      <c r="B977" s="9" t="s">
        <v>340</v>
      </c>
      <c r="C977" s="4" t="s">
        <v>237</v>
      </c>
      <c r="D977" s="4" t="s">
        <v>233</v>
      </c>
      <c r="E977" s="4" t="s">
        <v>377</v>
      </c>
      <c r="F977" s="4">
        <v>0</v>
      </c>
    </row>
    <row r="978" spans="1:6" x14ac:dyDescent="0.25">
      <c r="A978" s="4">
        <v>10443930</v>
      </c>
      <c r="B978" s="9" t="s">
        <v>340</v>
      </c>
      <c r="C978" s="4" t="s">
        <v>156</v>
      </c>
      <c r="D978" s="4" t="s">
        <v>136</v>
      </c>
      <c r="E978" s="4" t="s">
        <v>374</v>
      </c>
      <c r="F978" s="4">
        <v>1</v>
      </c>
    </row>
    <row r="979" spans="1:6" x14ac:dyDescent="0.25">
      <c r="A979" s="4">
        <v>10443930</v>
      </c>
      <c r="B979" s="9" t="s">
        <v>340</v>
      </c>
      <c r="C979" s="4" t="s">
        <v>156</v>
      </c>
      <c r="D979" s="4" t="s">
        <v>136</v>
      </c>
      <c r="E979" s="4" t="s">
        <v>375</v>
      </c>
      <c r="F979" s="4">
        <v>0</v>
      </c>
    </row>
    <row r="980" spans="1:6" x14ac:dyDescent="0.25">
      <c r="A980" s="4">
        <v>10443930</v>
      </c>
      <c r="B980" s="9" t="s">
        <v>340</v>
      </c>
      <c r="C980" s="4" t="s">
        <v>156</v>
      </c>
      <c r="D980" s="4" t="s">
        <v>136</v>
      </c>
      <c r="E980" s="4" t="s">
        <v>376</v>
      </c>
      <c r="F980" s="4">
        <v>1</v>
      </c>
    </row>
    <row r="981" spans="1:6" x14ac:dyDescent="0.25">
      <c r="A981" s="4">
        <v>10443930</v>
      </c>
      <c r="B981" s="9" t="s">
        <v>340</v>
      </c>
      <c r="C981" s="4" t="s">
        <v>156</v>
      </c>
      <c r="D981" s="4" t="s">
        <v>136</v>
      </c>
      <c r="E981" s="4" t="s">
        <v>377</v>
      </c>
      <c r="F981" s="4">
        <v>0</v>
      </c>
    </row>
    <row r="982" spans="1:6" x14ac:dyDescent="0.25">
      <c r="A982" s="4">
        <v>10443931</v>
      </c>
      <c r="B982" s="9" t="s">
        <v>340</v>
      </c>
      <c r="C982" s="4" t="s">
        <v>227</v>
      </c>
      <c r="D982" s="4" t="s">
        <v>136</v>
      </c>
      <c r="E982" s="4" t="s">
        <v>374</v>
      </c>
      <c r="F982" s="4">
        <v>1</v>
      </c>
    </row>
    <row r="983" spans="1:6" x14ac:dyDescent="0.25">
      <c r="A983" s="4">
        <v>10443931</v>
      </c>
      <c r="B983" s="9" t="s">
        <v>340</v>
      </c>
      <c r="C983" s="4" t="s">
        <v>227</v>
      </c>
      <c r="D983" s="4" t="s">
        <v>136</v>
      </c>
      <c r="E983" s="4" t="s">
        <v>375</v>
      </c>
      <c r="F983" s="4">
        <v>0</v>
      </c>
    </row>
    <row r="984" spans="1:6" x14ac:dyDescent="0.25">
      <c r="A984" s="4">
        <v>10443931</v>
      </c>
      <c r="B984" s="9" t="s">
        <v>340</v>
      </c>
      <c r="C984" s="4" t="s">
        <v>227</v>
      </c>
      <c r="D984" s="4" t="s">
        <v>136</v>
      </c>
      <c r="E984" s="4" t="s">
        <v>376</v>
      </c>
      <c r="F984" s="4">
        <v>1</v>
      </c>
    </row>
    <row r="985" spans="1:6" x14ac:dyDescent="0.25">
      <c r="A985" s="4">
        <v>10443931</v>
      </c>
      <c r="B985" s="9" t="s">
        <v>340</v>
      </c>
      <c r="C985" s="4" t="s">
        <v>227</v>
      </c>
      <c r="D985" s="4" t="s">
        <v>136</v>
      </c>
      <c r="E985" s="4" t="s">
        <v>377</v>
      </c>
      <c r="F985" s="4">
        <v>0</v>
      </c>
    </row>
    <row r="986" spans="1:6" x14ac:dyDescent="0.25">
      <c r="A986" s="4">
        <v>10443932</v>
      </c>
      <c r="B986" s="9" t="s">
        <v>340</v>
      </c>
      <c r="C986" s="4" t="s">
        <v>237</v>
      </c>
      <c r="D986" s="4" t="s">
        <v>233</v>
      </c>
      <c r="E986" s="4" t="s">
        <v>374</v>
      </c>
      <c r="F986" s="4">
        <v>1</v>
      </c>
    </row>
    <row r="987" spans="1:6" x14ac:dyDescent="0.25">
      <c r="A987" s="4">
        <v>10443932</v>
      </c>
      <c r="B987" s="9" t="s">
        <v>340</v>
      </c>
      <c r="C987" s="4" t="s">
        <v>237</v>
      </c>
      <c r="D987" s="4" t="s">
        <v>233</v>
      </c>
      <c r="E987" s="4" t="s">
        <v>375</v>
      </c>
      <c r="F987" s="4">
        <v>0</v>
      </c>
    </row>
    <row r="988" spans="1:6" x14ac:dyDescent="0.25">
      <c r="A988" s="4">
        <v>10443932</v>
      </c>
      <c r="B988" s="9" t="s">
        <v>340</v>
      </c>
      <c r="C988" s="4" t="s">
        <v>237</v>
      </c>
      <c r="D988" s="4" t="s">
        <v>233</v>
      </c>
      <c r="E988" s="4" t="s">
        <v>376</v>
      </c>
      <c r="F988" s="4">
        <v>1</v>
      </c>
    </row>
    <row r="989" spans="1:6" x14ac:dyDescent="0.25">
      <c r="A989" s="4">
        <v>10443932</v>
      </c>
      <c r="B989" s="9" t="s">
        <v>340</v>
      </c>
      <c r="C989" s="4" t="s">
        <v>237</v>
      </c>
      <c r="D989" s="4" t="s">
        <v>233</v>
      </c>
      <c r="E989" s="4" t="s">
        <v>377</v>
      </c>
      <c r="F989" s="4">
        <v>0</v>
      </c>
    </row>
    <row r="990" spans="1:6" x14ac:dyDescent="0.25">
      <c r="A990" s="4">
        <v>10443933</v>
      </c>
      <c r="B990" s="9" t="s">
        <v>340</v>
      </c>
      <c r="C990" s="4" t="s">
        <v>272</v>
      </c>
      <c r="D990" s="4" t="s">
        <v>253</v>
      </c>
      <c r="E990" s="4" t="s">
        <v>374</v>
      </c>
      <c r="F990" s="4">
        <v>1</v>
      </c>
    </row>
    <row r="991" spans="1:6" x14ac:dyDescent="0.25">
      <c r="A991" s="4">
        <v>10443933</v>
      </c>
      <c r="B991" s="9" t="s">
        <v>340</v>
      </c>
      <c r="C991" s="4" t="s">
        <v>272</v>
      </c>
      <c r="D991" s="4" t="s">
        <v>253</v>
      </c>
      <c r="E991" s="4" t="s">
        <v>375</v>
      </c>
      <c r="F991" s="4">
        <v>1</v>
      </c>
    </row>
    <row r="992" spans="1:6" x14ac:dyDescent="0.25">
      <c r="A992" s="4">
        <v>10443933</v>
      </c>
      <c r="B992" s="9" t="s">
        <v>340</v>
      </c>
      <c r="C992" s="4" t="s">
        <v>272</v>
      </c>
      <c r="D992" s="4" t="s">
        <v>253</v>
      </c>
      <c r="E992" s="4" t="s">
        <v>376</v>
      </c>
      <c r="F992" s="4">
        <v>1</v>
      </c>
    </row>
    <row r="993" spans="1:6" x14ac:dyDescent="0.25">
      <c r="A993" s="4">
        <v>10443933</v>
      </c>
      <c r="B993" s="9" t="s">
        <v>340</v>
      </c>
      <c r="C993" s="4" t="s">
        <v>272</v>
      </c>
      <c r="D993" s="4" t="s">
        <v>253</v>
      </c>
      <c r="E993" s="4" t="s">
        <v>377</v>
      </c>
      <c r="F993" s="4">
        <v>0</v>
      </c>
    </row>
    <row r="994" spans="1:6" x14ac:dyDescent="0.25">
      <c r="A994" s="4">
        <v>10443934</v>
      </c>
      <c r="B994" s="9" t="s">
        <v>340</v>
      </c>
      <c r="C994" s="4" t="s">
        <v>259</v>
      </c>
      <c r="D994" s="4" t="s">
        <v>253</v>
      </c>
      <c r="E994" s="4" t="s">
        <v>374</v>
      </c>
      <c r="F994" s="4">
        <v>0</v>
      </c>
    </row>
    <row r="995" spans="1:6" x14ac:dyDescent="0.25">
      <c r="A995" s="4">
        <v>10443934</v>
      </c>
      <c r="B995" s="9" t="s">
        <v>340</v>
      </c>
      <c r="C995" s="4" t="s">
        <v>259</v>
      </c>
      <c r="D995" s="4" t="s">
        <v>253</v>
      </c>
      <c r="E995" s="4" t="s">
        <v>375</v>
      </c>
      <c r="F995" s="4">
        <v>1</v>
      </c>
    </row>
    <row r="996" spans="1:6" x14ac:dyDescent="0.25">
      <c r="A996" s="4">
        <v>10443934</v>
      </c>
      <c r="B996" s="9" t="s">
        <v>340</v>
      </c>
      <c r="C996" s="4" t="s">
        <v>259</v>
      </c>
      <c r="D996" s="4" t="s">
        <v>253</v>
      </c>
      <c r="E996" s="4" t="s">
        <v>376</v>
      </c>
      <c r="F996" s="4">
        <v>0</v>
      </c>
    </row>
    <row r="997" spans="1:6" x14ac:dyDescent="0.25">
      <c r="A997" s="4">
        <v>10443934</v>
      </c>
      <c r="B997" s="9" t="s">
        <v>340</v>
      </c>
      <c r="C997" s="4" t="s">
        <v>259</v>
      </c>
      <c r="D997" s="4" t="s">
        <v>253</v>
      </c>
      <c r="E997" s="4" t="s">
        <v>377</v>
      </c>
      <c r="F997" s="4">
        <v>0</v>
      </c>
    </row>
    <row r="998" spans="1:6" x14ac:dyDescent="0.25">
      <c r="A998" s="4">
        <v>10443935</v>
      </c>
      <c r="B998" s="9" t="s">
        <v>340</v>
      </c>
      <c r="C998" s="4" t="s">
        <v>156</v>
      </c>
      <c r="D998" s="4" t="s">
        <v>136</v>
      </c>
      <c r="E998" s="4" t="s">
        <v>374</v>
      </c>
      <c r="F998" s="4">
        <v>1</v>
      </c>
    </row>
    <row r="999" spans="1:6" x14ac:dyDescent="0.25">
      <c r="A999" s="4">
        <v>10443935</v>
      </c>
      <c r="B999" s="9" t="s">
        <v>340</v>
      </c>
      <c r="C999" s="4" t="s">
        <v>156</v>
      </c>
      <c r="D999" s="4" t="s">
        <v>136</v>
      </c>
      <c r="E999" s="4" t="s">
        <v>375</v>
      </c>
      <c r="F999" s="4">
        <v>0</v>
      </c>
    </row>
    <row r="1000" spans="1:6" x14ac:dyDescent="0.25">
      <c r="A1000" s="4">
        <v>10443935</v>
      </c>
      <c r="B1000" s="9" t="s">
        <v>340</v>
      </c>
      <c r="C1000" s="4" t="s">
        <v>156</v>
      </c>
      <c r="D1000" s="4" t="s">
        <v>136</v>
      </c>
      <c r="E1000" s="4" t="s">
        <v>376</v>
      </c>
      <c r="F1000" s="4">
        <v>0</v>
      </c>
    </row>
    <row r="1001" spans="1:6" x14ac:dyDescent="0.25">
      <c r="A1001" s="4">
        <v>10443935</v>
      </c>
      <c r="B1001" s="9" t="s">
        <v>340</v>
      </c>
      <c r="C1001" s="4" t="s">
        <v>156</v>
      </c>
      <c r="D1001" s="4" t="s">
        <v>136</v>
      </c>
      <c r="E1001" s="4" t="s">
        <v>377</v>
      </c>
      <c r="F1001" s="4">
        <v>0</v>
      </c>
    </row>
    <row r="1002" spans="1:6" x14ac:dyDescent="0.25">
      <c r="A1002" s="4">
        <v>10443936</v>
      </c>
      <c r="B1002" s="9" t="s">
        <v>340</v>
      </c>
      <c r="C1002" s="4" t="s">
        <v>275</v>
      </c>
      <c r="D1002" s="4" t="s">
        <v>253</v>
      </c>
      <c r="E1002" s="4" t="s">
        <v>374</v>
      </c>
      <c r="F1002" s="4">
        <v>1</v>
      </c>
    </row>
    <row r="1003" spans="1:6" x14ac:dyDescent="0.25">
      <c r="A1003" s="4">
        <v>10443936</v>
      </c>
      <c r="B1003" s="9" t="s">
        <v>340</v>
      </c>
      <c r="C1003" s="4" t="s">
        <v>275</v>
      </c>
      <c r="D1003" s="4" t="s">
        <v>253</v>
      </c>
      <c r="E1003" s="4" t="s">
        <v>375</v>
      </c>
      <c r="F1003" s="4">
        <v>1</v>
      </c>
    </row>
    <row r="1004" spans="1:6" x14ac:dyDescent="0.25">
      <c r="A1004" s="4">
        <v>10443936</v>
      </c>
      <c r="B1004" s="9" t="s">
        <v>340</v>
      </c>
      <c r="C1004" s="4" t="s">
        <v>275</v>
      </c>
      <c r="D1004" s="4" t="s">
        <v>253</v>
      </c>
      <c r="E1004" s="4" t="s">
        <v>376</v>
      </c>
      <c r="F1004" s="4">
        <v>0</v>
      </c>
    </row>
    <row r="1005" spans="1:6" x14ac:dyDescent="0.25">
      <c r="A1005" s="4">
        <v>10443936</v>
      </c>
      <c r="B1005" s="9" t="s">
        <v>340</v>
      </c>
      <c r="C1005" s="4" t="s">
        <v>275</v>
      </c>
      <c r="D1005" s="4" t="s">
        <v>253</v>
      </c>
      <c r="E1005" s="4" t="s">
        <v>377</v>
      </c>
      <c r="F1005" s="4">
        <v>0</v>
      </c>
    </row>
    <row r="1006" spans="1:6" x14ac:dyDescent="0.25">
      <c r="A1006" s="4">
        <v>10443937</v>
      </c>
      <c r="B1006" s="9" t="s">
        <v>340</v>
      </c>
      <c r="C1006" s="4" t="s">
        <v>227</v>
      </c>
      <c r="D1006" s="4" t="s">
        <v>136</v>
      </c>
      <c r="E1006" s="4" t="s">
        <v>374</v>
      </c>
      <c r="F1006" s="4">
        <v>1</v>
      </c>
    </row>
    <row r="1007" spans="1:6" x14ac:dyDescent="0.25">
      <c r="A1007" s="4">
        <v>10443937</v>
      </c>
      <c r="B1007" s="9" t="s">
        <v>340</v>
      </c>
      <c r="C1007" s="4" t="s">
        <v>227</v>
      </c>
      <c r="D1007" s="4" t="s">
        <v>136</v>
      </c>
      <c r="E1007" s="4" t="s">
        <v>375</v>
      </c>
      <c r="F1007" s="4">
        <v>0</v>
      </c>
    </row>
    <row r="1008" spans="1:6" x14ac:dyDescent="0.25">
      <c r="A1008" s="4">
        <v>10443937</v>
      </c>
      <c r="B1008" s="9" t="s">
        <v>340</v>
      </c>
      <c r="C1008" s="4" t="s">
        <v>227</v>
      </c>
      <c r="D1008" s="4" t="s">
        <v>136</v>
      </c>
      <c r="E1008" s="4" t="s">
        <v>376</v>
      </c>
      <c r="F1008" s="4">
        <v>0</v>
      </c>
    </row>
    <row r="1009" spans="1:6" x14ac:dyDescent="0.25">
      <c r="A1009" s="4">
        <v>10443937</v>
      </c>
      <c r="B1009" s="9" t="s">
        <v>340</v>
      </c>
      <c r="C1009" s="4" t="s">
        <v>227</v>
      </c>
      <c r="D1009" s="4" t="s">
        <v>136</v>
      </c>
      <c r="E1009" s="4" t="s">
        <v>377</v>
      </c>
      <c r="F1009" s="4">
        <v>0</v>
      </c>
    </row>
    <row r="1010" spans="1:6" x14ac:dyDescent="0.25">
      <c r="A1010" s="4">
        <v>10443938</v>
      </c>
      <c r="B1010" s="9" t="s">
        <v>340</v>
      </c>
      <c r="C1010" s="4" t="s">
        <v>232</v>
      </c>
      <c r="D1010" s="4" t="s">
        <v>233</v>
      </c>
      <c r="E1010" s="4" t="s">
        <v>374</v>
      </c>
      <c r="F1010" s="4">
        <v>1</v>
      </c>
    </row>
    <row r="1011" spans="1:6" x14ac:dyDescent="0.25">
      <c r="A1011" s="4">
        <v>10443938</v>
      </c>
      <c r="B1011" s="9" t="s">
        <v>340</v>
      </c>
      <c r="C1011" s="4" t="s">
        <v>232</v>
      </c>
      <c r="D1011" s="4" t="s">
        <v>233</v>
      </c>
      <c r="E1011" s="4" t="s">
        <v>375</v>
      </c>
      <c r="F1011" s="4">
        <v>1</v>
      </c>
    </row>
    <row r="1012" spans="1:6" x14ac:dyDescent="0.25">
      <c r="A1012" s="4">
        <v>10443938</v>
      </c>
      <c r="B1012" s="9" t="s">
        <v>340</v>
      </c>
      <c r="C1012" s="4" t="s">
        <v>232</v>
      </c>
      <c r="D1012" s="4" t="s">
        <v>233</v>
      </c>
      <c r="E1012" s="4" t="s">
        <v>376</v>
      </c>
      <c r="F1012" s="4">
        <v>1</v>
      </c>
    </row>
    <row r="1013" spans="1:6" x14ac:dyDescent="0.25">
      <c r="A1013" s="4">
        <v>10443938</v>
      </c>
      <c r="B1013" s="9" t="s">
        <v>340</v>
      </c>
      <c r="C1013" s="4" t="s">
        <v>232</v>
      </c>
      <c r="D1013" s="4" t="s">
        <v>233</v>
      </c>
      <c r="E1013" s="4" t="s">
        <v>377</v>
      </c>
      <c r="F1013" s="4">
        <v>0</v>
      </c>
    </row>
    <row r="1014" spans="1:6" x14ac:dyDescent="0.25">
      <c r="A1014" s="4">
        <v>10443939</v>
      </c>
      <c r="B1014" s="9" t="s">
        <v>340</v>
      </c>
      <c r="C1014" s="4" t="s">
        <v>151</v>
      </c>
      <c r="D1014" s="4" t="s">
        <v>136</v>
      </c>
      <c r="E1014" s="4" t="s">
        <v>374</v>
      </c>
      <c r="F1014" s="4">
        <v>1</v>
      </c>
    </row>
    <row r="1015" spans="1:6" x14ac:dyDescent="0.25">
      <c r="A1015" s="4">
        <v>10443939</v>
      </c>
      <c r="B1015" s="9" t="s">
        <v>340</v>
      </c>
      <c r="C1015" s="4" t="s">
        <v>151</v>
      </c>
      <c r="D1015" s="4" t="s">
        <v>136</v>
      </c>
      <c r="E1015" s="4" t="s">
        <v>375</v>
      </c>
      <c r="F1015" s="4">
        <v>1</v>
      </c>
    </row>
    <row r="1016" spans="1:6" x14ac:dyDescent="0.25">
      <c r="A1016" s="4">
        <v>10443939</v>
      </c>
      <c r="B1016" s="9" t="s">
        <v>340</v>
      </c>
      <c r="C1016" s="4" t="s">
        <v>151</v>
      </c>
      <c r="D1016" s="4" t="s">
        <v>136</v>
      </c>
      <c r="E1016" s="4" t="s">
        <v>376</v>
      </c>
      <c r="F1016" s="4">
        <v>1</v>
      </c>
    </row>
    <row r="1017" spans="1:6" x14ac:dyDescent="0.25">
      <c r="A1017" s="4">
        <v>10443939</v>
      </c>
      <c r="B1017" s="9" t="s">
        <v>340</v>
      </c>
      <c r="C1017" s="4" t="s">
        <v>151</v>
      </c>
      <c r="D1017" s="4" t="s">
        <v>136</v>
      </c>
      <c r="E1017" s="4" t="s">
        <v>377</v>
      </c>
      <c r="F1017" s="4">
        <v>0</v>
      </c>
    </row>
    <row r="1018" spans="1:6" x14ac:dyDescent="0.25">
      <c r="A1018" s="4">
        <v>10443940</v>
      </c>
      <c r="B1018" s="9" t="s">
        <v>340</v>
      </c>
      <c r="C1018" s="4" t="s">
        <v>141</v>
      </c>
      <c r="D1018" s="4" t="s">
        <v>136</v>
      </c>
      <c r="E1018" s="4" t="s">
        <v>374</v>
      </c>
      <c r="F1018" s="4">
        <v>1</v>
      </c>
    </row>
    <row r="1019" spans="1:6" x14ac:dyDescent="0.25">
      <c r="A1019" s="4">
        <v>10443940</v>
      </c>
      <c r="B1019" s="9" t="s">
        <v>340</v>
      </c>
      <c r="C1019" s="4" t="s">
        <v>141</v>
      </c>
      <c r="D1019" s="4" t="s">
        <v>136</v>
      </c>
      <c r="E1019" s="4" t="s">
        <v>375</v>
      </c>
      <c r="F1019" s="4">
        <v>0</v>
      </c>
    </row>
    <row r="1020" spans="1:6" x14ac:dyDescent="0.25">
      <c r="A1020" s="4">
        <v>10443940</v>
      </c>
      <c r="B1020" s="9" t="s">
        <v>340</v>
      </c>
      <c r="C1020" s="4" t="s">
        <v>141</v>
      </c>
      <c r="D1020" s="4" t="s">
        <v>136</v>
      </c>
      <c r="E1020" s="4" t="s">
        <v>376</v>
      </c>
      <c r="F1020" s="4">
        <v>0</v>
      </c>
    </row>
    <row r="1021" spans="1:6" x14ac:dyDescent="0.25">
      <c r="A1021" s="4">
        <v>10443940</v>
      </c>
      <c r="B1021" s="9" t="s">
        <v>340</v>
      </c>
      <c r="C1021" s="4" t="s">
        <v>141</v>
      </c>
      <c r="D1021" s="4" t="s">
        <v>136</v>
      </c>
      <c r="E1021" s="4" t="s">
        <v>377</v>
      </c>
      <c r="F1021" s="4">
        <v>0</v>
      </c>
    </row>
    <row r="1022" spans="1:6" x14ac:dyDescent="0.25">
      <c r="A1022" s="4">
        <v>10443941</v>
      </c>
      <c r="B1022" s="9" t="s">
        <v>340</v>
      </c>
      <c r="C1022" s="4" t="s">
        <v>217</v>
      </c>
      <c r="D1022" s="4" t="s">
        <v>136</v>
      </c>
      <c r="E1022" s="4" t="s">
        <v>374</v>
      </c>
      <c r="F1022" s="4">
        <v>1</v>
      </c>
    </row>
    <row r="1023" spans="1:6" x14ac:dyDescent="0.25">
      <c r="A1023" s="4">
        <v>10443941</v>
      </c>
      <c r="B1023" s="9" t="s">
        <v>340</v>
      </c>
      <c r="C1023" s="4" t="s">
        <v>217</v>
      </c>
      <c r="D1023" s="4" t="s">
        <v>136</v>
      </c>
      <c r="E1023" s="4" t="s">
        <v>375</v>
      </c>
      <c r="F1023" s="4">
        <v>0</v>
      </c>
    </row>
    <row r="1024" spans="1:6" x14ac:dyDescent="0.25">
      <c r="A1024" s="4">
        <v>10443941</v>
      </c>
      <c r="B1024" s="9" t="s">
        <v>340</v>
      </c>
      <c r="C1024" s="4" t="s">
        <v>217</v>
      </c>
      <c r="D1024" s="4" t="s">
        <v>136</v>
      </c>
      <c r="E1024" s="4" t="s">
        <v>376</v>
      </c>
      <c r="F1024" s="4">
        <v>0</v>
      </c>
    </row>
    <row r="1025" spans="1:6" x14ac:dyDescent="0.25">
      <c r="A1025" s="4">
        <v>10443941</v>
      </c>
      <c r="B1025" s="9" t="s">
        <v>340</v>
      </c>
      <c r="C1025" s="4" t="s">
        <v>217</v>
      </c>
      <c r="D1025" s="4" t="s">
        <v>136</v>
      </c>
      <c r="E1025" s="4" t="s">
        <v>377</v>
      </c>
      <c r="F1025" s="4">
        <v>0</v>
      </c>
    </row>
    <row r="1026" spans="1:6" x14ac:dyDescent="0.25">
      <c r="A1026" s="4">
        <v>10443942</v>
      </c>
      <c r="B1026" s="9" t="s">
        <v>340</v>
      </c>
      <c r="C1026" s="4" t="s">
        <v>247</v>
      </c>
      <c r="D1026" s="4" t="s">
        <v>136</v>
      </c>
      <c r="E1026" s="4" t="s">
        <v>374</v>
      </c>
      <c r="F1026" s="4">
        <v>0</v>
      </c>
    </row>
    <row r="1027" spans="1:6" x14ac:dyDescent="0.25">
      <c r="A1027" s="4">
        <v>10443942</v>
      </c>
      <c r="B1027" s="9" t="s">
        <v>340</v>
      </c>
      <c r="C1027" s="4" t="s">
        <v>247</v>
      </c>
      <c r="D1027" s="4" t="s">
        <v>136</v>
      </c>
      <c r="E1027" s="4" t="s">
        <v>375</v>
      </c>
      <c r="F1027" s="4">
        <v>0</v>
      </c>
    </row>
    <row r="1028" spans="1:6" x14ac:dyDescent="0.25">
      <c r="A1028" s="4">
        <v>10443942</v>
      </c>
      <c r="B1028" s="9" t="s">
        <v>340</v>
      </c>
      <c r="C1028" s="4" t="s">
        <v>247</v>
      </c>
      <c r="D1028" s="4" t="s">
        <v>136</v>
      </c>
      <c r="E1028" s="4" t="s">
        <v>376</v>
      </c>
      <c r="F1028" s="4">
        <v>1</v>
      </c>
    </row>
    <row r="1029" spans="1:6" x14ac:dyDescent="0.25">
      <c r="A1029" s="4">
        <v>10443942</v>
      </c>
      <c r="B1029" s="9" t="s">
        <v>340</v>
      </c>
      <c r="C1029" s="4" t="s">
        <v>247</v>
      </c>
      <c r="D1029" s="4" t="s">
        <v>136</v>
      </c>
      <c r="E1029" s="4" t="s">
        <v>377</v>
      </c>
      <c r="F1029" s="4">
        <v>0</v>
      </c>
    </row>
    <row r="1030" spans="1:6" x14ac:dyDescent="0.25">
      <c r="A1030" s="4">
        <v>10443943</v>
      </c>
      <c r="B1030" s="9" t="s">
        <v>340</v>
      </c>
      <c r="C1030" s="4" t="s">
        <v>278</v>
      </c>
      <c r="D1030" s="4" t="s">
        <v>253</v>
      </c>
      <c r="E1030" s="4" t="s">
        <v>374</v>
      </c>
      <c r="F1030" s="4">
        <v>1</v>
      </c>
    </row>
    <row r="1031" spans="1:6" x14ac:dyDescent="0.25">
      <c r="A1031" s="4">
        <v>10443943</v>
      </c>
      <c r="B1031" s="9" t="s">
        <v>340</v>
      </c>
      <c r="C1031" s="4" t="s">
        <v>278</v>
      </c>
      <c r="D1031" s="4" t="s">
        <v>253</v>
      </c>
      <c r="E1031" s="4" t="s">
        <v>375</v>
      </c>
      <c r="F1031" s="4">
        <v>1</v>
      </c>
    </row>
    <row r="1032" spans="1:6" x14ac:dyDescent="0.25">
      <c r="A1032" s="4">
        <v>10443943</v>
      </c>
      <c r="B1032" s="9" t="s">
        <v>340</v>
      </c>
      <c r="C1032" s="4" t="s">
        <v>278</v>
      </c>
      <c r="D1032" s="4" t="s">
        <v>253</v>
      </c>
      <c r="E1032" s="4" t="s">
        <v>376</v>
      </c>
      <c r="F1032" s="4">
        <v>1</v>
      </c>
    </row>
    <row r="1033" spans="1:6" x14ac:dyDescent="0.25">
      <c r="A1033" s="4">
        <v>10443943</v>
      </c>
      <c r="B1033" s="9" t="s">
        <v>340</v>
      </c>
      <c r="C1033" s="4" t="s">
        <v>278</v>
      </c>
      <c r="D1033" s="4" t="s">
        <v>253</v>
      </c>
      <c r="E1033" s="4" t="s">
        <v>377</v>
      </c>
      <c r="F1033" s="4">
        <v>0</v>
      </c>
    </row>
    <row r="1034" spans="1:6" x14ac:dyDescent="0.25">
      <c r="A1034" s="4">
        <v>10443944</v>
      </c>
      <c r="B1034" s="9" t="s">
        <v>340</v>
      </c>
      <c r="C1034" s="4" t="s">
        <v>222</v>
      </c>
      <c r="D1034" s="4" t="s">
        <v>136</v>
      </c>
      <c r="E1034" s="4" t="s">
        <v>374</v>
      </c>
      <c r="F1034" s="4">
        <v>1</v>
      </c>
    </row>
    <row r="1035" spans="1:6" x14ac:dyDescent="0.25">
      <c r="A1035" s="4">
        <v>10443944</v>
      </c>
      <c r="B1035" s="9" t="s">
        <v>340</v>
      </c>
      <c r="C1035" s="4" t="s">
        <v>222</v>
      </c>
      <c r="D1035" s="4" t="s">
        <v>136</v>
      </c>
      <c r="E1035" s="4" t="s">
        <v>375</v>
      </c>
      <c r="F1035" s="4">
        <v>0</v>
      </c>
    </row>
    <row r="1036" spans="1:6" x14ac:dyDescent="0.25">
      <c r="A1036" s="4">
        <v>10443944</v>
      </c>
      <c r="B1036" s="9" t="s">
        <v>340</v>
      </c>
      <c r="C1036" s="4" t="s">
        <v>222</v>
      </c>
      <c r="D1036" s="4" t="s">
        <v>136</v>
      </c>
      <c r="E1036" s="4" t="s">
        <v>376</v>
      </c>
      <c r="F1036" s="4">
        <v>1</v>
      </c>
    </row>
    <row r="1037" spans="1:6" x14ac:dyDescent="0.25">
      <c r="A1037" s="4">
        <v>10443944</v>
      </c>
      <c r="B1037" s="9" t="s">
        <v>340</v>
      </c>
      <c r="C1037" s="4" t="s">
        <v>222</v>
      </c>
      <c r="D1037" s="4" t="s">
        <v>136</v>
      </c>
      <c r="E1037" s="4" t="s">
        <v>377</v>
      </c>
      <c r="F1037" s="4">
        <v>0</v>
      </c>
    </row>
    <row r="1038" spans="1:6" x14ac:dyDescent="0.25">
      <c r="A1038" s="4">
        <v>10443945</v>
      </c>
      <c r="B1038" s="9" t="s">
        <v>340</v>
      </c>
      <c r="C1038" s="4" t="s">
        <v>252</v>
      </c>
      <c r="D1038" s="4" t="s">
        <v>253</v>
      </c>
      <c r="E1038" s="4" t="s">
        <v>374</v>
      </c>
      <c r="F1038" s="4">
        <v>1</v>
      </c>
    </row>
    <row r="1039" spans="1:6" x14ac:dyDescent="0.25">
      <c r="A1039" s="4">
        <v>10443945</v>
      </c>
      <c r="B1039" s="9" t="s">
        <v>340</v>
      </c>
      <c r="C1039" s="4" t="s">
        <v>252</v>
      </c>
      <c r="D1039" s="4" t="s">
        <v>253</v>
      </c>
      <c r="E1039" s="4" t="s">
        <v>375</v>
      </c>
      <c r="F1039" s="4">
        <v>1</v>
      </c>
    </row>
    <row r="1040" spans="1:6" x14ac:dyDescent="0.25">
      <c r="A1040" s="4">
        <v>10443945</v>
      </c>
      <c r="B1040" s="9" t="s">
        <v>340</v>
      </c>
      <c r="C1040" s="4" t="s">
        <v>252</v>
      </c>
      <c r="D1040" s="4" t="s">
        <v>253</v>
      </c>
      <c r="E1040" s="4" t="s">
        <v>376</v>
      </c>
      <c r="F1040" s="4">
        <v>1</v>
      </c>
    </row>
    <row r="1041" spans="1:6" x14ac:dyDescent="0.25">
      <c r="A1041" s="4">
        <v>10443945</v>
      </c>
      <c r="B1041" s="9" t="s">
        <v>340</v>
      </c>
      <c r="C1041" s="4" t="s">
        <v>252</v>
      </c>
      <c r="D1041" s="4" t="s">
        <v>253</v>
      </c>
      <c r="E1041" s="4" t="s">
        <v>377</v>
      </c>
      <c r="F1041" s="4">
        <v>0</v>
      </c>
    </row>
    <row r="1042" spans="1:6" x14ac:dyDescent="0.25">
      <c r="A1042" s="4">
        <v>10443946</v>
      </c>
      <c r="B1042" s="9" t="s">
        <v>340</v>
      </c>
      <c r="C1042" s="4" t="s">
        <v>217</v>
      </c>
      <c r="D1042" s="4" t="s">
        <v>136</v>
      </c>
      <c r="E1042" s="4" t="s">
        <v>374</v>
      </c>
      <c r="F1042" s="4">
        <v>1</v>
      </c>
    </row>
    <row r="1043" spans="1:6" x14ac:dyDescent="0.25">
      <c r="A1043" s="4">
        <v>10443946</v>
      </c>
      <c r="B1043" s="9" t="s">
        <v>340</v>
      </c>
      <c r="C1043" s="4" t="s">
        <v>217</v>
      </c>
      <c r="D1043" s="4" t="s">
        <v>136</v>
      </c>
      <c r="E1043" s="4" t="s">
        <v>375</v>
      </c>
      <c r="F1043" s="4">
        <v>1</v>
      </c>
    </row>
    <row r="1044" spans="1:6" x14ac:dyDescent="0.25">
      <c r="A1044" s="4">
        <v>10443946</v>
      </c>
      <c r="B1044" s="9" t="s">
        <v>340</v>
      </c>
      <c r="C1044" s="4" t="s">
        <v>217</v>
      </c>
      <c r="D1044" s="4" t="s">
        <v>136</v>
      </c>
      <c r="E1044" s="4" t="s">
        <v>376</v>
      </c>
      <c r="F1044" s="4">
        <v>1</v>
      </c>
    </row>
    <row r="1045" spans="1:6" x14ac:dyDescent="0.25">
      <c r="A1045" s="4">
        <v>10443946</v>
      </c>
      <c r="B1045" s="9" t="s">
        <v>340</v>
      </c>
      <c r="C1045" s="4" t="s">
        <v>217</v>
      </c>
      <c r="D1045" s="4" t="s">
        <v>136</v>
      </c>
      <c r="E1045" s="4" t="s">
        <v>377</v>
      </c>
      <c r="F1045" s="4">
        <v>0</v>
      </c>
    </row>
    <row r="1046" spans="1:6" x14ac:dyDescent="0.25">
      <c r="A1046" s="4">
        <v>10445810</v>
      </c>
      <c r="B1046" s="9" t="s">
        <v>340</v>
      </c>
      <c r="C1046" s="4" t="s">
        <v>125</v>
      </c>
      <c r="D1046" s="4" t="s">
        <v>104</v>
      </c>
      <c r="E1046" s="4" t="s">
        <v>374</v>
      </c>
      <c r="F1046" s="4">
        <v>1</v>
      </c>
    </row>
    <row r="1047" spans="1:6" x14ac:dyDescent="0.25">
      <c r="A1047" s="4">
        <v>10445810</v>
      </c>
      <c r="B1047" s="9" t="s">
        <v>340</v>
      </c>
      <c r="C1047" s="4" t="s">
        <v>125</v>
      </c>
      <c r="D1047" s="4" t="s">
        <v>104</v>
      </c>
      <c r="E1047" s="4" t="s">
        <v>375</v>
      </c>
      <c r="F1047" s="4">
        <v>1</v>
      </c>
    </row>
    <row r="1048" spans="1:6" x14ac:dyDescent="0.25">
      <c r="A1048" s="4">
        <v>10445810</v>
      </c>
      <c r="B1048" s="9" t="s">
        <v>340</v>
      </c>
      <c r="C1048" s="4" t="s">
        <v>125</v>
      </c>
      <c r="D1048" s="4" t="s">
        <v>104</v>
      </c>
      <c r="E1048" s="4" t="s">
        <v>376</v>
      </c>
      <c r="F1048" s="4">
        <v>0</v>
      </c>
    </row>
    <row r="1049" spans="1:6" x14ac:dyDescent="0.25">
      <c r="A1049" s="4">
        <v>10445810</v>
      </c>
      <c r="B1049" s="9" t="s">
        <v>340</v>
      </c>
      <c r="C1049" s="4" t="s">
        <v>125</v>
      </c>
      <c r="D1049" s="4" t="s">
        <v>104</v>
      </c>
      <c r="E1049" s="4" t="s">
        <v>377</v>
      </c>
      <c r="F1049" s="4">
        <v>0</v>
      </c>
    </row>
    <row r="1050" spans="1:6" x14ac:dyDescent="0.25">
      <c r="A1050" s="4">
        <v>10445811</v>
      </c>
      <c r="B1050" s="9" t="s">
        <v>340</v>
      </c>
      <c r="C1050" s="4" t="s">
        <v>264</v>
      </c>
      <c r="D1050" s="4" t="s">
        <v>186</v>
      </c>
      <c r="E1050" s="4" t="s">
        <v>374</v>
      </c>
      <c r="F1050" s="4">
        <v>1</v>
      </c>
    </row>
    <row r="1051" spans="1:6" x14ac:dyDescent="0.25">
      <c r="A1051" s="4">
        <v>10445811</v>
      </c>
      <c r="B1051" s="9" t="s">
        <v>340</v>
      </c>
      <c r="C1051" s="4" t="s">
        <v>264</v>
      </c>
      <c r="D1051" s="4" t="s">
        <v>186</v>
      </c>
      <c r="E1051" s="4" t="s">
        <v>375</v>
      </c>
      <c r="F1051" s="4">
        <v>1</v>
      </c>
    </row>
    <row r="1052" spans="1:6" x14ac:dyDescent="0.25">
      <c r="A1052" s="4">
        <v>10445811</v>
      </c>
      <c r="B1052" s="9" t="s">
        <v>340</v>
      </c>
      <c r="C1052" s="4" t="s">
        <v>264</v>
      </c>
      <c r="D1052" s="4" t="s">
        <v>186</v>
      </c>
      <c r="E1052" s="4" t="s">
        <v>376</v>
      </c>
      <c r="F1052" s="4">
        <v>1</v>
      </c>
    </row>
    <row r="1053" spans="1:6" x14ac:dyDescent="0.25">
      <c r="A1053" s="4">
        <v>10445811</v>
      </c>
      <c r="B1053" s="9" t="s">
        <v>340</v>
      </c>
      <c r="C1053" s="4" t="s">
        <v>264</v>
      </c>
      <c r="D1053" s="4" t="s">
        <v>186</v>
      </c>
      <c r="E1053" s="4" t="s">
        <v>377</v>
      </c>
      <c r="F1053" s="4">
        <v>0</v>
      </c>
    </row>
    <row r="1054" spans="1:6" x14ac:dyDescent="0.25">
      <c r="A1054" s="4">
        <v>10445812</v>
      </c>
      <c r="B1054" s="9" t="s">
        <v>340</v>
      </c>
      <c r="C1054" s="4" t="s">
        <v>308</v>
      </c>
      <c r="D1054" s="4" t="s">
        <v>48</v>
      </c>
      <c r="E1054" s="4" t="s">
        <v>374</v>
      </c>
      <c r="F1054" s="4">
        <v>1</v>
      </c>
    </row>
    <row r="1055" spans="1:6" x14ac:dyDescent="0.25">
      <c r="A1055" s="4">
        <v>10445812</v>
      </c>
      <c r="B1055" s="9" t="s">
        <v>340</v>
      </c>
      <c r="C1055" s="4" t="s">
        <v>308</v>
      </c>
      <c r="D1055" s="4" t="s">
        <v>48</v>
      </c>
      <c r="E1055" s="4" t="s">
        <v>375</v>
      </c>
      <c r="F1055" s="4">
        <v>0</v>
      </c>
    </row>
    <row r="1056" spans="1:6" x14ac:dyDescent="0.25">
      <c r="A1056" s="4">
        <v>10445812</v>
      </c>
      <c r="B1056" s="9" t="s">
        <v>340</v>
      </c>
      <c r="C1056" s="4" t="s">
        <v>308</v>
      </c>
      <c r="D1056" s="4" t="s">
        <v>48</v>
      </c>
      <c r="E1056" s="4" t="s">
        <v>376</v>
      </c>
      <c r="F1056" s="4">
        <v>1</v>
      </c>
    </row>
    <row r="1057" spans="1:6" x14ac:dyDescent="0.25">
      <c r="A1057" s="4">
        <v>10445812</v>
      </c>
      <c r="B1057" s="9" t="s">
        <v>340</v>
      </c>
      <c r="C1057" s="4" t="s">
        <v>308</v>
      </c>
      <c r="D1057" s="4" t="s">
        <v>48</v>
      </c>
      <c r="E1057" s="4" t="s">
        <v>377</v>
      </c>
      <c r="F1057" s="4">
        <v>0</v>
      </c>
    </row>
    <row r="1058" spans="1:6" x14ac:dyDescent="0.25">
      <c r="A1058" s="4">
        <v>10445813</v>
      </c>
      <c r="B1058" s="9" t="s">
        <v>340</v>
      </c>
      <c r="C1058" s="4" t="s">
        <v>308</v>
      </c>
      <c r="D1058" s="4" t="s">
        <v>48</v>
      </c>
      <c r="E1058" s="4" t="s">
        <v>374</v>
      </c>
      <c r="F1058" s="4">
        <v>1</v>
      </c>
    </row>
    <row r="1059" spans="1:6" x14ac:dyDescent="0.25">
      <c r="A1059" s="4">
        <v>10445813</v>
      </c>
      <c r="B1059" s="9" t="s">
        <v>340</v>
      </c>
      <c r="C1059" s="4" t="s">
        <v>308</v>
      </c>
      <c r="D1059" s="4" t="s">
        <v>48</v>
      </c>
      <c r="E1059" s="4" t="s">
        <v>375</v>
      </c>
      <c r="F1059" s="4">
        <v>1</v>
      </c>
    </row>
    <row r="1060" spans="1:6" x14ac:dyDescent="0.25">
      <c r="A1060" s="4">
        <v>10445813</v>
      </c>
      <c r="B1060" s="9" t="s">
        <v>340</v>
      </c>
      <c r="C1060" s="4" t="s">
        <v>308</v>
      </c>
      <c r="D1060" s="4" t="s">
        <v>48</v>
      </c>
      <c r="E1060" s="4" t="s">
        <v>376</v>
      </c>
      <c r="F1060" s="4">
        <v>0</v>
      </c>
    </row>
    <row r="1061" spans="1:6" x14ac:dyDescent="0.25">
      <c r="A1061" s="4">
        <v>10445813</v>
      </c>
      <c r="B1061" s="9" t="s">
        <v>340</v>
      </c>
      <c r="C1061" s="4" t="s">
        <v>308</v>
      </c>
      <c r="D1061" s="4" t="s">
        <v>48</v>
      </c>
      <c r="E1061" s="4" t="s">
        <v>377</v>
      </c>
      <c r="F1061" s="4">
        <v>0</v>
      </c>
    </row>
    <row r="1062" spans="1:6" x14ac:dyDescent="0.25">
      <c r="A1062" s="4">
        <v>10449801</v>
      </c>
      <c r="B1062" s="9" t="s">
        <v>340</v>
      </c>
      <c r="C1062" s="4" t="s">
        <v>305</v>
      </c>
      <c r="D1062" s="4" t="s">
        <v>253</v>
      </c>
      <c r="E1062" s="4" t="s">
        <v>374</v>
      </c>
      <c r="F1062" s="4">
        <v>1</v>
      </c>
    </row>
    <row r="1063" spans="1:6" x14ac:dyDescent="0.25">
      <c r="A1063" s="4">
        <v>10449801</v>
      </c>
      <c r="B1063" s="9" t="s">
        <v>340</v>
      </c>
      <c r="C1063" s="4" t="s">
        <v>305</v>
      </c>
      <c r="D1063" s="4" t="s">
        <v>253</v>
      </c>
      <c r="E1063" s="4" t="s">
        <v>375</v>
      </c>
      <c r="F1063" s="4">
        <v>1</v>
      </c>
    </row>
    <row r="1064" spans="1:6" x14ac:dyDescent="0.25">
      <c r="A1064" s="4">
        <v>10449801</v>
      </c>
      <c r="B1064" s="9" t="s">
        <v>340</v>
      </c>
      <c r="C1064" s="4" t="s">
        <v>305</v>
      </c>
      <c r="D1064" s="4" t="s">
        <v>253</v>
      </c>
      <c r="E1064" s="4" t="s">
        <v>376</v>
      </c>
      <c r="F1064" s="4">
        <v>1</v>
      </c>
    </row>
    <row r="1065" spans="1:6" x14ac:dyDescent="0.25">
      <c r="A1065" s="4">
        <v>10449801</v>
      </c>
      <c r="B1065" s="9" t="s">
        <v>340</v>
      </c>
      <c r="C1065" s="4" t="s">
        <v>305</v>
      </c>
      <c r="D1065" s="4" t="s">
        <v>253</v>
      </c>
      <c r="E1065" s="4" t="s">
        <v>377</v>
      </c>
      <c r="F1065" s="4">
        <v>0</v>
      </c>
    </row>
    <row r="1066" spans="1:6" x14ac:dyDescent="0.25">
      <c r="A1066" s="4">
        <v>10449802</v>
      </c>
      <c r="B1066" s="9" t="s">
        <v>340</v>
      </c>
      <c r="C1066" s="4" t="s">
        <v>194</v>
      </c>
      <c r="D1066" s="4" t="s">
        <v>186</v>
      </c>
      <c r="E1066" s="4" t="s">
        <v>374</v>
      </c>
      <c r="F1066" s="4">
        <v>0</v>
      </c>
    </row>
    <row r="1067" spans="1:6" x14ac:dyDescent="0.25">
      <c r="A1067" s="4">
        <v>10449802</v>
      </c>
      <c r="B1067" s="9" t="s">
        <v>340</v>
      </c>
      <c r="C1067" s="4" t="s">
        <v>194</v>
      </c>
      <c r="D1067" s="4" t="s">
        <v>186</v>
      </c>
      <c r="E1067" s="4" t="s">
        <v>375</v>
      </c>
      <c r="F1067" s="4">
        <v>0</v>
      </c>
    </row>
    <row r="1068" spans="1:6" x14ac:dyDescent="0.25">
      <c r="A1068" s="4">
        <v>10449802</v>
      </c>
      <c r="B1068" s="9" t="s">
        <v>340</v>
      </c>
      <c r="C1068" s="4" t="s">
        <v>194</v>
      </c>
      <c r="D1068" s="4" t="s">
        <v>186</v>
      </c>
      <c r="E1068" s="4" t="s">
        <v>376</v>
      </c>
      <c r="F1068" s="4">
        <v>1</v>
      </c>
    </row>
    <row r="1069" spans="1:6" x14ac:dyDescent="0.25">
      <c r="A1069" s="4">
        <v>10449802</v>
      </c>
      <c r="B1069" s="9" t="s">
        <v>340</v>
      </c>
      <c r="C1069" s="4" t="s">
        <v>194</v>
      </c>
      <c r="D1069" s="4" t="s">
        <v>186</v>
      </c>
      <c r="E1069" s="4" t="s">
        <v>377</v>
      </c>
      <c r="F1069" s="4">
        <v>0</v>
      </c>
    </row>
    <row r="1070" spans="1:6" x14ac:dyDescent="0.25">
      <c r="A1070" s="4">
        <v>10449803</v>
      </c>
      <c r="B1070" s="9" t="s">
        <v>340</v>
      </c>
      <c r="C1070" s="4" t="s">
        <v>125</v>
      </c>
      <c r="D1070" s="4" t="s">
        <v>104</v>
      </c>
      <c r="E1070" s="4" t="s">
        <v>374</v>
      </c>
      <c r="F1070" s="4">
        <v>1</v>
      </c>
    </row>
    <row r="1071" spans="1:6" x14ac:dyDescent="0.25">
      <c r="A1071" s="4">
        <v>10449803</v>
      </c>
      <c r="B1071" s="9" t="s">
        <v>340</v>
      </c>
      <c r="C1071" s="4" t="s">
        <v>125</v>
      </c>
      <c r="D1071" s="4" t="s">
        <v>104</v>
      </c>
      <c r="E1071" s="4" t="s">
        <v>375</v>
      </c>
      <c r="F1071" s="4">
        <v>1</v>
      </c>
    </row>
    <row r="1072" spans="1:6" x14ac:dyDescent="0.25">
      <c r="A1072" s="4">
        <v>10449803</v>
      </c>
      <c r="B1072" s="9" t="s">
        <v>340</v>
      </c>
      <c r="C1072" s="4" t="s">
        <v>125</v>
      </c>
      <c r="D1072" s="4" t="s">
        <v>104</v>
      </c>
      <c r="E1072" s="4" t="s">
        <v>376</v>
      </c>
      <c r="F1072" s="4">
        <v>1</v>
      </c>
    </row>
    <row r="1073" spans="1:6" x14ac:dyDescent="0.25">
      <c r="A1073" s="4">
        <v>10449803</v>
      </c>
      <c r="B1073" s="9" t="s">
        <v>340</v>
      </c>
      <c r="C1073" s="4" t="s">
        <v>125</v>
      </c>
      <c r="D1073" s="4" t="s">
        <v>104</v>
      </c>
      <c r="E1073" s="4" t="s">
        <v>377</v>
      </c>
      <c r="F1073" s="4">
        <v>0</v>
      </c>
    </row>
    <row r="1074" spans="1:6" x14ac:dyDescent="0.25">
      <c r="A1074" s="4">
        <v>10449804</v>
      </c>
      <c r="B1074" s="9" t="s">
        <v>340</v>
      </c>
      <c r="C1074" s="4" t="s">
        <v>300</v>
      </c>
      <c r="D1074" s="4" t="s">
        <v>233</v>
      </c>
      <c r="E1074" s="4" t="s">
        <v>374</v>
      </c>
      <c r="F1074" s="4">
        <v>1</v>
      </c>
    </row>
    <row r="1075" spans="1:6" x14ac:dyDescent="0.25">
      <c r="A1075" s="4">
        <v>10449804</v>
      </c>
      <c r="B1075" s="9" t="s">
        <v>340</v>
      </c>
      <c r="C1075" s="4" t="s">
        <v>300</v>
      </c>
      <c r="D1075" s="4" t="s">
        <v>233</v>
      </c>
      <c r="E1075" s="4" t="s">
        <v>375</v>
      </c>
      <c r="F1075" s="4">
        <v>1</v>
      </c>
    </row>
    <row r="1076" spans="1:6" x14ac:dyDescent="0.25">
      <c r="A1076" s="4">
        <v>10449804</v>
      </c>
      <c r="B1076" s="9" t="s">
        <v>340</v>
      </c>
      <c r="C1076" s="4" t="s">
        <v>300</v>
      </c>
      <c r="D1076" s="4" t="s">
        <v>233</v>
      </c>
      <c r="E1076" s="4" t="s">
        <v>376</v>
      </c>
      <c r="F1076" s="4">
        <v>1</v>
      </c>
    </row>
    <row r="1077" spans="1:6" x14ac:dyDescent="0.25">
      <c r="A1077" s="4">
        <v>10449804</v>
      </c>
      <c r="B1077" s="9" t="s">
        <v>340</v>
      </c>
      <c r="C1077" s="4" t="s">
        <v>300</v>
      </c>
      <c r="D1077" s="4" t="s">
        <v>233</v>
      </c>
      <c r="E1077" s="4" t="s">
        <v>377</v>
      </c>
      <c r="F1077" s="4">
        <v>0</v>
      </c>
    </row>
    <row r="1078" spans="1:6" x14ac:dyDescent="0.25">
      <c r="A1078" s="4">
        <v>10449805</v>
      </c>
      <c r="B1078" s="9" t="s">
        <v>340</v>
      </c>
      <c r="C1078" s="4" t="s">
        <v>209</v>
      </c>
      <c r="D1078" s="4" t="s">
        <v>186</v>
      </c>
      <c r="E1078" s="4" t="s">
        <v>374</v>
      </c>
      <c r="F1078" s="4">
        <v>1</v>
      </c>
    </row>
    <row r="1079" spans="1:6" x14ac:dyDescent="0.25">
      <c r="A1079" s="4">
        <v>10449805</v>
      </c>
      <c r="B1079" s="9" t="s">
        <v>340</v>
      </c>
      <c r="C1079" s="4" t="s">
        <v>209</v>
      </c>
      <c r="D1079" s="4" t="s">
        <v>186</v>
      </c>
      <c r="E1079" s="4" t="s">
        <v>375</v>
      </c>
      <c r="F1079" s="4">
        <v>1</v>
      </c>
    </row>
    <row r="1080" spans="1:6" x14ac:dyDescent="0.25">
      <c r="A1080" s="4">
        <v>10449805</v>
      </c>
      <c r="B1080" s="9" t="s">
        <v>340</v>
      </c>
      <c r="C1080" s="4" t="s">
        <v>209</v>
      </c>
      <c r="D1080" s="4" t="s">
        <v>186</v>
      </c>
      <c r="E1080" s="4" t="s">
        <v>376</v>
      </c>
      <c r="F1080" s="4">
        <v>0</v>
      </c>
    </row>
    <row r="1081" spans="1:6" x14ac:dyDescent="0.25">
      <c r="A1081" s="4">
        <v>10449805</v>
      </c>
      <c r="B1081" s="9" t="s">
        <v>340</v>
      </c>
      <c r="C1081" s="4" t="s">
        <v>209</v>
      </c>
      <c r="D1081" s="4" t="s">
        <v>186</v>
      </c>
      <c r="E1081" s="4" t="s">
        <v>377</v>
      </c>
      <c r="F1081" s="4">
        <v>0</v>
      </c>
    </row>
    <row r="1082" spans="1:6" x14ac:dyDescent="0.25">
      <c r="A1082" s="4">
        <v>10449806</v>
      </c>
      <c r="B1082" s="9" t="s">
        <v>340</v>
      </c>
      <c r="C1082" s="4" t="s">
        <v>131</v>
      </c>
      <c r="D1082" s="4" t="s">
        <v>104</v>
      </c>
      <c r="E1082" s="4" t="s">
        <v>374</v>
      </c>
      <c r="F1082" s="4">
        <v>1</v>
      </c>
    </row>
    <row r="1083" spans="1:6" x14ac:dyDescent="0.25">
      <c r="A1083" s="4">
        <v>10449806</v>
      </c>
      <c r="B1083" s="9" t="s">
        <v>340</v>
      </c>
      <c r="C1083" s="4" t="s">
        <v>131</v>
      </c>
      <c r="D1083" s="4" t="s">
        <v>104</v>
      </c>
      <c r="E1083" s="4" t="s">
        <v>375</v>
      </c>
      <c r="F1083" s="4">
        <v>0</v>
      </c>
    </row>
    <row r="1084" spans="1:6" x14ac:dyDescent="0.25">
      <c r="A1084" s="4">
        <v>10449806</v>
      </c>
      <c r="B1084" s="9" t="s">
        <v>340</v>
      </c>
      <c r="C1084" s="4" t="s">
        <v>131</v>
      </c>
      <c r="D1084" s="4" t="s">
        <v>104</v>
      </c>
      <c r="E1084" s="4" t="s">
        <v>376</v>
      </c>
      <c r="F1084" s="4">
        <v>1</v>
      </c>
    </row>
    <row r="1085" spans="1:6" x14ac:dyDescent="0.25">
      <c r="A1085" s="4">
        <v>10449806</v>
      </c>
      <c r="B1085" s="9" t="s">
        <v>340</v>
      </c>
      <c r="C1085" s="4" t="s">
        <v>131</v>
      </c>
      <c r="D1085" s="4" t="s">
        <v>104</v>
      </c>
      <c r="E1085" s="4" t="s">
        <v>377</v>
      </c>
      <c r="F1085" s="4">
        <v>0</v>
      </c>
    </row>
    <row r="1086" spans="1:6" x14ac:dyDescent="0.25">
      <c r="A1086" s="4">
        <v>10449807</v>
      </c>
      <c r="B1086" s="9" t="s">
        <v>340</v>
      </c>
      <c r="C1086" s="4" t="s">
        <v>292</v>
      </c>
      <c r="D1086" s="4" t="s">
        <v>233</v>
      </c>
      <c r="E1086" s="4" t="s">
        <v>374</v>
      </c>
      <c r="F1086" s="4">
        <v>1</v>
      </c>
    </row>
    <row r="1087" spans="1:6" x14ac:dyDescent="0.25">
      <c r="A1087" s="4">
        <v>10449807</v>
      </c>
      <c r="B1087" s="9" t="s">
        <v>340</v>
      </c>
      <c r="C1087" s="4" t="s">
        <v>292</v>
      </c>
      <c r="D1087" s="4" t="s">
        <v>233</v>
      </c>
      <c r="E1087" s="4" t="s">
        <v>375</v>
      </c>
      <c r="F1087" s="4">
        <v>0</v>
      </c>
    </row>
    <row r="1088" spans="1:6" x14ac:dyDescent="0.25">
      <c r="A1088" s="4">
        <v>10449807</v>
      </c>
      <c r="B1088" s="9" t="s">
        <v>340</v>
      </c>
      <c r="C1088" s="4" t="s">
        <v>292</v>
      </c>
      <c r="D1088" s="4" t="s">
        <v>233</v>
      </c>
      <c r="E1088" s="4" t="s">
        <v>376</v>
      </c>
      <c r="F1088" s="4">
        <v>0</v>
      </c>
    </row>
    <row r="1089" spans="1:6" x14ac:dyDescent="0.25">
      <c r="A1089" s="4">
        <v>10449807</v>
      </c>
      <c r="B1089" s="9" t="s">
        <v>340</v>
      </c>
      <c r="C1089" s="4" t="s">
        <v>292</v>
      </c>
      <c r="D1089" s="4" t="s">
        <v>233</v>
      </c>
      <c r="E1089" s="4" t="s">
        <v>377</v>
      </c>
      <c r="F1089" s="4">
        <v>0</v>
      </c>
    </row>
    <row r="1090" spans="1:6" x14ac:dyDescent="0.25">
      <c r="A1090" s="4">
        <v>10449808</v>
      </c>
      <c r="B1090" s="9" t="s">
        <v>340</v>
      </c>
      <c r="C1090" s="4" t="s">
        <v>281</v>
      </c>
      <c r="D1090" s="4" t="s">
        <v>253</v>
      </c>
      <c r="E1090" s="4" t="s">
        <v>374</v>
      </c>
      <c r="F1090" s="4">
        <v>1</v>
      </c>
    </row>
    <row r="1091" spans="1:6" x14ac:dyDescent="0.25">
      <c r="A1091" s="4">
        <v>10449808</v>
      </c>
      <c r="B1091" s="9" t="s">
        <v>340</v>
      </c>
      <c r="C1091" s="4" t="s">
        <v>281</v>
      </c>
      <c r="D1091" s="4" t="s">
        <v>253</v>
      </c>
      <c r="E1091" s="4" t="s">
        <v>375</v>
      </c>
      <c r="F1091" s="4">
        <v>1</v>
      </c>
    </row>
    <row r="1092" spans="1:6" x14ac:dyDescent="0.25">
      <c r="A1092" s="4">
        <v>10449808</v>
      </c>
      <c r="B1092" s="9" t="s">
        <v>340</v>
      </c>
      <c r="C1092" s="4" t="s">
        <v>281</v>
      </c>
      <c r="D1092" s="4" t="s">
        <v>253</v>
      </c>
      <c r="E1092" s="4" t="s">
        <v>376</v>
      </c>
      <c r="F1092" s="4">
        <v>1</v>
      </c>
    </row>
    <row r="1093" spans="1:6" x14ac:dyDescent="0.25">
      <c r="A1093" s="4">
        <v>10449808</v>
      </c>
      <c r="B1093" s="9" t="s">
        <v>340</v>
      </c>
      <c r="C1093" s="4" t="s">
        <v>281</v>
      </c>
      <c r="D1093" s="4" t="s">
        <v>253</v>
      </c>
      <c r="E1093" s="4" t="s">
        <v>377</v>
      </c>
      <c r="F1093" s="4">
        <v>0</v>
      </c>
    </row>
    <row r="1094" spans="1:6" x14ac:dyDescent="0.25">
      <c r="A1094" s="4">
        <v>10449809</v>
      </c>
      <c r="B1094" s="9" t="s">
        <v>340</v>
      </c>
      <c r="C1094" s="4" t="s">
        <v>66</v>
      </c>
      <c r="D1094" s="4" t="s">
        <v>48</v>
      </c>
      <c r="E1094" s="4" t="s">
        <v>374</v>
      </c>
      <c r="F1094" s="4">
        <v>1</v>
      </c>
    </row>
    <row r="1095" spans="1:6" x14ac:dyDescent="0.25">
      <c r="A1095" s="4">
        <v>10449809</v>
      </c>
      <c r="B1095" s="9" t="s">
        <v>340</v>
      </c>
      <c r="C1095" s="4" t="s">
        <v>66</v>
      </c>
      <c r="D1095" s="4" t="s">
        <v>48</v>
      </c>
      <c r="E1095" s="4" t="s">
        <v>375</v>
      </c>
      <c r="F1095" s="4">
        <v>0</v>
      </c>
    </row>
    <row r="1096" spans="1:6" x14ac:dyDescent="0.25">
      <c r="A1096" s="4">
        <v>10449809</v>
      </c>
      <c r="B1096" s="9" t="s">
        <v>340</v>
      </c>
      <c r="C1096" s="4" t="s">
        <v>66</v>
      </c>
      <c r="D1096" s="4" t="s">
        <v>48</v>
      </c>
      <c r="E1096" s="4" t="s">
        <v>376</v>
      </c>
      <c r="F1096" s="4">
        <v>1</v>
      </c>
    </row>
    <row r="1097" spans="1:6" x14ac:dyDescent="0.25">
      <c r="A1097" s="4">
        <v>10449809</v>
      </c>
      <c r="B1097" s="9" t="s">
        <v>340</v>
      </c>
      <c r="C1097" s="4" t="s">
        <v>66</v>
      </c>
      <c r="D1097" s="4" t="s">
        <v>48</v>
      </c>
      <c r="E1097" s="4" t="s">
        <v>377</v>
      </c>
      <c r="F1097" s="4">
        <v>0</v>
      </c>
    </row>
    <row r="1098" spans="1:6" x14ac:dyDescent="0.25">
      <c r="A1098" s="4">
        <v>10449810</v>
      </c>
      <c r="B1098" s="9" t="s">
        <v>340</v>
      </c>
      <c r="C1098" s="4" t="s">
        <v>98</v>
      </c>
      <c r="D1098" s="4" t="s">
        <v>48</v>
      </c>
      <c r="E1098" s="4" t="s">
        <v>374</v>
      </c>
      <c r="F1098" s="4">
        <v>1</v>
      </c>
    </row>
    <row r="1099" spans="1:6" x14ac:dyDescent="0.25">
      <c r="A1099" s="4">
        <v>10449810</v>
      </c>
      <c r="B1099" s="9" t="s">
        <v>340</v>
      </c>
      <c r="C1099" s="4" t="s">
        <v>98</v>
      </c>
      <c r="D1099" s="4" t="s">
        <v>48</v>
      </c>
      <c r="E1099" s="4" t="s">
        <v>375</v>
      </c>
      <c r="F1099" s="4">
        <v>0</v>
      </c>
    </row>
    <row r="1100" spans="1:6" x14ac:dyDescent="0.25">
      <c r="A1100" s="4">
        <v>10449810</v>
      </c>
      <c r="B1100" s="9" t="s">
        <v>340</v>
      </c>
      <c r="C1100" s="4" t="s">
        <v>98</v>
      </c>
      <c r="D1100" s="4" t="s">
        <v>48</v>
      </c>
      <c r="E1100" s="4" t="s">
        <v>376</v>
      </c>
      <c r="F1100" s="4">
        <v>0</v>
      </c>
    </row>
    <row r="1101" spans="1:6" x14ac:dyDescent="0.25">
      <c r="A1101" s="4">
        <v>10449810</v>
      </c>
      <c r="B1101" s="9" t="s">
        <v>340</v>
      </c>
      <c r="C1101" s="4" t="s">
        <v>98</v>
      </c>
      <c r="D1101" s="4" t="s">
        <v>48</v>
      </c>
      <c r="E1101" s="4" t="s">
        <v>377</v>
      </c>
      <c r="F1101" s="4">
        <v>0</v>
      </c>
    </row>
    <row r="1102" spans="1:6" x14ac:dyDescent="0.25">
      <c r="A1102" s="4">
        <v>10449811</v>
      </c>
      <c r="B1102" s="9" t="s">
        <v>340</v>
      </c>
      <c r="C1102" s="4" t="s">
        <v>272</v>
      </c>
      <c r="D1102" s="4" t="s">
        <v>253</v>
      </c>
      <c r="E1102" s="4" t="s">
        <v>374</v>
      </c>
      <c r="F1102" s="4">
        <v>1</v>
      </c>
    </row>
    <row r="1103" spans="1:6" x14ac:dyDescent="0.25">
      <c r="A1103" s="4">
        <v>10449811</v>
      </c>
      <c r="B1103" s="9" t="s">
        <v>340</v>
      </c>
      <c r="C1103" s="4" t="s">
        <v>272</v>
      </c>
      <c r="D1103" s="4" t="s">
        <v>253</v>
      </c>
      <c r="E1103" s="4" t="s">
        <v>375</v>
      </c>
      <c r="F1103" s="4">
        <v>1</v>
      </c>
    </row>
    <row r="1104" spans="1:6" x14ac:dyDescent="0.25">
      <c r="A1104" s="4">
        <v>10449811</v>
      </c>
      <c r="B1104" s="9" t="s">
        <v>340</v>
      </c>
      <c r="C1104" s="4" t="s">
        <v>272</v>
      </c>
      <c r="D1104" s="4" t="s">
        <v>253</v>
      </c>
      <c r="E1104" s="4" t="s">
        <v>376</v>
      </c>
      <c r="F1104" s="4">
        <v>1</v>
      </c>
    </row>
    <row r="1105" spans="1:6" x14ac:dyDescent="0.25">
      <c r="A1105" s="4">
        <v>10449811</v>
      </c>
      <c r="B1105" s="9" t="s">
        <v>340</v>
      </c>
      <c r="C1105" s="4" t="s">
        <v>272</v>
      </c>
      <c r="D1105" s="4" t="s">
        <v>253</v>
      </c>
      <c r="E1105" s="4" t="s">
        <v>377</v>
      </c>
      <c r="F1105" s="4">
        <v>0</v>
      </c>
    </row>
    <row r="1106" spans="1:6" x14ac:dyDescent="0.25">
      <c r="A1106" s="4">
        <v>10449812</v>
      </c>
      <c r="B1106" s="9" t="s">
        <v>340</v>
      </c>
      <c r="C1106" s="4" t="s">
        <v>177</v>
      </c>
      <c r="D1106" s="4" t="s">
        <v>104</v>
      </c>
      <c r="E1106" s="4" t="s">
        <v>374</v>
      </c>
      <c r="F1106" s="4">
        <v>1</v>
      </c>
    </row>
    <row r="1107" spans="1:6" x14ac:dyDescent="0.25">
      <c r="A1107" s="4">
        <v>10449812</v>
      </c>
      <c r="B1107" s="9" t="s">
        <v>340</v>
      </c>
      <c r="C1107" s="4" t="s">
        <v>177</v>
      </c>
      <c r="D1107" s="4" t="s">
        <v>104</v>
      </c>
      <c r="E1107" s="4" t="s">
        <v>375</v>
      </c>
      <c r="F1107" s="4">
        <v>0</v>
      </c>
    </row>
    <row r="1108" spans="1:6" x14ac:dyDescent="0.25">
      <c r="A1108" s="4">
        <v>10449812</v>
      </c>
      <c r="B1108" s="9" t="s">
        <v>340</v>
      </c>
      <c r="C1108" s="4" t="s">
        <v>177</v>
      </c>
      <c r="D1108" s="4" t="s">
        <v>104</v>
      </c>
      <c r="E1108" s="4" t="s">
        <v>376</v>
      </c>
      <c r="F1108" s="4">
        <v>0</v>
      </c>
    </row>
    <row r="1109" spans="1:6" x14ac:dyDescent="0.25">
      <c r="A1109" s="4">
        <v>10449812</v>
      </c>
      <c r="B1109" s="9" t="s">
        <v>340</v>
      </c>
      <c r="C1109" s="4" t="s">
        <v>177</v>
      </c>
      <c r="D1109" s="4" t="s">
        <v>104</v>
      </c>
      <c r="E1109" s="4" t="s">
        <v>377</v>
      </c>
      <c r="F1109" s="4">
        <v>0</v>
      </c>
    </row>
    <row r="1110" spans="1:6" x14ac:dyDescent="0.25">
      <c r="A1110" s="4">
        <v>10449813</v>
      </c>
      <c r="B1110" s="9" t="s">
        <v>340</v>
      </c>
      <c r="C1110" s="4" t="s">
        <v>269</v>
      </c>
      <c r="D1110" s="4" t="s">
        <v>186</v>
      </c>
      <c r="E1110" s="4" t="s">
        <v>374</v>
      </c>
      <c r="F1110" s="4">
        <v>1</v>
      </c>
    </row>
    <row r="1111" spans="1:6" x14ac:dyDescent="0.25">
      <c r="A1111" s="4">
        <v>10449813</v>
      </c>
      <c r="B1111" s="9" t="s">
        <v>340</v>
      </c>
      <c r="C1111" s="4" t="s">
        <v>269</v>
      </c>
      <c r="D1111" s="4" t="s">
        <v>186</v>
      </c>
      <c r="E1111" s="4" t="s">
        <v>375</v>
      </c>
      <c r="F1111" s="4">
        <v>0</v>
      </c>
    </row>
    <row r="1112" spans="1:6" x14ac:dyDescent="0.25">
      <c r="A1112" s="4">
        <v>10449813</v>
      </c>
      <c r="B1112" s="9" t="s">
        <v>340</v>
      </c>
      <c r="C1112" s="4" t="s">
        <v>269</v>
      </c>
      <c r="D1112" s="4" t="s">
        <v>186</v>
      </c>
      <c r="E1112" s="4" t="s">
        <v>376</v>
      </c>
      <c r="F1112" s="4">
        <v>1</v>
      </c>
    </row>
    <row r="1113" spans="1:6" x14ac:dyDescent="0.25">
      <c r="A1113" s="4">
        <v>10449813</v>
      </c>
      <c r="B1113" s="9" t="s">
        <v>340</v>
      </c>
      <c r="C1113" s="4" t="s">
        <v>269</v>
      </c>
      <c r="D1113" s="4" t="s">
        <v>186</v>
      </c>
      <c r="E1113" s="4" t="s">
        <v>377</v>
      </c>
      <c r="F1113" s="4">
        <v>0</v>
      </c>
    </row>
    <row r="1114" spans="1:6" x14ac:dyDescent="0.25">
      <c r="A1114" s="4">
        <v>10449814</v>
      </c>
      <c r="B1114" s="9" t="s">
        <v>340</v>
      </c>
      <c r="C1114" s="4" t="s">
        <v>128</v>
      </c>
      <c r="D1114" s="4" t="s">
        <v>104</v>
      </c>
      <c r="E1114" s="4" t="s">
        <v>374</v>
      </c>
      <c r="F1114" s="4">
        <v>1</v>
      </c>
    </row>
    <row r="1115" spans="1:6" x14ac:dyDescent="0.25">
      <c r="A1115" s="4">
        <v>10449814</v>
      </c>
      <c r="B1115" s="9" t="s">
        <v>340</v>
      </c>
      <c r="C1115" s="4" t="s">
        <v>128</v>
      </c>
      <c r="D1115" s="4" t="s">
        <v>104</v>
      </c>
      <c r="E1115" s="4" t="s">
        <v>375</v>
      </c>
      <c r="F1115" s="4">
        <v>1</v>
      </c>
    </row>
    <row r="1116" spans="1:6" x14ac:dyDescent="0.25">
      <c r="A1116" s="4">
        <v>10449814</v>
      </c>
      <c r="B1116" s="9" t="s">
        <v>340</v>
      </c>
      <c r="C1116" s="4" t="s">
        <v>128</v>
      </c>
      <c r="D1116" s="4" t="s">
        <v>104</v>
      </c>
      <c r="E1116" s="4" t="s">
        <v>376</v>
      </c>
      <c r="F1116" s="4">
        <v>0</v>
      </c>
    </row>
    <row r="1117" spans="1:6" x14ac:dyDescent="0.25">
      <c r="A1117" s="4">
        <v>10449814</v>
      </c>
      <c r="B1117" s="9" t="s">
        <v>340</v>
      </c>
      <c r="C1117" s="4" t="s">
        <v>128</v>
      </c>
      <c r="D1117" s="4" t="s">
        <v>104</v>
      </c>
      <c r="E1117" s="4" t="s">
        <v>377</v>
      </c>
      <c r="F1117" s="4">
        <v>0</v>
      </c>
    </row>
    <row r="1118" spans="1:6" x14ac:dyDescent="0.25">
      <c r="A1118" s="4">
        <v>10449815</v>
      </c>
      <c r="B1118" s="9" t="s">
        <v>340</v>
      </c>
      <c r="C1118" s="4" t="s">
        <v>275</v>
      </c>
      <c r="D1118" s="4" t="s">
        <v>253</v>
      </c>
      <c r="E1118" s="4" t="s">
        <v>374</v>
      </c>
      <c r="F1118" s="4">
        <v>1</v>
      </c>
    </row>
    <row r="1119" spans="1:6" x14ac:dyDescent="0.25">
      <c r="A1119" s="4">
        <v>10449815</v>
      </c>
      <c r="B1119" s="9" t="s">
        <v>340</v>
      </c>
      <c r="C1119" s="4" t="s">
        <v>275</v>
      </c>
      <c r="D1119" s="4" t="s">
        <v>253</v>
      </c>
      <c r="E1119" s="4" t="s">
        <v>375</v>
      </c>
      <c r="F1119" s="4">
        <v>0</v>
      </c>
    </row>
    <row r="1120" spans="1:6" x14ac:dyDescent="0.25">
      <c r="A1120" s="4">
        <v>10449815</v>
      </c>
      <c r="B1120" s="9" t="s">
        <v>340</v>
      </c>
      <c r="C1120" s="4" t="s">
        <v>275</v>
      </c>
      <c r="D1120" s="4" t="s">
        <v>253</v>
      </c>
      <c r="E1120" s="4" t="s">
        <v>376</v>
      </c>
      <c r="F1120" s="4">
        <v>1</v>
      </c>
    </row>
    <row r="1121" spans="1:6" x14ac:dyDescent="0.25">
      <c r="A1121" s="4">
        <v>10449815</v>
      </c>
      <c r="B1121" s="9" t="s">
        <v>340</v>
      </c>
      <c r="C1121" s="4" t="s">
        <v>275</v>
      </c>
      <c r="D1121" s="4" t="s">
        <v>253</v>
      </c>
      <c r="E1121" s="4" t="s">
        <v>377</v>
      </c>
      <c r="F1121" s="4">
        <v>0</v>
      </c>
    </row>
    <row r="1122" spans="1:6" x14ac:dyDescent="0.25">
      <c r="A1122" s="4">
        <v>10449816</v>
      </c>
      <c r="B1122" s="9" t="s">
        <v>340</v>
      </c>
      <c r="C1122" s="4" t="s">
        <v>174</v>
      </c>
      <c r="D1122" s="4" t="s">
        <v>104</v>
      </c>
      <c r="E1122" s="4" t="s">
        <v>374</v>
      </c>
      <c r="F1122" s="4">
        <v>1</v>
      </c>
    </row>
    <row r="1123" spans="1:6" x14ac:dyDescent="0.25">
      <c r="A1123" s="4">
        <v>10449816</v>
      </c>
      <c r="B1123" s="9" t="s">
        <v>340</v>
      </c>
      <c r="C1123" s="4" t="s">
        <v>174</v>
      </c>
      <c r="D1123" s="4" t="s">
        <v>104</v>
      </c>
      <c r="E1123" s="4" t="s">
        <v>375</v>
      </c>
      <c r="F1123" s="4">
        <v>0</v>
      </c>
    </row>
    <row r="1124" spans="1:6" x14ac:dyDescent="0.25">
      <c r="A1124" s="4">
        <v>10449816</v>
      </c>
      <c r="B1124" s="9" t="s">
        <v>340</v>
      </c>
      <c r="C1124" s="4" t="s">
        <v>174</v>
      </c>
      <c r="D1124" s="4" t="s">
        <v>104</v>
      </c>
      <c r="E1124" s="4" t="s">
        <v>376</v>
      </c>
      <c r="F1124" s="4">
        <v>1</v>
      </c>
    </row>
    <row r="1125" spans="1:6" x14ac:dyDescent="0.25">
      <c r="A1125" s="4">
        <v>10449816</v>
      </c>
      <c r="B1125" s="9" t="s">
        <v>340</v>
      </c>
      <c r="C1125" s="4" t="s">
        <v>174</v>
      </c>
      <c r="D1125" s="4" t="s">
        <v>104</v>
      </c>
      <c r="E1125" s="4" t="s">
        <v>377</v>
      </c>
      <c r="F1125" s="4">
        <v>0</v>
      </c>
    </row>
    <row r="1126" spans="1:6" x14ac:dyDescent="0.25">
      <c r="A1126" s="4">
        <v>10449817</v>
      </c>
      <c r="B1126" s="9" t="s">
        <v>340</v>
      </c>
      <c r="C1126" s="4" t="s">
        <v>60</v>
      </c>
      <c r="D1126" s="4" t="s">
        <v>48</v>
      </c>
      <c r="E1126" s="4" t="s">
        <v>374</v>
      </c>
      <c r="F1126" s="4">
        <v>1</v>
      </c>
    </row>
    <row r="1127" spans="1:6" x14ac:dyDescent="0.25">
      <c r="A1127" s="4">
        <v>10449817</v>
      </c>
      <c r="B1127" s="9" t="s">
        <v>340</v>
      </c>
      <c r="C1127" s="4" t="s">
        <v>60</v>
      </c>
      <c r="D1127" s="4" t="s">
        <v>48</v>
      </c>
      <c r="E1127" s="4" t="s">
        <v>375</v>
      </c>
      <c r="F1127" s="4">
        <v>1</v>
      </c>
    </row>
    <row r="1128" spans="1:6" x14ac:dyDescent="0.25">
      <c r="A1128" s="4">
        <v>10449817</v>
      </c>
      <c r="B1128" s="9" t="s">
        <v>340</v>
      </c>
      <c r="C1128" s="4" t="s">
        <v>60</v>
      </c>
      <c r="D1128" s="4" t="s">
        <v>48</v>
      </c>
      <c r="E1128" s="4" t="s">
        <v>376</v>
      </c>
      <c r="F1128" s="4">
        <v>1</v>
      </c>
    </row>
    <row r="1129" spans="1:6" x14ac:dyDescent="0.25">
      <c r="A1129" s="4">
        <v>10449817</v>
      </c>
      <c r="B1129" s="9" t="s">
        <v>340</v>
      </c>
      <c r="C1129" s="4" t="s">
        <v>60</v>
      </c>
      <c r="D1129" s="4" t="s">
        <v>48</v>
      </c>
      <c r="E1129" s="4" t="s">
        <v>377</v>
      </c>
      <c r="F1129" s="4">
        <v>0</v>
      </c>
    </row>
    <row r="1130" spans="1:6" x14ac:dyDescent="0.25">
      <c r="A1130" s="4">
        <v>10449818</v>
      </c>
      <c r="B1130" s="9" t="s">
        <v>340</v>
      </c>
      <c r="C1130" s="4" t="s">
        <v>98</v>
      </c>
      <c r="D1130" s="4" t="s">
        <v>48</v>
      </c>
      <c r="E1130" s="4" t="s">
        <v>374</v>
      </c>
      <c r="F1130" s="4">
        <v>1</v>
      </c>
    </row>
    <row r="1131" spans="1:6" x14ac:dyDescent="0.25">
      <c r="A1131" s="4">
        <v>10449818</v>
      </c>
      <c r="B1131" s="9" t="s">
        <v>340</v>
      </c>
      <c r="C1131" s="4" t="s">
        <v>98</v>
      </c>
      <c r="D1131" s="4" t="s">
        <v>48</v>
      </c>
      <c r="E1131" s="4" t="s">
        <v>375</v>
      </c>
      <c r="F1131" s="4">
        <v>0</v>
      </c>
    </row>
    <row r="1132" spans="1:6" x14ac:dyDescent="0.25">
      <c r="A1132" s="4">
        <v>10449818</v>
      </c>
      <c r="B1132" s="9" t="s">
        <v>340</v>
      </c>
      <c r="C1132" s="4" t="s">
        <v>98</v>
      </c>
      <c r="D1132" s="4" t="s">
        <v>48</v>
      </c>
      <c r="E1132" s="4" t="s">
        <v>376</v>
      </c>
      <c r="F1132" s="4">
        <v>1</v>
      </c>
    </row>
    <row r="1133" spans="1:6" x14ac:dyDescent="0.25">
      <c r="A1133" s="4">
        <v>10449818</v>
      </c>
      <c r="B1133" s="9" t="s">
        <v>340</v>
      </c>
      <c r="C1133" s="4" t="s">
        <v>98</v>
      </c>
      <c r="D1133" s="4" t="s">
        <v>48</v>
      </c>
      <c r="E1133" s="4" t="s">
        <v>377</v>
      </c>
      <c r="F1133" s="4">
        <v>0</v>
      </c>
    </row>
    <row r="1134" spans="1:6" x14ac:dyDescent="0.25">
      <c r="A1134" s="4">
        <v>10449819</v>
      </c>
      <c r="B1134" s="9" t="s">
        <v>340</v>
      </c>
      <c r="C1134" s="4" t="s">
        <v>232</v>
      </c>
      <c r="D1134" s="4" t="s">
        <v>233</v>
      </c>
      <c r="E1134" s="4" t="s">
        <v>374</v>
      </c>
      <c r="F1134" s="4">
        <v>0</v>
      </c>
    </row>
    <row r="1135" spans="1:6" x14ac:dyDescent="0.25">
      <c r="A1135" s="4">
        <v>10449819</v>
      </c>
      <c r="B1135" s="9" t="s">
        <v>340</v>
      </c>
      <c r="C1135" s="4" t="s">
        <v>232</v>
      </c>
      <c r="D1135" s="4" t="s">
        <v>233</v>
      </c>
      <c r="E1135" s="4" t="s">
        <v>375</v>
      </c>
      <c r="F1135" s="4">
        <v>1</v>
      </c>
    </row>
    <row r="1136" spans="1:6" x14ac:dyDescent="0.25">
      <c r="A1136" s="4">
        <v>10449819</v>
      </c>
      <c r="B1136" s="9" t="s">
        <v>340</v>
      </c>
      <c r="C1136" s="4" t="s">
        <v>232</v>
      </c>
      <c r="D1136" s="4" t="s">
        <v>233</v>
      </c>
      <c r="E1136" s="4" t="s">
        <v>376</v>
      </c>
      <c r="F1136" s="4">
        <v>0</v>
      </c>
    </row>
    <row r="1137" spans="1:6" x14ac:dyDescent="0.25">
      <c r="A1137" s="4">
        <v>10449819</v>
      </c>
      <c r="B1137" s="9" t="s">
        <v>340</v>
      </c>
      <c r="C1137" s="4" t="s">
        <v>232</v>
      </c>
      <c r="D1137" s="4" t="s">
        <v>233</v>
      </c>
      <c r="E1137" s="4" t="s">
        <v>377</v>
      </c>
      <c r="F1137" s="4">
        <v>0</v>
      </c>
    </row>
    <row r="1138" spans="1:6" x14ac:dyDescent="0.25">
      <c r="A1138" s="4">
        <v>10449820</v>
      </c>
      <c r="B1138" s="9" t="s">
        <v>340</v>
      </c>
      <c r="C1138" s="4" t="s">
        <v>278</v>
      </c>
      <c r="D1138" s="4" t="s">
        <v>253</v>
      </c>
      <c r="E1138" s="4" t="s">
        <v>374</v>
      </c>
      <c r="F1138" s="4">
        <v>1</v>
      </c>
    </row>
    <row r="1139" spans="1:6" x14ac:dyDescent="0.25">
      <c r="A1139" s="4">
        <v>10449820</v>
      </c>
      <c r="B1139" s="9" t="s">
        <v>340</v>
      </c>
      <c r="C1139" s="4" t="s">
        <v>278</v>
      </c>
      <c r="D1139" s="4" t="s">
        <v>253</v>
      </c>
      <c r="E1139" s="4" t="s">
        <v>375</v>
      </c>
      <c r="F1139" s="4">
        <v>1</v>
      </c>
    </row>
    <row r="1140" spans="1:6" x14ac:dyDescent="0.25">
      <c r="A1140" s="4">
        <v>10449820</v>
      </c>
      <c r="B1140" s="9" t="s">
        <v>340</v>
      </c>
      <c r="C1140" s="4" t="s">
        <v>278</v>
      </c>
      <c r="D1140" s="4" t="s">
        <v>253</v>
      </c>
      <c r="E1140" s="4" t="s">
        <v>376</v>
      </c>
      <c r="F1140" s="4">
        <v>1</v>
      </c>
    </row>
    <row r="1141" spans="1:6" x14ac:dyDescent="0.25">
      <c r="A1141" s="4">
        <v>10449820</v>
      </c>
      <c r="B1141" s="9" t="s">
        <v>340</v>
      </c>
      <c r="C1141" s="4" t="s">
        <v>278</v>
      </c>
      <c r="D1141" s="4" t="s">
        <v>253</v>
      </c>
      <c r="E1141" s="4" t="s">
        <v>377</v>
      </c>
      <c r="F1141" s="4">
        <v>0</v>
      </c>
    </row>
    <row r="1142" spans="1:6" x14ac:dyDescent="0.25">
      <c r="A1142" s="4">
        <v>10449821</v>
      </c>
      <c r="B1142" s="9" t="s">
        <v>340</v>
      </c>
      <c r="C1142" s="4" t="s">
        <v>295</v>
      </c>
      <c r="D1142" s="4" t="s">
        <v>233</v>
      </c>
      <c r="E1142" s="4" t="s">
        <v>374</v>
      </c>
      <c r="F1142" s="4">
        <v>1</v>
      </c>
    </row>
    <row r="1143" spans="1:6" x14ac:dyDescent="0.25">
      <c r="A1143" s="4">
        <v>10449821</v>
      </c>
      <c r="B1143" s="9" t="s">
        <v>340</v>
      </c>
      <c r="C1143" s="4" t="s">
        <v>295</v>
      </c>
      <c r="D1143" s="4" t="s">
        <v>233</v>
      </c>
      <c r="E1143" s="4" t="s">
        <v>375</v>
      </c>
      <c r="F1143" s="4">
        <v>0</v>
      </c>
    </row>
    <row r="1144" spans="1:6" x14ac:dyDescent="0.25">
      <c r="A1144" s="4">
        <v>10449821</v>
      </c>
      <c r="B1144" s="9" t="s">
        <v>340</v>
      </c>
      <c r="C1144" s="4" t="s">
        <v>295</v>
      </c>
      <c r="D1144" s="4" t="s">
        <v>233</v>
      </c>
      <c r="E1144" s="4" t="s">
        <v>376</v>
      </c>
      <c r="F1144" s="4">
        <v>1</v>
      </c>
    </row>
    <row r="1145" spans="1:6" x14ac:dyDescent="0.25">
      <c r="A1145" s="4">
        <v>10449821</v>
      </c>
      <c r="B1145" s="9" t="s">
        <v>340</v>
      </c>
      <c r="C1145" s="4" t="s">
        <v>295</v>
      </c>
      <c r="D1145" s="4" t="s">
        <v>233</v>
      </c>
      <c r="E1145" s="4" t="s">
        <v>377</v>
      </c>
      <c r="F1145" s="4">
        <v>0</v>
      </c>
    </row>
    <row r="1146" spans="1:6" x14ac:dyDescent="0.25">
      <c r="A1146" s="4">
        <v>10449822</v>
      </c>
      <c r="B1146" s="9" t="s">
        <v>340</v>
      </c>
      <c r="C1146" s="4" t="s">
        <v>169</v>
      </c>
      <c r="D1146" s="4" t="s">
        <v>104</v>
      </c>
      <c r="E1146" s="4" t="s">
        <v>374</v>
      </c>
      <c r="F1146" s="4">
        <v>1</v>
      </c>
    </row>
    <row r="1147" spans="1:6" x14ac:dyDescent="0.25">
      <c r="A1147" s="4">
        <v>10449822</v>
      </c>
      <c r="B1147" s="9" t="s">
        <v>340</v>
      </c>
      <c r="C1147" s="4" t="s">
        <v>169</v>
      </c>
      <c r="D1147" s="4" t="s">
        <v>104</v>
      </c>
      <c r="E1147" s="4" t="s">
        <v>375</v>
      </c>
      <c r="F1147" s="4">
        <v>0</v>
      </c>
    </row>
    <row r="1148" spans="1:6" x14ac:dyDescent="0.25">
      <c r="A1148" s="4">
        <v>10449822</v>
      </c>
      <c r="B1148" s="9" t="s">
        <v>340</v>
      </c>
      <c r="C1148" s="4" t="s">
        <v>169</v>
      </c>
      <c r="D1148" s="4" t="s">
        <v>104</v>
      </c>
      <c r="E1148" s="4" t="s">
        <v>376</v>
      </c>
      <c r="F1148" s="4">
        <v>1</v>
      </c>
    </row>
    <row r="1149" spans="1:6" x14ac:dyDescent="0.25">
      <c r="A1149" s="4">
        <v>10449822</v>
      </c>
      <c r="B1149" s="9" t="s">
        <v>340</v>
      </c>
      <c r="C1149" s="4" t="s">
        <v>169</v>
      </c>
      <c r="D1149" s="4" t="s">
        <v>104</v>
      </c>
      <c r="E1149" s="4" t="s">
        <v>377</v>
      </c>
      <c r="F1149" s="4">
        <v>0</v>
      </c>
    </row>
    <row r="1150" spans="1:6" x14ac:dyDescent="0.25">
      <c r="A1150" s="4">
        <v>10449823</v>
      </c>
      <c r="B1150" s="9" t="s">
        <v>340</v>
      </c>
      <c r="C1150" s="4" t="s">
        <v>252</v>
      </c>
      <c r="D1150" s="4" t="s">
        <v>253</v>
      </c>
      <c r="E1150" s="4" t="s">
        <v>374</v>
      </c>
      <c r="F1150" s="4">
        <v>1</v>
      </c>
    </row>
    <row r="1151" spans="1:6" x14ac:dyDescent="0.25">
      <c r="A1151" s="4">
        <v>10449823</v>
      </c>
      <c r="B1151" s="9" t="s">
        <v>340</v>
      </c>
      <c r="C1151" s="4" t="s">
        <v>252</v>
      </c>
      <c r="D1151" s="4" t="s">
        <v>253</v>
      </c>
      <c r="E1151" s="4" t="s">
        <v>375</v>
      </c>
      <c r="F1151" s="4">
        <v>0</v>
      </c>
    </row>
    <row r="1152" spans="1:6" x14ac:dyDescent="0.25">
      <c r="A1152" s="4">
        <v>10449823</v>
      </c>
      <c r="B1152" s="9" t="s">
        <v>340</v>
      </c>
      <c r="C1152" s="4" t="s">
        <v>252</v>
      </c>
      <c r="D1152" s="4" t="s">
        <v>253</v>
      </c>
      <c r="E1152" s="4" t="s">
        <v>376</v>
      </c>
      <c r="F1152" s="4">
        <v>1</v>
      </c>
    </row>
    <row r="1153" spans="1:6" x14ac:dyDescent="0.25">
      <c r="A1153" s="4">
        <v>10449823</v>
      </c>
      <c r="B1153" s="9" t="s">
        <v>340</v>
      </c>
      <c r="C1153" s="4" t="s">
        <v>252</v>
      </c>
      <c r="D1153" s="4" t="s">
        <v>253</v>
      </c>
      <c r="E1153" s="4" t="s">
        <v>377</v>
      </c>
      <c r="F1153" s="4">
        <v>0</v>
      </c>
    </row>
    <row r="1154" spans="1:6" x14ac:dyDescent="0.25">
      <c r="A1154" s="4">
        <v>10453631</v>
      </c>
      <c r="B1154" s="9" t="s">
        <v>340</v>
      </c>
      <c r="C1154" s="4" t="s">
        <v>305</v>
      </c>
      <c r="D1154" s="4" t="s">
        <v>253</v>
      </c>
      <c r="E1154" s="4" t="s">
        <v>374</v>
      </c>
      <c r="F1154" s="4">
        <v>1</v>
      </c>
    </row>
    <row r="1155" spans="1:6" x14ac:dyDescent="0.25">
      <c r="A1155" s="4">
        <v>10453631</v>
      </c>
      <c r="B1155" s="9" t="s">
        <v>340</v>
      </c>
      <c r="C1155" s="4" t="s">
        <v>305</v>
      </c>
      <c r="D1155" s="4" t="s">
        <v>253</v>
      </c>
      <c r="E1155" s="4" t="s">
        <v>375</v>
      </c>
      <c r="F1155" s="4">
        <v>1</v>
      </c>
    </row>
    <row r="1156" spans="1:6" x14ac:dyDescent="0.25">
      <c r="A1156" s="4">
        <v>10453631</v>
      </c>
      <c r="B1156" s="9" t="s">
        <v>340</v>
      </c>
      <c r="C1156" s="4" t="s">
        <v>305</v>
      </c>
      <c r="D1156" s="4" t="s">
        <v>253</v>
      </c>
      <c r="E1156" s="4" t="s">
        <v>376</v>
      </c>
      <c r="F1156" s="4">
        <v>1</v>
      </c>
    </row>
    <row r="1157" spans="1:6" x14ac:dyDescent="0.25">
      <c r="A1157" s="4">
        <v>10453631</v>
      </c>
      <c r="B1157" s="9" t="s">
        <v>340</v>
      </c>
      <c r="C1157" s="4" t="s">
        <v>305</v>
      </c>
      <c r="D1157" s="4" t="s">
        <v>253</v>
      </c>
      <c r="E1157" s="4" t="s">
        <v>377</v>
      </c>
      <c r="F1157" s="4">
        <v>0</v>
      </c>
    </row>
    <row r="1158" spans="1:6" x14ac:dyDescent="0.25">
      <c r="A1158" s="4">
        <v>10453632</v>
      </c>
      <c r="B1158" s="9" t="s">
        <v>340</v>
      </c>
      <c r="C1158" s="4" t="s">
        <v>237</v>
      </c>
      <c r="D1158" s="4" t="s">
        <v>233</v>
      </c>
      <c r="E1158" s="4" t="s">
        <v>374</v>
      </c>
      <c r="F1158" s="4">
        <v>1</v>
      </c>
    </row>
    <row r="1159" spans="1:6" x14ac:dyDescent="0.25">
      <c r="A1159" s="4">
        <v>10453632</v>
      </c>
      <c r="B1159" s="9" t="s">
        <v>340</v>
      </c>
      <c r="C1159" s="4" t="s">
        <v>237</v>
      </c>
      <c r="D1159" s="4" t="s">
        <v>233</v>
      </c>
      <c r="E1159" s="4" t="s">
        <v>375</v>
      </c>
      <c r="F1159" s="4">
        <v>1</v>
      </c>
    </row>
    <row r="1160" spans="1:6" x14ac:dyDescent="0.25">
      <c r="A1160" s="4">
        <v>10453632</v>
      </c>
      <c r="B1160" s="9" t="s">
        <v>340</v>
      </c>
      <c r="C1160" s="4" t="s">
        <v>237</v>
      </c>
      <c r="D1160" s="4" t="s">
        <v>233</v>
      </c>
      <c r="E1160" s="4" t="s">
        <v>376</v>
      </c>
      <c r="F1160" s="4">
        <v>1</v>
      </c>
    </row>
    <row r="1161" spans="1:6" x14ac:dyDescent="0.25">
      <c r="A1161" s="4">
        <v>10453632</v>
      </c>
      <c r="B1161" s="9" t="s">
        <v>340</v>
      </c>
      <c r="C1161" s="4" t="s">
        <v>237</v>
      </c>
      <c r="D1161" s="4" t="s">
        <v>233</v>
      </c>
      <c r="E1161" s="4" t="s">
        <v>377</v>
      </c>
      <c r="F1161" s="4">
        <v>0</v>
      </c>
    </row>
    <row r="1162" spans="1:6" x14ac:dyDescent="0.25">
      <c r="A1162" s="4">
        <v>10453633</v>
      </c>
      <c r="B1162" s="9" t="s">
        <v>340</v>
      </c>
      <c r="C1162" s="4" t="s">
        <v>194</v>
      </c>
      <c r="D1162" s="4" t="s">
        <v>186</v>
      </c>
      <c r="E1162" s="4" t="s">
        <v>374</v>
      </c>
      <c r="F1162" s="4">
        <v>1</v>
      </c>
    </row>
    <row r="1163" spans="1:6" x14ac:dyDescent="0.25">
      <c r="A1163" s="4">
        <v>10453633</v>
      </c>
      <c r="B1163" s="9" t="s">
        <v>340</v>
      </c>
      <c r="C1163" s="4" t="s">
        <v>194</v>
      </c>
      <c r="D1163" s="4" t="s">
        <v>186</v>
      </c>
      <c r="E1163" s="4" t="s">
        <v>375</v>
      </c>
      <c r="F1163" s="4">
        <v>0</v>
      </c>
    </row>
    <row r="1164" spans="1:6" x14ac:dyDescent="0.25">
      <c r="A1164" s="4">
        <v>10453633</v>
      </c>
      <c r="B1164" s="9" t="s">
        <v>340</v>
      </c>
      <c r="C1164" s="4" t="s">
        <v>194</v>
      </c>
      <c r="D1164" s="4" t="s">
        <v>186</v>
      </c>
      <c r="E1164" s="4" t="s">
        <v>376</v>
      </c>
      <c r="F1164" s="4">
        <v>1</v>
      </c>
    </row>
    <row r="1165" spans="1:6" x14ac:dyDescent="0.25">
      <c r="A1165" s="4">
        <v>10453633</v>
      </c>
      <c r="B1165" s="9" t="s">
        <v>340</v>
      </c>
      <c r="C1165" s="4" t="s">
        <v>194</v>
      </c>
      <c r="D1165" s="4" t="s">
        <v>186</v>
      </c>
      <c r="E1165" s="4" t="s">
        <v>377</v>
      </c>
      <c r="F1165" s="4">
        <v>0</v>
      </c>
    </row>
    <row r="1166" spans="1:6" x14ac:dyDescent="0.25">
      <c r="A1166" s="4">
        <v>10453634</v>
      </c>
      <c r="B1166" s="9" t="s">
        <v>340</v>
      </c>
      <c r="C1166" s="4" t="s">
        <v>212</v>
      </c>
      <c r="D1166" s="4" t="s">
        <v>186</v>
      </c>
      <c r="E1166" s="4" t="s">
        <v>374</v>
      </c>
      <c r="F1166" s="4">
        <v>1</v>
      </c>
    </row>
    <row r="1167" spans="1:6" x14ac:dyDescent="0.25">
      <c r="A1167" s="4">
        <v>10453634</v>
      </c>
      <c r="B1167" s="9" t="s">
        <v>340</v>
      </c>
      <c r="C1167" s="4" t="s">
        <v>212</v>
      </c>
      <c r="D1167" s="4" t="s">
        <v>186</v>
      </c>
      <c r="E1167" s="4" t="s">
        <v>375</v>
      </c>
      <c r="F1167" s="4">
        <v>0</v>
      </c>
    </row>
    <row r="1168" spans="1:6" x14ac:dyDescent="0.25">
      <c r="A1168" s="4">
        <v>10453634</v>
      </c>
      <c r="B1168" s="9" t="s">
        <v>340</v>
      </c>
      <c r="C1168" s="4" t="s">
        <v>212</v>
      </c>
      <c r="D1168" s="4" t="s">
        <v>186</v>
      </c>
      <c r="E1168" s="4" t="s">
        <v>376</v>
      </c>
      <c r="F1168" s="4">
        <v>0</v>
      </c>
    </row>
    <row r="1169" spans="1:6" x14ac:dyDescent="0.25">
      <c r="A1169" s="4">
        <v>10453634</v>
      </c>
      <c r="B1169" s="9" t="s">
        <v>340</v>
      </c>
      <c r="C1169" s="4" t="s">
        <v>212</v>
      </c>
      <c r="D1169" s="4" t="s">
        <v>186</v>
      </c>
      <c r="E1169" s="4" t="s">
        <v>377</v>
      </c>
      <c r="F1169" s="4">
        <v>0</v>
      </c>
    </row>
    <row r="1170" spans="1:6" x14ac:dyDescent="0.25">
      <c r="A1170" s="4">
        <v>10453635</v>
      </c>
      <c r="B1170" s="9" t="s">
        <v>340</v>
      </c>
      <c r="C1170" s="4" t="s">
        <v>259</v>
      </c>
      <c r="D1170" s="4" t="s">
        <v>253</v>
      </c>
      <c r="E1170" s="4" t="s">
        <v>374</v>
      </c>
      <c r="F1170" s="4">
        <v>1</v>
      </c>
    </row>
    <row r="1171" spans="1:6" x14ac:dyDescent="0.25">
      <c r="A1171" s="4">
        <v>10453635</v>
      </c>
      <c r="B1171" s="9" t="s">
        <v>340</v>
      </c>
      <c r="C1171" s="4" t="s">
        <v>259</v>
      </c>
      <c r="D1171" s="4" t="s">
        <v>253</v>
      </c>
      <c r="E1171" s="4" t="s">
        <v>375</v>
      </c>
      <c r="F1171" s="4">
        <v>1</v>
      </c>
    </row>
    <row r="1172" spans="1:6" x14ac:dyDescent="0.25">
      <c r="A1172" s="4">
        <v>10453635</v>
      </c>
      <c r="B1172" s="9" t="s">
        <v>340</v>
      </c>
      <c r="C1172" s="4" t="s">
        <v>259</v>
      </c>
      <c r="D1172" s="4" t="s">
        <v>253</v>
      </c>
      <c r="E1172" s="4" t="s">
        <v>376</v>
      </c>
      <c r="F1172" s="4">
        <v>0</v>
      </c>
    </row>
    <row r="1173" spans="1:6" x14ac:dyDescent="0.25">
      <c r="A1173" s="4">
        <v>10453635</v>
      </c>
      <c r="B1173" s="9" t="s">
        <v>340</v>
      </c>
      <c r="C1173" s="4" t="s">
        <v>259</v>
      </c>
      <c r="D1173" s="4" t="s">
        <v>253</v>
      </c>
      <c r="E1173" s="4" t="s">
        <v>377</v>
      </c>
      <c r="F1173" s="4">
        <v>0</v>
      </c>
    </row>
    <row r="1174" spans="1:6" x14ac:dyDescent="0.25">
      <c r="A1174" s="4">
        <v>10453636</v>
      </c>
      <c r="B1174" s="9" t="s">
        <v>340</v>
      </c>
      <c r="C1174" s="4" t="s">
        <v>125</v>
      </c>
      <c r="D1174" s="4" t="s">
        <v>104</v>
      </c>
      <c r="E1174" s="4" t="s">
        <v>374</v>
      </c>
      <c r="F1174" s="4">
        <v>0</v>
      </c>
    </row>
    <row r="1175" spans="1:6" x14ac:dyDescent="0.25">
      <c r="A1175" s="4">
        <v>10453636</v>
      </c>
      <c r="B1175" s="9" t="s">
        <v>340</v>
      </c>
      <c r="C1175" s="4" t="s">
        <v>125</v>
      </c>
      <c r="D1175" s="4" t="s">
        <v>104</v>
      </c>
      <c r="E1175" s="4" t="s">
        <v>375</v>
      </c>
      <c r="F1175" s="4">
        <v>1</v>
      </c>
    </row>
    <row r="1176" spans="1:6" x14ac:dyDescent="0.25">
      <c r="A1176" s="4">
        <v>10453636</v>
      </c>
      <c r="B1176" s="9" t="s">
        <v>340</v>
      </c>
      <c r="C1176" s="4" t="s">
        <v>125</v>
      </c>
      <c r="D1176" s="4" t="s">
        <v>104</v>
      </c>
      <c r="E1176" s="4" t="s">
        <v>376</v>
      </c>
      <c r="F1176" s="4">
        <v>1</v>
      </c>
    </row>
    <row r="1177" spans="1:6" x14ac:dyDescent="0.25">
      <c r="A1177" s="4">
        <v>10453636</v>
      </c>
      <c r="B1177" s="9" t="s">
        <v>340</v>
      </c>
      <c r="C1177" s="4" t="s">
        <v>125</v>
      </c>
      <c r="D1177" s="4" t="s">
        <v>104</v>
      </c>
      <c r="E1177" s="4" t="s">
        <v>377</v>
      </c>
      <c r="F1177" s="4">
        <v>0</v>
      </c>
    </row>
    <row r="1178" spans="1:6" x14ac:dyDescent="0.25">
      <c r="A1178" s="4">
        <v>10453637</v>
      </c>
      <c r="B1178" s="9" t="s">
        <v>340</v>
      </c>
      <c r="C1178" s="4" t="s">
        <v>295</v>
      </c>
      <c r="D1178" s="4" t="s">
        <v>233</v>
      </c>
      <c r="E1178" s="4" t="s">
        <v>374</v>
      </c>
      <c r="F1178" s="4">
        <v>1</v>
      </c>
    </row>
    <row r="1179" spans="1:6" x14ac:dyDescent="0.25">
      <c r="A1179" s="4">
        <v>10453637</v>
      </c>
      <c r="B1179" s="9" t="s">
        <v>340</v>
      </c>
      <c r="C1179" s="4" t="s">
        <v>295</v>
      </c>
      <c r="D1179" s="4" t="s">
        <v>233</v>
      </c>
      <c r="E1179" s="4" t="s">
        <v>375</v>
      </c>
      <c r="F1179" s="4">
        <v>1</v>
      </c>
    </row>
    <row r="1180" spans="1:6" x14ac:dyDescent="0.25">
      <c r="A1180" s="4">
        <v>10453637</v>
      </c>
      <c r="B1180" s="9" t="s">
        <v>340</v>
      </c>
      <c r="C1180" s="4" t="s">
        <v>295</v>
      </c>
      <c r="D1180" s="4" t="s">
        <v>233</v>
      </c>
      <c r="E1180" s="4" t="s">
        <v>376</v>
      </c>
      <c r="F1180" s="4">
        <v>0</v>
      </c>
    </row>
    <row r="1181" spans="1:6" x14ac:dyDescent="0.25">
      <c r="A1181" s="4">
        <v>10453637</v>
      </c>
      <c r="B1181" s="9" t="s">
        <v>340</v>
      </c>
      <c r="C1181" s="4" t="s">
        <v>295</v>
      </c>
      <c r="D1181" s="4" t="s">
        <v>233</v>
      </c>
      <c r="E1181" s="4" t="s">
        <v>377</v>
      </c>
      <c r="F1181" s="4">
        <v>0</v>
      </c>
    </row>
    <row r="1182" spans="1:6" x14ac:dyDescent="0.25">
      <c r="A1182" s="4">
        <v>10453638</v>
      </c>
      <c r="B1182" s="9" t="s">
        <v>340</v>
      </c>
      <c r="C1182" s="4" t="s">
        <v>300</v>
      </c>
      <c r="D1182" s="4" t="s">
        <v>233</v>
      </c>
      <c r="E1182" s="4" t="s">
        <v>374</v>
      </c>
      <c r="F1182" s="4">
        <v>1</v>
      </c>
    </row>
    <row r="1183" spans="1:6" x14ac:dyDescent="0.25">
      <c r="A1183" s="4">
        <v>10453638</v>
      </c>
      <c r="B1183" s="9" t="s">
        <v>340</v>
      </c>
      <c r="C1183" s="4" t="s">
        <v>300</v>
      </c>
      <c r="D1183" s="4" t="s">
        <v>233</v>
      </c>
      <c r="E1183" s="4" t="s">
        <v>375</v>
      </c>
      <c r="F1183" s="4">
        <v>0</v>
      </c>
    </row>
    <row r="1184" spans="1:6" x14ac:dyDescent="0.25">
      <c r="A1184" s="4">
        <v>10453638</v>
      </c>
      <c r="B1184" s="9" t="s">
        <v>340</v>
      </c>
      <c r="C1184" s="4" t="s">
        <v>300</v>
      </c>
      <c r="D1184" s="4" t="s">
        <v>233</v>
      </c>
      <c r="E1184" s="4" t="s">
        <v>376</v>
      </c>
      <c r="F1184" s="4">
        <v>1</v>
      </c>
    </row>
    <row r="1185" spans="1:6" x14ac:dyDescent="0.25">
      <c r="A1185" s="4">
        <v>10453638</v>
      </c>
      <c r="B1185" s="9" t="s">
        <v>340</v>
      </c>
      <c r="C1185" s="4" t="s">
        <v>300</v>
      </c>
      <c r="D1185" s="4" t="s">
        <v>233</v>
      </c>
      <c r="E1185" s="4" t="s">
        <v>377</v>
      </c>
      <c r="F1185" s="4">
        <v>0</v>
      </c>
    </row>
    <row r="1186" spans="1:6" x14ac:dyDescent="0.25">
      <c r="A1186" s="4">
        <v>10453639</v>
      </c>
      <c r="B1186" s="9" t="s">
        <v>340</v>
      </c>
      <c r="C1186" s="4" t="s">
        <v>185</v>
      </c>
      <c r="D1186" s="4" t="s">
        <v>186</v>
      </c>
      <c r="E1186" s="4" t="s">
        <v>374</v>
      </c>
      <c r="F1186" s="4">
        <v>1</v>
      </c>
    </row>
    <row r="1187" spans="1:6" x14ac:dyDescent="0.25">
      <c r="A1187" s="4">
        <v>10453639</v>
      </c>
      <c r="B1187" s="9" t="s">
        <v>340</v>
      </c>
      <c r="C1187" s="4" t="s">
        <v>185</v>
      </c>
      <c r="D1187" s="4" t="s">
        <v>186</v>
      </c>
      <c r="E1187" s="4" t="s">
        <v>375</v>
      </c>
      <c r="F1187" s="4">
        <v>1</v>
      </c>
    </row>
    <row r="1188" spans="1:6" x14ac:dyDescent="0.25">
      <c r="A1188" s="4">
        <v>10453639</v>
      </c>
      <c r="B1188" s="9" t="s">
        <v>340</v>
      </c>
      <c r="C1188" s="4" t="s">
        <v>185</v>
      </c>
      <c r="D1188" s="4" t="s">
        <v>186</v>
      </c>
      <c r="E1188" s="4" t="s">
        <v>376</v>
      </c>
      <c r="F1188" s="4">
        <v>1</v>
      </c>
    </row>
    <row r="1189" spans="1:6" x14ac:dyDescent="0.25">
      <c r="A1189" s="4">
        <v>10453639</v>
      </c>
      <c r="B1189" s="9" t="s">
        <v>340</v>
      </c>
      <c r="C1189" s="4" t="s">
        <v>185</v>
      </c>
      <c r="D1189" s="4" t="s">
        <v>186</v>
      </c>
      <c r="E1189" s="4" t="s">
        <v>377</v>
      </c>
      <c r="F1189" s="4">
        <v>0</v>
      </c>
    </row>
    <row r="1190" spans="1:6" x14ac:dyDescent="0.25">
      <c r="A1190" s="4">
        <v>10453640</v>
      </c>
      <c r="B1190" s="9" t="s">
        <v>340</v>
      </c>
      <c r="C1190" s="4" t="s">
        <v>209</v>
      </c>
      <c r="D1190" s="4" t="s">
        <v>186</v>
      </c>
      <c r="E1190" s="4" t="s">
        <v>374</v>
      </c>
      <c r="F1190" s="4">
        <v>1</v>
      </c>
    </row>
    <row r="1191" spans="1:6" x14ac:dyDescent="0.25">
      <c r="A1191" s="4">
        <v>10453640</v>
      </c>
      <c r="B1191" s="9" t="s">
        <v>340</v>
      </c>
      <c r="C1191" s="4" t="s">
        <v>209</v>
      </c>
      <c r="D1191" s="4" t="s">
        <v>186</v>
      </c>
      <c r="E1191" s="4" t="s">
        <v>375</v>
      </c>
      <c r="F1191" s="4">
        <v>1</v>
      </c>
    </row>
    <row r="1192" spans="1:6" x14ac:dyDescent="0.25">
      <c r="A1192" s="4">
        <v>10453640</v>
      </c>
      <c r="B1192" s="9" t="s">
        <v>340</v>
      </c>
      <c r="C1192" s="4" t="s">
        <v>209</v>
      </c>
      <c r="D1192" s="4" t="s">
        <v>186</v>
      </c>
      <c r="E1192" s="4" t="s">
        <v>376</v>
      </c>
      <c r="F1192" s="4">
        <v>1</v>
      </c>
    </row>
    <row r="1193" spans="1:6" x14ac:dyDescent="0.25">
      <c r="A1193" s="4">
        <v>10453640</v>
      </c>
      <c r="B1193" s="9" t="s">
        <v>340</v>
      </c>
      <c r="C1193" s="4" t="s">
        <v>209</v>
      </c>
      <c r="D1193" s="4" t="s">
        <v>186</v>
      </c>
      <c r="E1193" s="4" t="s">
        <v>377</v>
      </c>
      <c r="F1193" s="4">
        <v>0</v>
      </c>
    </row>
    <row r="1194" spans="1:6" x14ac:dyDescent="0.25">
      <c r="A1194" s="4">
        <v>10453641</v>
      </c>
      <c r="B1194" s="9" t="s">
        <v>340</v>
      </c>
      <c r="C1194" s="4" t="s">
        <v>131</v>
      </c>
      <c r="D1194" s="4" t="s">
        <v>104</v>
      </c>
      <c r="E1194" s="4" t="s">
        <v>374</v>
      </c>
      <c r="F1194" s="4">
        <v>1</v>
      </c>
    </row>
    <row r="1195" spans="1:6" x14ac:dyDescent="0.25">
      <c r="A1195" s="4">
        <v>10453641</v>
      </c>
      <c r="B1195" s="9" t="s">
        <v>340</v>
      </c>
      <c r="C1195" s="4" t="s">
        <v>131</v>
      </c>
      <c r="D1195" s="4" t="s">
        <v>104</v>
      </c>
      <c r="E1195" s="4" t="s">
        <v>375</v>
      </c>
      <c r="F1195" s="4">
        <v>1</v>
      </c>
    </row>
    <row r="1196" spans="1:6" x14ac:dyDescent="0.25">
      <c r="A1196" s="4">
        <v>10453641</v>
      </c>
      <c r="B1196" s="9" t="s">
        <v>340</v>
      </c>
      <c r="C1196" s="4" t="s">
        <v>131</v>
      </c>
      <c r="D1196" s="4" t="s">
        <v>104</v>
      </c>
      <c r="E1196" s="4" t="s">
        <v>376</v>
      </c>
      <c r="F1196" s="4">
        <v>1</v>
      </c>
    </row>
    <row r="1197" spans="1:6" x14ac:dyDescent="0.25">
      <c r="A1197" s="4">
        <v>10453641</v>
      </c>
      <c r="B1197" s="9" t="s">
        <v>340</v>
      </c>
      <c r="C1197" s="4" t="s">
        <v>131</v>
      </c>
      <c r="D1197" s="4" t="s">
        <v>104</v>
      </c>
      <c r="E1197" s="4" t="s">
        <v>377</v>
      </c>
      <c r="F1197" s="4">
        <v>0</v>
      </c>
    </row>
    <row r="1198" spans="1:6" x14ac:dyDescent="0.25">
      <c r="A1198" s="4">
        <v>10453642</v>
      </c>
      <c r="B1198" s="9" t="s">
        <v>340</v>
      </c>
      <c r="C1198" s="4" t="s">
        <v>292</v>
      </c>
      <c r="D1198" s="4" t="s">
        <v>233</v>
      </c>
      <c r="E1198" s="4" t="s">
        <v>374</v>
      </c>
      <c r="F1198" s="4">
        <v>1</v>
      </c>
    </row>
    <row r="1199" spans="1:6" x14ac:dyDescent="0.25">
      <c r="A1199" s="4">
        <v>10453642</v>
      </c>
      <c r="B1199" s="9" t="s">
        <v>340</v>
      </c>
      <c r="C1199" s="4" t="s">
        <v>292</v>
      </c>
      <c r="D1199" s="4" t="s">
        <v>233</v>
      </c>
      <c r="E1199" s="4" t="s">
        <v>375</v>
      </c>
      <c r="F1199" s="4">
        <v>0</v>
      </c>
    </row>
    <row r="1200" spans="1:6" x14ac:dyDescent="0.25">
      <c r="A1200" s="4">
        <v>10453642</v>
      </c>
      <c r="B1200" s="9" t="s">
        <v>340</v>
      </c>
      <c r="C1200" s="4" t="s">
        <v>292</v>
      </c>
      <c r="D1200" s="4" t="s">
        <v>233</v>
      </c>
      <c r="E1200" s="4" t="s">
        <v>376</v>
      </c>
      <c r="F1200" s="4">
        <v>0</v>
      </c>
    </row>
    <row r="1201" spans="1:6" x14ac:dyDescent="0.25">
      <c r="A1201" s="4">
        <v>10453642</v>
      </c>
      <c r="B1201" s="9" t="s">
        <v>340</v>
      </c>
      <c r="C1201" s="4" t="s">
        <v>292</v>
      </c>
      <c r="D1201" s="4" t="s">
        <v>233</v>
      </c>
      <c r="E1201" s="4" t="s">
        <v>377</v>
      </c>
      <c r="F1201" s="4">
        <v>0</v>
      </c>
    </row>
    <row r="1202" spans="1:6" x14ac:dyDescent="0.25">
      <c r="A1202" s="4">
        <v>10453643</v>
      </c>
      <c r="B1202" s="9" t="s">
        <v>340</v>
      </c>
      <c r="C1202" s="4" t="s">
        <v>151</v>
      </c>
      <c r="D1202" s="4" t="s">
        <v>136</v>
      </c>
      <c r="E1202" s="4" t="s">
        <v>374</v>
      </c>
      <c r="F1202" s="4">
        <v>1</v>
      </c>
    </row>
    <row r="1203" spans="1:6" x14ac:dyDescent="0.25">
      <c r="A1203" s="4">
        <v>10453643</v>
      </c>
      <c r="B1203" s="9" t="s">
        <v>340</v>
      </c>
      <c r="C1203" s="4" t="s">
        <v>151</v>
      </c>
      <c r="D1203" s="4" t="s">
        <v>136</v>
      </c>
      <c r="E1203" s="4" t="s">
        <v>375</v>
      </c>
      <c r="F1203" s="4">
        <v>1</v>
      </c>
    </row>
    <row r="1204" spans="1:6" x14ac:dyDescent="0.25">
      <c r="A1204" s="4">
        <v>10453643</v>
      </c>
      <c r="B1204" s="9" t="s">
        <v>340</v>
      </c>
      <c r="C1204" s="4" t="s">
        <v>151</v>
      </c>
      <c r="D1204" s="4" t="s">
        <v>136</v>
      </c>
      <c r="E1204" s="4" t="s">
        <v>376</v>
      </c>
      <c r="F1204" s="4">
        <v>1</v>
      </c>
    </row>
    <row r="1205" spans="1:6" x14ac:dyDescent="0.25">
      <c r="A1205" s="4">
        <v>10453643</v>
      </c>
      <c r="B1205" s="9" t="s">
        <v>340</v>
      </c>
      <c r="C1205" s="4" t="s">
        <v>151</v>
      </c>
      <c r="D1205" s="4" t="s">
        <v>136</v>
      </c>
      <c r="E1205" s="4" t="s">
        <v>377</v>
      </c>
      <c r="F1205" s="4">
        <v>0</v>
      </c>
    </row>
    <row r="1206" spans="1:6" x14ac:dyDescent="0.25">
      <c r="A1206" s="4">
        <v>10453644</v>
      </c>
      <c r="B1206" s="9" t="s">
        <v>340</v>
      </c>
      <c r="C1206" s="4" t="s">
        <v>120</v>
      </c>
      <c r="D1206" s="4" t="s">
        <v>104</v>
      </c>
      <c r="E1206" s="4" t="s">
        <v>374</v>
      </c>
      <c r="F1206" s="4">
        <v>1</v>
      </c>
    </row>
    <row r="1207" spans="1:6" x14ac:dyDescent="0.25">
      <c r="A1207" s="4">
        <v>10453644</v>
      </c>
      <c r="B1207" s="9" t="s">
        <v>340</v>
      </c>
      <c r="C1207" s="4" t="s">
        <v>120</v>
      </c>
      <c r="D1207" s="4" t="s">
        <v>104</v>
      </c>
      <c r="E1207" s="4" t="s">
        <v>375</v>
      </c>
      <c r="F1207" s="4">
        <v>0</v>
      </c>
    </row>
    <row r="1208" spans="1:6" x14ac:dyDescent="0.25">
      <c r="A1208" s="4">
        <v>10453644</v>
      </c>
      <c r="B1208" s="9" t="s">
        <v>340</v>
      </c>
      <c r="C1208" s="4" t="s">
        <v>120</v>
      </c>
      <c r="D1208" s="4" t="s">
        <v>104</v>
      </c>
      <c r="E1208" s="4" t="s">
        <v>376</v>
      </c>
      <c r="F1208" s="4">
        <v>1</v>
      </c>
    </row>
    <row r="1209" spans="1:6" x14ac:dyDescent="0.25">
      <c r="A1209" s="4">
        <v>10453644</v>
      </c>
      <c r="B1209" s="9" t="s">
        <v>340</v>
      </c>
      <c r="C1209" s="4" t="s">
        <v>120</v>
      </c>
      <c r="D1209" s="4" t="s">
        <v>104</v>
      </c>
      <c r="E1209" s="4" t="s">
        <v>377</v>
      </c>
      <c r="F1209" s="4">
        <v>0</v>
      </c>
    </row>
    <row r="1210" spans="1:6" x14ac:dyDescent="0.25">
      <c r="A1210" s="4">
        <v>10453645</v>
      </c>
      <c r="B1210" s="9" t="s">
        <v>340</v>
      </c>
      <c r="C1210" s="4" t="s">
        <v>82</v>
      </c>
      <c r="D1210" s="4" t="s">
        <v>48</v>
      </c>
      <c r="E1210" s="4" t="s">
        <v>374</v>
      </c>
      <c r="F1210" s="4">
        <v>1</v>
      </c>
    </row>
    <row r="1211" spans="1:6" x14ac:dyDescent="0.25">
      <c r="A1211" s="4">
        <v>10453645</v>
      </c>
      <c r="B1211" s="9" t="s">
        <v>340</v>
      </c>
      <c r="C1211" s="4" t="s">
        <v>82</v>
      </c>
      <c r="D1211" s="4" t="s">
        <v>48</v>
      </c>
      <c r="E1211" s="4" t="s">
        <v>375</v>
      </c>
      <c r="F1211" s="4">
        <v>1</v>
      </c>
    </row>
    <row r="1212" spans="1:6" x14ac:dyDescent="0.25">
      <c r="A1212" s="4">
        <v>10453645</v>
      </c>
      <c r="B1212" s="9" t="s">
        <v>340</v>
      </c>
      <c r="C1212" s="4" t="s">
        <v>82</v>
      </c>
      <c r="D1212" s="4" t="s">
        <v>48</v>
      </c>
      <c r="E1212" s="4" t="s">
        <v>376</v>
      </c>
      <c r="F1212" s="4">
        <v>1</v>
      </c>
    </row>
    <row r="1213" spans="1:6" x14ac:dyDescent="0.25">
      <c r="A1213" s="4">
        <v>10453645</v>
      </c>
      <c r="B1213" s="9" t="s">
        <v>340</v>
      </c>
      <c r="C1213" s="4" t="s">
        <v>82</v>
      </c>
      <c r="D1213" s="4" t="s">
        <v>48</v>
      </c>
      <c r="E1213" s="4" t="s">
        <v>377</v>
      </c>
      <c r="F1213" s="4">
        <v>0</v>
      </c>
    </row>
    <row r="1214" spans="1:6" x14ac:dyDescent="0.25">
      <c r="A1214" s="4">
        <v>10453646</v>
      </c>
      <c r="B1214" s="9" t="s">
        <v>340</v>
      </c>
      <c r="C1214" s="4" t="s">
        <v>109</v>
      </c>
      <c r="D1214" s="4" t="s">
        <v>104</v>
      </c>
      <c r="E1214" s="4" t="s">
        <v>374</v>
      </c>
      <c r="F1214" s="4">
        <v>1</v>
      </c>
    </row>
    <row r="1215" spans="1:6" x14ac:dyDescent="0.25">
      <c r="A1215" s="4">
        <v>10453646</v>
      </c>
      <c r="B1215" s="9" t="s">
        <v>340</v>
      </c>
      <c r="C1215" s="4" t="s">
        <v>109</v>
      </c>
      <c r="D1215" s="4" t="s">
        <v>104</v>
      </c>
      <c r="E1215" s="4" t="s">
        <v>375</v>
      </c>
      <c r="F1215" s="4">
        <v>1</v>
      </c>
    </row>
    <row r="1216" spans="1:6" x14ac:dyDescent="0.25">
      <c r="A1216" s="4">
        <v>10453646</v>
      </c>
      <c r="B1216" s="9" t="s">
        <v>340</v>
      </c>
      <c r="C1216" s="4" t="s">
        <v>109</v>
      </c>
      <c r="D1216" s="4" t="s">
        <v>104</v>
      </c>
      <c r="E1216" s="4" t="s">
        <v>376</v>
      </c>
      <c r="F1216" s="4">
        <v>1</v>
      </c>
    </row>
    <row r="1217" spans="1:6" x14ac:dyDescent="0.25">
      <c r="A1217" s="4">
        <v>10453646</v>
      </c>
      <c r="B1217" s="9" t="s">
        <v>340</v>
      </c>
      <c r="C1217" s="4" t="s">
        <v>109</v>
      </c>
      <c r="D1217" s="4" t="s">
        <v>104</v>
      </c>
      <c r="E1217" s="4" t="s">
        <v>377</v>
      </c>
      <c r="F1217" s="4">
        <v>0</v>
      </c>
    </row>
    <row r="1218" spans="1:6" x14ac:dyDescent="0.25">
      <c r="A1218" s="4">
        <v>10453647</v>
      </c>
      <c r="B1218" s="9" t="s">
        <v>340</v>
      </c>
      <c r="C1218" s="4" t="s">
        <v>163</v>
      </c>
      <c r="D1218" s="4" t="s">
        <v>136</v>
      </c>
      <c r="E1218" s="4" t="s">
        <v>374</v>
      </c>
      <c r="F1218" s="4">
        <v>1</v>
      </c>
    </row>
    <row r="1219" spans="1:6" x14ac:dyDescent="0.25">
      <c r="A1219" s="4">
        <v>10453647</v>
      </c>
      <c r="B1219" s="9" t="s">
        <v>340</v>
      </c>
      <c r="C1219" s="4" t="s">
        <v>163</v>
      </c>
      <c r="D1219" s="4" t="s">
        <v>136</v>
      </c>
      <c r="E1219" s="4" t="s">
        <v>375</v>
      </c>
      <c r="F1219" s="4">
        <v>0</v>
      </c>
    </row>
    <row r="1220" spans="1:6" x14ac:dyDescent="0.25">
      <c r="A1220" s="4">
        <v>10453647</v>
      </c>
      <c r="B1220" s="9" t="s">
        <v>340</v>
      </c>
      <c r="C1220" s="4" t="s">
        <v>163</v>
      </c>
      <c r="D1220" s="4" t="s">
        <v>136</v>
      </c>
      <c r="E1220" s="4" t="s">
        <v>376</v>
      </c>
      <c r="F1220" s="4">
        <v>1</v>
      </c>
    </row>
    <row r="1221" spans="1:6" x14ac:dyDescent="0.25">
      <c r="A1221" s="4">
        <v>10453647</v>
      </c>
      <c r="B1221" s="9" t="s">
        <v>340</v>
      </c>
      <c r="C1221" s="4" t="s">
        <v>163</v>
      </c>
      <c r="D1221" s="4" t="s">
        <v>136</v>
      </c>
      <c r="E1221" s="4" t="s">
        <v>377</v>
      </c>
      <c r="F1221" s="4">
        <v>0</v>
      </c>
    </row>
    <row r="1222" spans="1:6" x14ac:dyDescent="0.25">
      <c r="A1222" s="4">
        <v>10453648</v>
      </c>
      <c r="B1222" s="9" t="s">
        <v>340</v>
      </c>
      <c r="C1222" s="4" t="s">
        <v>204</v>
      </c>
      <c r="D1222" s="4" t="s">
        <v>186</v>
      </c>
      <c r="E1222" s="4" t="s">
        <v>374</v>
      </c>
      <c r="F1222" s="4">
        <v>0</v>
      </c>
    </row>
    <row r="1223" spans="1:6" x14ac:dyDescent="0.25">
      <c r="A1223" s="4">
        <v>10453648</v>
      </c>
      <c r="B1223" s="9" t="s">
        <v>340</v>
      </c>
      <c r="C1223" s="4" t="s">
        <v>204</v>
      </c>
      <c r="D1223" s="4" t="s">
        <v>186</v>
      </c>
      <c r="E1223" s="4" t="s">
        <v>375</v>
      </c>
      <c r="F1223" s="4">
        <v>1</v>
      </c>
    </row>
    <row r="1224" spans="1:6" x14ac:dyDescent="0.25">
      <c r="A1224" s="4">
        <v>10453648</v>
      </c>
      <c r="B1224" s="9" t="s">
        <v>340</v>
      </c>
      <c r="C1224" s="4" t="s">
        <v>204</v>
      </c>
      <c r="D1224" s="4" t="s">
        <v>186</v>
      </c>
      <c r="E1224" s="4" t="s">
        <v>376</v>
      </c>
      <c r="F1224" s="4">
        <v>1</v>
      </c>
    </row>
    <row r="1225" spans="1:6" x14ac:dyDescent="0.25">
      <c r="A1225" s="4">
        <v>10453648</v>
      </c>
      <c r="B1225" s="9" t="s">
        <v>340</v>
      </c>
      <c r="C1225" s="4" t="s">
        <v>204</v>
      </c>
      <c r="D1225" s="4" t="s">
        <v>186</v>
      </c>
      <c r="E1225" s="4" t="s">
        <v>377</v>
      </c>
      <c r="F1225" s="4">
        <v>0</v>
      </c>
    </row>
    <row r="1226" spans="1:6" x14ac:dyDescent="0.25">
      <c r="A1226" s="4">
        <v>10453649</v>
      </c>
      <c r="B1226" s="9" t="s">
        <v>340</v>
      </c>
      <c r="C1226" s="4" t="s">
        <v>281</v>
      </c>
      <c r="D1226" s="4" t="s">
        <v>253</v>
      </c>
      <c r="E1226" s="4" t="s">
        <v>374</v>
      </c>
      <c r="F1226" s="4">
        <v>1</v>
      </c>
    </row>
    <row r="1227" spans="1:6" x14ac:dyDescent="0.25">
      <c r="A1227" s="4">
        <v>10453649</v>
      </c>
      <c r="B1227" s="9" t="s">
        <v>340</v>
      </c>
      <c r="C1227" s="4" t="s">
        <v>281</v>
      </c>
      <c r="D1227" s="4" t="s">
        <v>253</v>
      </c>
      <c r="E1227" s="4" t="s">
        <v>375</v>
      </c>
      <c r="F1227" s="4">
        <v>1</v>
      </c>
    </row>
    <row r="1228" spans="1:6" x14ac:dyDescent="0.25">
      <c r="A1228" s="4">
        <v>10453649</v>
      </c>
      <c r="B1228" s="9" t="s">
        <v>340</v>
      </c>
      <c r="C1228" s="4" t="s">
        <v>281</v>
      </c>
      <c r="D1228" s="4" t="s">
        <v>253</v>
      </c>
      <c r="E1228" s="4" t="s">
        <v>376</v>
      </c>
      <c r="F1228" s="4">
        <v>1</v>
      </c>
    </row>
    <row r="1229" spans="1:6" x14ac:dyDescent="0.25">
      <c r="A1229" s="4">
        <v>10453649</v>
      </c>
      <c r="B1229" s="9" t="s">
        <v>340</v>
      </c>
      <c r="C1229" s="4" t="s">
        <v>281</v>
      </c>
      <c r="D1229" s="4" t="s">
        <v>253</v>
      </c>
      <c r="E1229" s="4" t="s">
        <v>377</v>
      </c>
      <c r="F1229" s="4">
        <v>0</v>
      </c>
    </row>
    <row r="1230" spans="1:6" x14ac:dyDescent="0.25">
      <c r="A1230" s="4">
        <v>10453650</v>
      </c>
      <c r="B1230" s="9" t="s">
        <v>340</v>
      </c>
      <c r="C1230" s="4" t="s">
        <v>180</v>
      </c>
      <c r="D1230" s="4" t="s">
        <v>104</v>
      </c>
      <c r="E1230" s="4" t="s">
        <v>374</v>
      </c>
      <c r="F1230" s="4">
        <v>1</v>
      </c>
    </row>
    <row r="1231" spans="1:6" x14ac:dyDescent="0.25">
      <c r="A1231" s="4">
        <v>10453650</v>
      </c>
      <c r="B1231" s="9" t="s">
        <v>340</v>
      </c>
      <c r="C1231" s="4" t="s">
        <v>180</v>
      </c>
      <c r="D1231" s="4" t="s">
        <v>104</v>
      </c>
      <c r="E1231" s="4" t="s">
        <v>375</v>
      </c>
      <c r="F1231" s="4">
        <v>1</v>
      </c>
    </row>
    <row r="1232" spans="1:6" x14ac:dyDescent="0.25">
      <c r="A1232" s="4">
        <v>10453650</v>
      </c>
      <c r="B1232" s="9" t="s">
        <v>340</v>
      </c>
      <c r="C1232" s="4" t="s">
        <v>180</v>
      </c>
      <c r="D1232" s="4" t="s">
        <v>104</v>
      </c>
      <c r="E1232" s="4" t="s">
        <v>376</v>
      </c>
      <c r="F1232" s="4">
        <v>1</v>
      </c>
    </row>
    <row r="1233" spans="1:6" x14ac:dyDescent="0.25">
      <c r="A1233" s="4">
        <v>10453650</v>
      </c>
      <c r="B1233" s="9" t="s">
        <v>340</v>
      </c>
      <c r="C1233" s="4" t="s">
        <v>180</v>
      </c>
      <c r="D1233" s="4" t="s">
        <v>104</v>
      </c>
      <c r="E1233" s="4" t="s">
        <v>377</v>
      </c>
      <c r="F1233" s="4">
        <v>0</v>
      </c>
    </row>
    <row r="1234" spans="1:6" x14ac:dyDescent="0.25">
      <c r="A1234" s="4">
        <v>10453651</v>
      </c>
      <c r="B1234" s="9" t="s">
        <v>340</v>
      </c>
      <c r="C1234" s="4" t="s">
        <v>247</v>
      </c>
      <c r="D1234" s="4" t="s">
        <v>136</v>
      </c>
      <c r="E1234" s="4" t="s">
        <v>374</v>
      </c>
      <c r="F1234" s="4">
        <v>1</v>
      </c>
    </row>
    <row r="1235" spans="1:6" x14ac:dyDescent="0.25">
      <c r="A1235" s="4">
        <v>10453651</v>
      </c>
      <c r="B1235" s="9" t="s">
        <v>340</v>
      </c>
      <c r="C1235" s="4" t="s">
        <v>247</v>
      </c>
      <c r="D1235" s="4" t="s">
        <v>136</v>
      </c>
      <c r="E1235" s="4" t="s">
        <v>375</v>
      </c>
      <c r="F1235" s="4">
        <v>0</v>
      </c>
    </row>
    <row r="1236" spans="1:6" x14ac:dyDescent="0.25">
      <c r="A1236" s="4">
        <v>10453651</v>
      </c>
      <c r="B1236" s="9" t="s">
        <v>340</v>
      </c>
      <c r="C1236" s="4" t="s">
        <v>247</v>
      </c>
      <c r="D1236" s="4" t="s">
        <v>136</v>
      </c>
      <c r="E1236" s="4" t="s">
        <v>376</v>
      </c>
      <c r="F1236" s="4">
        <v>0</v>
      </c>
    </row>
    <row r="1237" spans="1:6" x14ac:dyDescent="0.25">
      <c r="A1237" s="4">
        <v>10453651</v>
      </c>
      <c r="B1237" s="9" t="s">
        <v>340</v>
      </c>
      <c r="C1237" s="4" t="s">
        <v>247</v>
      </c>
      <c r="D1237" s="4" t="s">
        <v>136</v>
      </c>
      <c r="E1237" s="4" t="s">
        <v>377</v>
      </c>
      <c r="F1237" s="4">
        <v>0</v>
      </c>
    </row>
    <row r="1238" spans="1:6" x14ac:dyDescent="0.25">
      <c r="A1238" s="4">
        <v>10453653</v>
      </c>
      <c r="B1238" s="9" t="s">
        <v>340</v>
      </c>
      <c r="C1238" s="4" t="s">
        <v>242</v>
      </c>
      <c r="D1238" s="4" t="s">
        <v>136</v>
      </c>
      <c r="E1238" s="4" t="s">
        <v>374</v>
      </c>
      <c r="F1238" s="4">
        <v>1</v>
      </c>
    </row>
    <row r="1239" spans="1:6" x14ac:dyDescent="0.25">
      <c r="A1239" s="4">
        <v>10453653</v>
      </c>
      <c r="B1239" s="9" t="s">
        <v>340</v>
      </c>
      <c r="C1239" s="4" t="s">
        <v>242</v>
      </c>
      <c r="D1239" s="4" t="s">
        <v>136</v>
      </c>
      <c r="E1239" s="4" t="s">
        <v>375</v>
      </c>
      <c r="F1239" s="4">
        <v>0</v>
      </c>
    </row>
    <row r="1240" spans="1:6" x14ac:dyDescent="0.25">
      <c r="A1240" s="4">
        <v>10453653</v>
      </c>
      <c r="B1240" s="9" t="s">
        <v>340</v>
      </c>
      <c r="C1240" s="4" t="s">
        <v>242</v>
      </c>
      <c r="D1240" s="4" t="s">
        <v>136</v>
      </c>
      <c r="E1240" s="4" t="s">
        <v>376</v>
      </c>
      <c r="F1240" s="4">
        <v>1</v>
      </c>
    </row>
    <row r="1241" spans="1:6" x14ac:dyDescent="0.25">
      <c r="A1241" s="4">
        <v>10453653</v>
      </c>
      <c r="B1241" s="9" t="s">
        <v>340</v>
      </c>
      <c r="C1241" s="4" t="s">
        <v>242</v>
      </c>
      <c r="D1241" s="4" t="s">
        <v>136</v>
      </c>
      <c r="E1241" s="4" t="s">
        <v>377</v>
      </c>
      <c r="F1241" s="4">
        <v>0</v>
      </c>
    </row>
    <row r="1242" spans="1:6" x14ac:dyDescent="0.25">
      <c r="A1242" s="4">
        <v>10453654</v>
      </c>
      <c r="B1242" s="9" t="s">
        <v>340</v>
      </c>
      <c r="C1242" s="4" t="s">
        <v>284</v>
      </c>
      <c r="D1242" s="4" t="s">
        <v>233</v>
      </c>
      <c r="E1242" s="4" t="s">
        <v>374</v>
      </c>
      <c r="F1242" s="4">
        <v>1</v>
      </c>
    </row>
    <row r="1243" spans="1:6" x14ac:dyDescent="0.25">
      <c r="A1243" s="4">
        <v>10453654</v>
      </c>
      <c r="B1243" s="9" t="s">
        <v>340</v>
      </c>
      <c r="C1243" s="4" t="s">
        <v>284</v>
      </c>
      <c r="D1243" s="4" t="s">
        <v>233</v>
      </c>
      <c r="E1243" s="4" t="s">
        <v>375</v>
      </c>
      <c r="F1243" s="4">
        <v>0</v>
      </c>
    </row>
    <row r="1244" spans="1:6" x14ac:dyDescent="0.25">
      <c r="A1244" s="4">
        <v>10453654</v>
      </c>
      <c r="B1244" s="9" t="s">
        <v>340</v>
      </c>
      <c r="C1244" s="4" t="s">
        <v>284</v>
      </c>
      <c r="D1244" s="4" t="s">
        <v>233</v>
      </c>
      <c r="E1244" s="4" t="s">
        <v>376</v>
      </c>
      <c r="F1244" s="4">
        <v>1</v>
      </c>
    </row>
    <row r="1245" spans="1:6" x14ac:dyDescent="0.25">
      <c r="A1245" s="4">
        <v>10453654</v>
      </c>
      <c r="B1245" s="9" t="s">
        <v>340</v>
      </c>
      <c r="C1245" s="4" t="s">
        <v>284</v>
      </c>
      <c r="D1245" s="4" t="s">
        <v>233</v>
      </c>
      <c r="E1245" s="4" t="s">
        <v>377</v>
      </c>
      <c r="F1245" s="4">
        <v>0</v>
      </c>
    </row>
    <row r="1246" spans="1:6" x14ac:dyDescent="0.25">
      <c r="A1246" s="4">
        <v>10453655</v>
      </c>
      <c r="B1246" s="9" t="s">
        <v>340</v>
      </c>
      <c r="C1246" s="4" t="s">
        <v>264</v>
      </c>
      <c r="D1246" s="4" t="s">
        <v>186</v>
      </c>
      <c r="E1246" s="4" t="s">
        <v>374</v>
      </c>
      <c r="F1246" s="4">
        <v>1</v>
      </c>
    </row>
    <row r="1247" spans="1:6" x14ac:dyDescent="0.25">
      <c r="A1247" s="4">
        <v>10453655</v>
      </c>
      <c r="B1247" s="9" t="s">
        <v>340</v>
      </c>
      <c r="C1247" s="4" t="s">
        <v>264</v>
      </c>
      <c r="D1247" s="4" t="s">
        <v>186</v>
      </c>
      <c r="E1247" s="4" t="s">
        <v>375</v>
      </c>
      <c r="F1247" s="4">
        <v>1</v>
      </c>
    </row>
    <row r="1248" spans="1:6" x14ac:dyDescent="0.25">
      <c r="A1248" s="4">
        <v>10453655</v>
      </c>
      <c r="B1248" s="9" t="s">
        <v>340</v>
      </c>
      <c r="C1248" s="4" t="s">
        <v>264</v>
      </c>
      <c r="D1248" s="4" t="s">
        <v>186</v>
      </c>
      <c r="E1248" s="4" t="s">
        <v>376</v>
      </c>
      <c r="F1248" s="4">
        <v>0</v>
      </c>
    </row>
    <row r="1249" spans="1:6" x14ac:dyDescent="0.25">
      <c r="A1249" s="4">
        <v>10453655</v>
      </c>
      <c r="B1249" s="9" t="s">
        <v>340</v>
      </c>
      <c r="C1249" s="4" t="s">
        <v>264</v>
      </c>
      <c r="D1249" s="4" t="s">
        <v>186</v>
      </c>
      <c r="E1249" s="4" t="s">
        <v>377</v>
      </c>
      <c r="F1249" s="4">
        <v>0</v>
      </c>
    </row>
    <row r="1250" spans="1:6" x14ac:dyDescent="0.25">
      <c r="A1250" s="4">
        <v>10453656</v>
      </c>
      <c r="B1250" s="9" t="s">
        <v>340</v>
      </c>
      <c r="C1250" s="4" t="s">
        <v>69</v>
      </c>
      <c r="D1250" s="4" t="s">
        <v>48</v>
      </c>
      <c r="E1250" s="4" t="s">
        <v>374</v>
      </c>
      <c r="F1250" s="4">
        <v>1</v>
      </c>
    </row>
    <row r="1251" spans="1:6" x14ac:dyDescent="0.25">
      <c r="A1251" s="4">
        <v>10453656</v>
      </c>
      <c r="B1251" s="9" t="s">
        <v>340</v>
      </c>
      <c r="C1251" s="4" t="s">
        <v>69</v>
      </c>
      <c r="D1251" s="4" t="s">
        <v>48</v>
      </c>
      <c r="E1251" s="4" t="s">
        <v>375</v>
      </c>
      <c r="F1251" s="4">
        <v>0</v>
      </c>
    </row>
    <row r="1252" spans="1:6" x14ac:dyDescent="0.25">
      <c r="A1252" s="4">
        <v>10453656</v>
      </c>
      <c r="B1252" s="9" t="s">
        <v>340</v>
      </c>
      <c r="C1252" s="4" t="s">
        <v>69</v>
      </c>
      <c r="D1252" s="4" t="s">
        <v>48</v>
      </c>
      <c r="E1252" s="4" t="s">
        <v>376</v>
      </c>
      <c r="F1252" s="4">
        <v>1</v>
      </c>
    </row>
    <row r="1253" spans="1:6" x14ac:dyDescent="0.25">
      <c r="A1253" s="4">
        <v>10453656</v>
      </c>
      <c r="B1253" s="9" t="s">
        <v>340</v>
      </c>
      <c r="C1253" s="4" t="s">
        <v>69</v>
      </c>
      <c r="D1253" s="4" t="s">
        <v>48</v>
      </c>
      <c r="E1253" s="4" t="s">
        <v>377</v>
      </c>
      <c r="F1253" s="4">
        <v>0</v>
      </c>
    </row>
    <row r="1254" spans="1:6" x14ac:dyDescent="0.25">
      <c r="A1254" s="4">
        <v>10453657</v>
      </c>
      <c r="B1254" s="9" t="s">
        <v>340</v>
      </c>
      <c r="C1254" s="4" t="s">
        <v>191</v>
      </c>
      <c r="D1254" s="4" t="s">
        <v>186</v>
      </c>
      <c r="E1254" s="4" t="s">
        <v>374</v>
      </c>
      <c r="F1254" s="4">
        <v>1</v>
      </c>
    </row>
    <row r="1255" spans="1:6" x14ac:dyDescent="0.25">
      <c r="A1255" s="4">
        <v>10453657</v>
      </c>
      <c r="B1255" s="9" t="s">
        <v>340</v>
      </c>
      <c r="C1255" s="4" t="s">
        <v>191</v>
      </c>
      <c r="D1255" s="4" t="s">
        <v>186</v>
      </c>
      <c r="E1255" s="4" t="s">
        <v>375</v>
      </c>
      <c r="F1255" s="4">
        <v>0</v>
      </c>
    </row>
    <row r="1256" spans="1:6" x14ac:dyDescent="0.25">
      <c r="A1256" s="4">
        <v>10453657</v>
      </c>
      <c r="B1256" s="9" t="s">
        <v>340</v>
      </c>
      <c r="C1256" s="4" t="s">
        <v>191</v>
      </c>
      <c r="D1256" s="4" t="s">
        <v>186</v>
      </c>
      <c r="E1256" s="4" t="s">
        <v>376</v>
      </c>
      <c r="F1256" s="4">
        <v>1</v>
      </c>
    </row>
    <row r="1257" spans="1:6" x14ac:dyDescent="0.25">
      <c r="A1257" s="4">
        <v>10453657</v>
      </c>
      <c r="B1257" s="9" t="s">
        <v>340</v>
      </c>
      <c r="C1257" s="4" t="s">
        <v>191</v>
      </c>
      <c r="D1257" s="4" t="s">
        <v>186</v>
      </c>
      <c r="E1257" s="4" t="s">
        <v>377</v>
      </c>
      <c r="F1257" s="4">
        <v>0</v>
      </c>
    </row>
    <row r="1258" spans="1:6" x14ac:dyDescent="0.25">
      <c r="A1258" s="4">
        <v>10453658</v>
      </c>
      <c r="B1258" s="9" t="s">
        <v>340</v>
      </c>
      <c r="C1258" s="4" t="s">
        <v>115</v>
      </c>
      <c r="D1258" s="4" t="s">
        <v>104</v>
      </c>
      <c r="E1258" s="4" t="s">
        <v>374</v>
      </c>
      <c r="F1258" s="4">
        <v>1</v>
      </c>
    </row>
    <row r="1259" spans="1:6" x14ac:dyDescent="0.25">
      <c r="A1259" s="4">
        <v>10453658</v>
      </c>
      <c r="B1259" s="9" t="s">
        <v>340</v>
      </c>
      <c r="C1259" s="4" t="s">
        <v>115</v>
      </c>
      <c r="D1259" s="4" t="s">
        <v>104</v>
      </c>
      <c r="E1259" s="4" t="s">
        <v>375</v>
      </c>
      <c r="F1259" s="4">
        <v>1</v>
      </c>
    </row>
    <row r="1260" spans="1:6" x14ac:dyDescent="0.25">
      <c r="A1260" s="4">
        <v>10453658</v>
      </c>
      <c r="B1260" s="9" t="s">
        <v>340</v>
      </c>
      <c r="C1260" s="4" t="s">
        <v>115</v>
      </c>
      <c r="D1260" s="4" t="s">
        <v>104</v>
      </c>
      <c r="E1260" s="4" t="s">
        <v>376</v>
      </c>
      <c r="F1260" s="4">
        <v>0</v>
      </c>
    </row>
    <row r="1261" spans="1:6" x14ac:dyDescent="0.25">
      <c r="A1261" s="4">
        <v>10453658</v>
      </c>
      <c r="B1261" s="9" t="s">
        <v>340</v>
      </c>
      <c r="C1261" s="4" t="s">
        <v>115</v>
      </c>
      <c r="D1261" s="4" t="s">
        <v>104</v>
      </c>
      <c r="E1261" s="4" t="s">
        <v>377</v>
      </c>
      <c r="F1261" s="4">
        <v>0</v>
      </c>
    </row>
    <row r="1262" spans="1:6" x14ac:dyDescent="0.25">
      <c r="A1262" s="4">
        <v>10453659</v>
      </c>
      <c r="B1262" s="9" t="s">
        <v>340</v>
      </c>
      <c r="C1262" s="4" t="s">
        <v>103</v>
      </c>
      <c r="D1262" s="4" t="s">
        <v>104</v>
      </c>
      <c r="E1262" s="4" t="s">
        <v>374</v>
      </c>
      <c r="F1262" s="4">
        <v>1</v>
      </c>
    </row>
    <row r="1263" spans="1:6" x14ac:dyDescent="0.25">
      <c r="A1263" s="4">
        <v>10453659</v>
      </c>
      <c r="B1263" s="9" t="s">
        <v>340</v>
      </c>
      <c r="C1263" s="4" t="s">
        <v>103</v>
      </c>
      <c r="D1263" s="4" t="s">
        <v>104</v>
      </c>
      <c r="E1263" s="4" t="s">
        <v>375</v>
      </c>
      <c r="F1263" s="4">
        <v>1</v>
      </c>
    </row>
    <row r="1264" spans="1:6" x14ac:dyDescent="0.25">
      <c r="A1264" s="4">
        <v>10453659</v>
      </c>
      <c r="B1264" s="9" t="s">
        <v>340</v>
      </c>
      <c r="C1264" s="4" t="s">
        <v>103</v>
      </c>
      <c r="D1264" s="4" t="s">
        <v>104</v>
      </c>
      <c r="E1264" s="4" t="s">
        <v>376</v>
      </c>
      <c r="F1264" s="4">
        <v>1</v>
      </c>
    </row>
    <row r="1265" spans="1:6" x14ac:dyDescent="0.25">
      <c r="A1265" s="4">
        <v>10453659</v>
      </c>
      <c r="B1265" s="9" t="s">
        <v>340</v>
      </c>
      <c r="C1265" s="4" t="s">
        <v>103</v>
      </c>
      <c r="D1265" s="4" t="s">
        <v>104</v>
      </c>
      <c r="E1265" s="4" t="s">
        <v>377</v>
      </c>
      <c r="F1265" s="4">
        <v>0</v>
      </c>
    </row>
    <row r="1266" spans="1:6" x14ac:dyDescent="0.25">
      <c r="A1266" s="4">
        <v>10453660</v>
      </c>
      <c r="B1266" s="9" t="s">
        <v>340</v>
      </c>
      <c r="C1266" s="4" t="s">
        <v>272</v>
      </c>
      <c r="D1266" s="4" t="s">
        <v>253</v>
      </c>
      <c r="E1266" s="4" t="s">
        <v>374</v>
      </c>
      <c r="F1266" s="4">
        <v>1</v>
      </c>
    </row>
    <row r="1267" spans="1:6" x14ac:dyDescent="0.25">
      <c r="A1267" s="4">
        <v>10453660</v>
      </c>
      <c r="B1267" s="9" t="s">
        <v>340</v>
      </c>
      <c r="C1267" s="4" t="s">
        <v>272</v>
      </c>
      <c r="D1267" s="4" t="s">
        <v>253</v>
      </c>
      <c r="E1267" s="4" t="s">
        <v>375</v>
      </c>
      <c r="F1267" s="4">
        <v>1</v>
      </c>
    </row>
    <row r="1268" spans="1:6" x14ac:dyDescent="0.25">
      <c r="A1268" s="4">
        <v>10453660</v>
      </c>
      <c r="B1268" s="9" t="s">
        <v>340</v>
      </c>
      <c r="C1268" s="4" t="s">
        <v>272</v>
      </c>
      <c r="D1268" s="4" t="s">
        <v>253</v>
      </c>
      <c r="E1268" s="4" t="s">
        <v>376</v>
      </c>
      <c r="F1268" s="4">
        <v>1</v>
      </c>
    </row>
    <row r="1269" spans="1:6" x14ac:dyDescent="0.25">
      <c r="A1269" s="4">
        <v>10453660</v>
      </c>
      <c r="B1269" s="9" t="s">
        <v>340</v>
      </c>
      <c r="C1269" s="4" t="s">
        <v>272</v>
      </c>
      <c r="D1269" s="4" t="s">
        <v>253</v>
      </c>
      <c r="E1269" s="4" t="s">
        <v>377</v>
      </c>
      <c r="F1269" s="4">
        <v>0</v>
      </c>
    </row>
    <row r="1270" spans="1:6" x14ac:dyDescent="0.25">
      <c r="A1270" s="4">
        <v>10453661</v>
      </c>
      <c r="B1270" s="9" t="s">
        <v>340</v>
      </c>
      <c r="C1270" s="4" t="s">
        <v>177</v>
      </c>
      <c r="D1270" s="4" t="s">
        <v>104</v>
      </c>
      <c r="E1270" s="4" t="s">
        <v>374</v>
      </c>
      <c r="F1270" s="4">
        <v>1</v>
      </c>
    </row>
    <row r="1271" spans="1:6" x14ac:dyDescent="0.25">
      <c r="A1271" s="4">
        <v>10453661</v>
      </c>
      <c r="B1271" s="9" t="s">
        <v>340</v>
      </c>
      <c r="C1271" s="4" t="s">
        <v>177</v>
      </c>
      <c r="D1271" s="4" t="s">
        <v>104</v>
      </c>
      <c r="E1271" s="4" t="s">
        <v>375</v>
      </c>
      <c r="F1271" s="4">
        <v>1</v>
      </c>
    </row>
    <row r="1272" spans="1:6" x14ac:dyDescent="0.25">
      <c r="A1272" s="4">
        <v>10453661</v>
      </c>
      <c r="B1272" s="9" t="s">
        <v>340</v>
      </c>
      <c r="C1272" s="4" t="s">
        <v>177</v>
      </c>
      <c r="D1272" s="4" t="s">
        <v>104</v>
      </c>
      <c r="E1272" s="4" t="s">
        <v>376</v>
      </c>
      <c r="F1272" s="4">
        <v>0</v>
      </c>
    </row>
    <row r="1273" spans="1:6" x14ac:dyDescent="0.25">
      <c r="A1273" s="4">
        <v>10453661</v>
      </c>
      <c r="B1273" s="9" t="s">
        <v>340</v>
      </c>
      <c r="C1273" s="4" t="s">
        <v>177</v>
      </c>
      <c r="D1273" s="4" t="s">
        <v>104</v>
      </c>
      <c r="E1273" s="4" t="s">
        <v>377</v>
      </c>
      <c r="F1273" s="4">
        <v>0</v>
      </c>
    </row>
    <row r="1274" spans="1:6" x14ac:dyDescent="0.25">
      <c r="A1274" s="4">
        <v>10453662</v>
      </c>
      <c r="B1274" s="9" t="s">
        <v>340</v>
      </c>
      <c r="C1274" s="4" t="s">
        <v>269</v>
      </c>
      <c r="D1274" s="4" t="s">
        <v>186</v>
      </c>
      <c r="E1274" s="4" t="s">
        <v>374</v>
      </c>
      <c r="F1274" s="4">
        <v>1</v>
      </c>
    </row>
    <row r="1275" spans="1:6" x14ac:dyDescent="0.25">
      <c r="A1275" s="4">
        <v>10453662</v>
      </c>
      <c r="B1275" s="9" t="s">
        <v>340</v>
      </c>
      <c r="C1275" s="4" t="s">
        <v>269</v>
      </c>
      <c r="D1275" s="4" t="s">
        <v>186</v>
      </c>
      <c r="E1275" s="4" t="s">
        <v>375</v>
      </c>
      <c r="F1275" s="4">
        <v>1</v>
      </c>
    </row>
    <row r="1276" spans="1:6" x14ac:dyDescent="0.25">
      <c r="A1276" s="4">
        <v>10453662</v>
      </c>
      <c r="B1276" s="9" t="s">
        <v>340</v>
      </c>
      <c r="C1276" s="4" t="s">
        <v>269</v>
      </c>
      <c r="D1276" s="4" t="s">
        <v>186</v>
      </c>
      <c r="E1276" s="4" t="s">
        <v>376</v>
      </c>
      <c r="F1276" s="4">
        <v>1</v>
      </c>
    </row>
    <row r="1277" spans="1:6" x14ac:dyDescent="0.25">
      <c r="A1277" s="4">
        <v>10453662</v>
      </c>
      <c r="B1277" s="9" t="s">
        <v>340</v>
      </c>
      <c r="C1277" s="4" t="s">
        <v>269</v>
      </c>
      <c r="D1277" s="4" t="s">
        <v>186</v>
      </c>
      <c r="E1277" s="4" t="s">
        <v>377</v>
      </c>
      <c r="F1277" s="4">
        <v>0</v>
      </c>
    </row>
    <row r="1278" spans="1:6" x14ac:dyDescent="0.25">
      <c r="A1278" s="4">
        <v>10453663</v>
      </c>
      <c r="B1278" s="9" t="s">
        <v>340</v>
      </c>
      <c r="C1278" s="4" t="s">
        <v>227</v>
      </c>
      <c r="D1278" s="4" t="s">
        <v>136</v>
      </c>
      <c r="E1278" s="4" t="s">
        <v>374</v>
      </c>
      <c r="F1278" s="4">
        <v>1</v>
      </c>
    </row>
    <row r="1279" spans="1:6" x14ac:dyDescent="0.25">
      <c r="A1279" s="4">
        <v>10453663</v>
      </c>
      <c r="B1279" s="9" t="s">
        <v>340</v>
      </c>
      <c r="C1279" s="4" t="s">
        <v>227</v>
      </c>
      <c r="D1279" s="4" t="s">
        <v>136</v>
      </c>
      <c r="E1279" s="4" t="s">
        <v>375</v>
      </c>
      <c r="F1279" s="4">
        <v>1</v>
      </c>
    </row>
    <row r="1280" spans="1:6" x14ac:dyDescent="0.25">
      <c r="A1280" s="4">
        <v>10453663</v>
      </c>
      <c r="B1280" s="9" t="s">
        <v>340</v>
      </c>
      <c r="C1280" s="4" t="s">
        <v>227</v>
      </c>
      <c r="D1280" s="4" t="s">
        <v>136</v>
      </c>
      <c r="E1280" s="4" t="s">
        <v>376</v>
      </c>
      <c r="F1280" s="4">
        <v>1</v>
      </c>
    </row>
    <row r="1281" spans="1:6" x14ac:dyDescent="0.25">
      <c r="A1281" s="4">
        <v>10453663</v>
      </c>
      <c r="B1281" s="9" t="s">
        <v>340</v>
      </c>
      <c r="C1281" s="4" t="s">
        <v>227</v>
      </c>
      <c r="D1281" s="4" t="s">
        <v>136</v>
      </c>
      <c r="E1281" s="4" t="s">
        <v>377</v>
      </c>
      <c r="F1281" s="4">
        <v>0</v>
      </c>
    </row>
    <row r="1282" spans="1:6" x14ac:dyDescent="0.25">
      <c r="A1282" s="4">
        <v>10453664</v>
      </c>
      <c r="B1282" s="9" t="s">
        <v>340</v>
      </c>
      <c r="C1282" s="4" t="s">
        <v>87</v>
      </c>
      <c r="D1282" s="4" t="s">
        <v>48</v>
      </c>
      <c r="E1282" s="4" t="s">
        <v>374</v>
      </c>
      <c r="F1282" s="4">
        <v>1</v>
      </c>
    </row>
    <row r="1283" spans="1:6" x14ac:dyDescent="0.25">
      <c r="A1283" s="4">
        <v>10453664</v>
      </c>
      <c r="B1283" s="9" t="s">
        <v>340</v>
      </c>
      <c r="C1283" s="4" t="s">
        <v>87</v>
      </c>
      <c r="D1283" s="4" t="s">
        <v>48</v>
      </c>
      <c r="E1283" s="4" t="s">
        <v>375</v>
      </c>
      <c r="F1283" s="4">
        <v>1</v>
      </c>
    </row>
    <row r="1284" spans="1:6" x14ac:dyDescent="0.25">
      <c r="A1284" s="4">
        <v>10453664</v>
      </c>
      <c r="B1284" s="9" t="s">
        <v>340</v>
      </c>
      <c r="C1284" s="4" t="s">
        <v>87</v>
      </c>
      <c r="D1284" s="4" t="s">
        <v>48</v>
      </c>
      <c r="E1284" s="4" t="s">
        <v>376</v>
      </c>
      <c r="F1284" s="4">
        <v>0</v>
      </c>
    </row>
    <row r="1285" spans="1:6" x14ac:dyDescent="0.25">
      <c r="A1285" s="4">
        <v>10453664</v>
      </c>
      <c r="B1285" s="9" t="s">
        <v>340</v>
      </c>
      <c r="C1285" s="4" t="s">
        <v>87</v>
      </c>
      <c r="D1285" s="4" t="s">
        <v>48</v>
      </c>
      <c r="E1285" s="4" t="s">
        <v>377</v>
      </c>
      <c r="F1285" s="4">
        <v>0</v>
      </c>
    </row>
    <row r="1286" spans="1:6" x14ac:dyDescent="0.25">
      <c r="A1286" s="4">
        <v>10453665</v>
      </c>
      <c r="B1286" s="9" t="s">
        <v>340</v>
      </c>
      <c r="C1286" s="4" t="s">
        <v>256</v>
      </c>
      <c r="D1286" s="4" t="s">
        <v>253</v>
      </c>
      <c r="E1286" s="4" t="s">
        <v>374</v>
      </c>
      <c r="F1286" s="4">
        <v>1</v>
      </c>
    </row>
    <row r="1287" spans="1:6" x14ac:dyDescent="0.25">
      <c r="A1287" s="4">
        <v>10453665</v>
      </c>
      <c r="B1287" s="9" t="s">
        <v>340</v>
      </c>
      <c r="C1287" s="4" t="s">
        <v>256</v>
      </c>
      <c r="D1287" s="4" t="s">
        <v>253</v>
      </c>
      <c r="E1287" s="4" t="s">
        <v>375</v>
      </c>
      <c r="F1287" s="4">
        <v>1</v>
      </c>
    </row>
    <row r="1288" spans="1:6" x14ac:dyDescent="0.25">
      <c r="A1288" s="4">
        <v>10453665</v>
      </c>
      <c r="B1288" s="9" t="s">
        <v>340</v>
      </c>
      <c r="C1288" s="4" t="s">
        <v>256</v>
      </c>
      <c r="D1288" s="4" t="s">
        <v>253</v>
      </c>
      <c r="E1288" s="4" t="s">
        <v>376</v>
      </c>
      <c r="F1288" s="4">
        <v>1</v>
      </c>
    </row>
    <row r="1289" spans="1:6" x14ac:dyDescent="0.25">
      <c r="A1289" s="4">
        <v>10453665</v>
      </c>
      <c r="B1289" s="9" t="s">
        <v>340</v>
      </c>
      <c r="C1289" s="4" t="s">
        <v>256</v>
      </c>
      <c r="D1289" s="4" t="s">
        <v>253</v>
      </c>
      <c r="E1289" s="4" t="s">
        <v>377</v>
      </c>
      <c r="F1289" s="4">
        <v>0</v>
      </c>
    </row>
    <row r="1290" spans="1:6" x14ac:dyDescent="0.25">
      <c r="A1290" s="4">
        <v>10453666</v>
      </c>
      <c r="B1290" s="9" t="s">
        <v>340</v>
      </c>
      <c r="C1290" s="4" t="s">
        <v>289</v>
      </c>
      <c r="D1290" s="4" t="s">
        <v>233</v>
      </c>
      <c r="E1290" s="4" t="s">
        <v>374</v>
      </c>
      <c r="F1290" s="4">
        <v>1</v>
      </c>
    </row>
    <row r="1291" spans="1:6" x14ac:dyDescent="0.25">
      <c r="A1291" s="4">
        <v>10453666</v>
      </c>
      <c r="B1291" s="9" t="s">
        <v>340</v>
      </c>
      <c r="C1291" s="4" t="s">
        <v>289</v>
      </c>
      <c r="D1291" s="4" t="s">
        <v>233</v>
      </c>
      <c r="E1291" s="4" t="s">
        <v>375</v>
      </c>
      <c r="F1291" s="4">
        <v>1</v>
      </c>
    </row>
    <row r="1292" spans="1:6" x14ac:dyDescent="0.25">
      <c r="A1292" s="4">
        <v>10453666</v>
      </c>
      <c r="B1292" s="9" t="s">
        <v>340</v>
      </c>
      <c r="C1292" s="4" t="s">
        <v>289</v>
      </c>
      <c r="D1292" s="4" t="s">
        <v>233</v>
      </c>
      <c r="E1292" s="4" t="s">
        <v>376</v>
      </c>
      <c r="F1292" s="4">
        <v>1</v>
      </c>
    </row>
    <row r="1293" spans="1:6" x14ac:dyDescent="0.25">
      <c r="A1293" s="4">
        <v>10453666</v>
      </c>
      <c r="B1293" s="9" t="s">
        <v>340</v>
      </c>
      <c r="C1293" s="4" t="s">
        <v>289</v>
      </c>
      <c r="D1293" s="4" t="s">
        <v>233</v>
      </c>
      <c r="E1293" s="4" t="s">
        <v>377</v>
      </c>
      <c r="F1293" s="4">
        <v>0</v>
      </c>
    </row>
    <row r="1294" spans="1:6" x14ac:dyDescent="0.25">
      <c r="A1294" s="4">
        <v>10453667</v>
      </c>
      <c r="B1294" s="9" t="s">
        <v>340</v>
      </c>
      <c r="C1294" s="4" t="s">
        <v>128</v>
      </c>
      <c r="D1294" s="4" t="s">
        <v>104</v>
      </c>
      <c r="E1294" s="4" t="s">
        <v>374</v>
      </c>
      <c r="F1294" s="4">
        <v>1</v>
      </c>
    </row>
    <row r="1295" spans="1:6" x14ac:dyDescent="0.25">
      <c r="A1295" s="4">
        <v>10453667</v>
      </c>
      <c r="B1295" s="9" t="s">
        <v>340</v>
      </c>
      <c r="C1295" s="4" t="s">
        <v>128</v>
      </c>
      <c r="D1295" s="4" t="s">
        <v>104</v>
      </c>
      <c r="E1295" s="4" t="s">
        <v>375</v>
      </c>
      <c r="F1295" s="4">
        <v>0</v>
      </c>
    </row>
    <row r="1296" spans="1:6" x14ac:dyDescent="0.25">
      <c r="A1296" s="4">
        <v>10453667</v>
      </c>
      <c r="B1296" s="9" t="s">
        <v>340</v>
      </c>
      <c r="C1296" s="4" t="s">
        <v>128</v>
      </c>
      <c r="D1296" s="4" t="s">
        <v>104</v>
      </c>
      <c r="E1296" s="4" t="s">
        <v>376</v>
      </c>
      <c r="F1296" s="4">
        <v>1</v>
      </c>
    </row>
    <row r="1297" spans="1:6" x14ac:dyDescent="0.25">
      <c r="A1297" s="4">
        <v>10453667</v>
      </c>
      <c r="B1297" s="9" t="s">
        <v>340</v>
      </c>
      <c r="C1297" s="4" t="s">
        <v>128</v>
      </c>
      <c r="D1297" s="4" t="s">
        <v>104</v>
      </c>
      <c r="E1297" s="4" t="s">
        <v>377</v>
      </c>
      <c r="F1297" s="4">
        <v>0</v>
      </c>
    </row>
    <row r="1298" spans="1:6" x14ac:dyDescent="0.25">
      <c r="A1298" s="4">
        <v>10453668</v>
      </c>
      <c r="B1298" s="9" t="s">
        <v>340</v>
      </c>
      <c r="C1298" s="4" t="s">
        <v>156</v>
      </c>
      <c r="D1298" s="4" t="s">
        <v>136</v>
      </c>
      <c r="E1298" s="4" t="s">
        <v>374</v>
      </c>
      <c r="F1298" s="4">
        <v>1</v>
      </c>
    </row>
    <row r="1299" spans="1:6" x14ac:dyDescent="0.25">
      <c r="A1299" s="4">
        <v>10453668</v>
      </c>
      <c r="B1299" s="9" t="s">
        <v>340</v>
      </c>
      <c r="C1299" s="4" t="s">
        <v>156</v>
      </c>
      <c r="D1299" s="4" t="s">
        <v>136</v>
      </c>
      <c r="E1299" s="4" t="s">
        <v>375</v>
      </c>
      <c r="F1299" s="4">
        <v>0</v>
      </c>
    </row>
    <row r="1300" spans="1:6" x14ac:dyDescent="0.25">
      <c r="A1300" s="4">
        <v>10453668</v>
      </c>
      <c r="B1300" s="9" t="s">
        <v>340</v>
      </c>
      <c r="C1300" s="4" t="s">
        <v>156</v>
      </c>
      <c r="D1300" s="4" t="s">
        <v>136</v>
      </c>
      <c r="E1300" s="4" t="s">
        <v>376</v>
      </c>
      <c r="F1300" s="4">
        <v>1</v>
      </c>
    </row>
    <row r="1301" spans="1:6" x14ac:dyDescent="0.25">
      <c r="A1301" s="4">
        <v>10453668</v>
      </c>
      <c r="B1301" s="9" t="s">
        <v>340</v>
      </c>
      <c r="C1301" s="4" t="s">
        <v>156</v>
      </c>
      <c r="D1301" s="4" t="s">
        <v>136</v>
      </c>
      <c r="E1301" s="4" t="s">
        <v>377</v>
      </c>
      <c r="F1301" s="4">
        <v>0</v>
      </c>
    </row>
    <row r="1302" spans="1:6" x14ac:dyDescent="0.25">
      <c r="A1302" s="4">
        <v>10453669</v>
      </c>
      <c r="B1302" s="9" t="s">
        <v>340</v>
      </c>
      <c r="C1302" s="4" t="s">
        <v>199</v>
      </c>
      <c r="D1302" s="4" t="s">
        <v>186</v>
      </c>
      <c r="E1302" s="4" t="s">
        <v>374</v>
      </c>
      <c r="F1302" s="4">
        <v>1</v>
      </c>
    </row>
    <row r="1303" spans="1:6" x14ac:dyDescent="0.25">
      <c r="A1303" s="4">
        <v>10453669</v>
      </c>
      <c r="B1303" s="9" t="s">
        <v>340</v>
      </c>
      <c r="C1303" s="4" t="s">
        <v>199</v>
      </c>
      <c r="D1303" s="4" t="s">
        <v>186</v>
      </c>
      <c r="E1303" s="4" t="s">
        <v>375</v>
      </c>
      <c r="F1303" s="4">
        <v>1</v>
      </c>
    </row>
    <row r="1304" spans="1:6" x14ac:dyDescent="0.25">
      <c r="A1304" s="4">
        <v>10453669</v>
      </c>
      <c r="B1304" s="9" t="s">
        <v>340</v>
      </c>
      <c r="C1304" s="4" t="s">
        <v>199</v>
      </c>
      <c r="D1304" s="4" t="s">
        <v>186</v>
      </c>
      <c r="E1304" s="4" t="s">
        <v>376</v>
      </c>
      <c r="F1304" s="4">
        <v>1</v>
      </c>
    </row>
    <row r="1305" spans="1:6" x14ac:dyDescent="0.25">
      <c r="A1305" s="4">
        <v>10453669</v>
      </c>
      <c r="B1305" s="9" t="s">
        <v>340</v>
      </c>
      <c r="C1305" s="4" t="s">
        <v>199</v>
      </c>
      <c r="D1305" s="4" t="s">
        <v>186</v>
      </c>
      <c r="E1305" s="4" t="s">
        <v>377</v>
      </c>
      <c r="F1305" s="4">
        <v>0</v>
      </c>
    </row>
    <row r="1306" spans="1:6" x14ac:dyDescent="0.25">
      <c r="A1306" s="4">
        <v>10453670</v>
      </c>
      <c r="B1306" s="9" t="s">
        <v>340</v>
      </c>
      <c r="C1306" s="4" t="s">
        <v>275</v>
      </c>
      <c r="D1306" s="4" t="s">
        <v>253</v>
      </c>
      <c r="E1306" s="4" t="s">
        <v>374</v>
      </c>
      <c r="F1306" s="4">
        <v>1</v>
      </c>
    </row>
    <row r="1307" spans="1:6" x14ac:dyDescent="0.25">
      <c r="A1307" s="4">
        <v>10453670</v>
      </c>
      <c r="B1307" s="9" t="s">
        <v>340</v>
      </c>
      <c r="C1307" s="4" t="s">
        <v>275</v>
      </c>
      <c r="D1307" s="4" t="s">
        <v>253</v>
      </c>
      <c r="E1307" s="4" t="s">
        <v>375</v>
      </c>
      <c r="F1307" s="4">
        <v>1</v>
      </c>
    </row>
    <row r="1308" spans="1:6" x14ac:dyDescent="0.25">
      <c r="A1308" s="4">
        <v>10453670</v>
      </c>
      <c r="B1308" s="9" t="s">
        <v>340</v>
      </c>
      <c r="C1308" s="4" t="s">
        <v>275</v>
      </c>
      <c r="D1308" s="4" t="s">
        <v>253</v>
      </c>
      <c r="E1308" s="4" t="s">
        <v>376</v>
      </c>
      <c r="F1308" s="4">
        <v>1</v>
      </c>
    </row>
    <row r="1309" spans="1:6" x14ac:dyDescent="0.25">
      <c r="A1309" s="4">
        <v>10453670</v>
      </c>
      <c r="B1309" s="9" t="s">
        <v>340</v>
      </c>
      <c r="C1309" s="4" t="s">
        <v>275</v>
      </c>
      <c r="D1309" s="4" t="s">
        <v>253</v>
      </c>
      <c r="E1309" s="4" t="s">
        <v>377</v>
      </c>
      <c r="F1309" s="4">
        <v>0</v>
      </c>
    </row>
    <row r="1310" spans="1:6" x14ac:dyDescent="0.25">
      <c r="A1310" s="4">
        <v>10453671</v>
      </c>
      <c r="B1310" s="9" t="s">
        <v>340</v>
      </c>
      <c r="C1310" s="4" t="s">
        <v>308</v>
      </c>
      <c r="D1310" s="4" t="s">
        <v>48</v>
      </c>
      <c r="E1310" s="4" t="s">
        <v>374</v>
      </c>
      <c r="F1310" s="4">
        <v>1</v>
      </c>
    </row>
    <row r="1311" spans="1:6" x14ac:dyDescent="0.25">
      <c r="A1311" s="4">
        <v>10453671</v>
      </c>
      <c r="B1311" s="9" t="s">
        <v>340</v>
      </c>
      <c r="C1311" s="4" t="s">
        <v>308</v>
      </c>
      <c r="D1311" s="4" t="s">
        <v>48</v>
      </c>
      <c r="E1311" s="4" t="s">
        <v>375</v>
      </c>
      <c r="F1311" s="4">
        <v>1</v>
      </c>
    </row>
    <row r="1312" spans="1:6" x14ac:dyDescent="0.25">
      <c r="A1312" s="4">
        <v>10453671</v>
      </c>
      <c r="B1312" s="9" t="s">
        <v>340</v>
      </c>
      <c r="C1312" s="4" t="s">
        <v>308</v>
      </c>
      <c r="D1312" s="4" t="s">
        <v>48</v>
      </c>
      <c r="E1312" s="4" t="s">
        <v>376</v>
      </c>
      <c r="F1312" s="4">
        <v>1</v>
      </c>
    </row>
    <row r="1313" spans="1:6" x14ac:dyDescent="0.25">
      <c r="A1313" s="4">
        <v>10453671</v>
      </c>
      <c r="B1313" s="9" t="s">
        <v>340</v>
      </c>
      <c r="C1313" s="4" t="s">
        <v>308</v>
      </c>
      <c r="D1313" s="4" t="s">
        <v>48</v>
      </c>
      <c r="E1313" s="4" t="s">
        <v>377</v>
      </c>
      <c r="F1313" s="4">
        <v>0</v>
      </c>
    </row>
    <row r="1314" spans="1:6" x14ac:dyDescent="0.25">
      <c r="A1314" s="4">
        <v>10453672</v>
      </c>
      <c r="B1314" s="9" t="s">
        <v>340</v>
      </c>
      <c r="C1314" s="4" t="s">
        <v>174</v>
      </c>
      <c r="D1314" s="4" t="s">
        <v>104</v>
      </c>
      <c r="E1314" s="4" t="s">
        <v>374</v>
      </c>
      <c r="F1314" s="4">
        <v>1</v>
      </c>
    </row>
    <row r="1315" spans="1:6" x14ac:dyDescent="0.25">
      <c r="A1315" s="4">
        <v>10453672</v>
      </c>
      <c r="B1315" s="9" t="s">
        <v>340</v>
      </c>
      <c r="C1315" s="4" t="s">
        <v>174</v>
      </c>
      <c r="D1315" s="4" t="s">
        <v>104</v>
      </c>
      <c r="E1315" s="4" t="s">
        <v>375</v>
      </c>
      <c r="F1315" s="4">
        <v>1</v>
      </c>
    </row>
    <row r="1316" spans="1:6" x14ac:dyDescent="0.25">
      <c r="A1316" s="4">
        <v>10453672</v>
      </c>
      <c r="B1316" s="9" t="s">
        <v>340</v>
      </c>
      <c r="C1316" s="4" t="s">
        <v>174</v>
      </c>
      <c r="D1316" s="4" t="s">
        <v>104</v>
      </c>
      <c r="E1316" s="4" t="s">
        <v>376</v>
      </c>
      <c r="F1316" s="4">
        <v>0</v>
      </c>
    </row>
    <row r="1317" spans="1:6" x14ac:dyDescent="0.25">
      <c r="A1317" s="4">
        <v>10453672</v>
      </c>
      <c r="B1317" s="9" t="s">
        <v>340</v>
      </c>
      <c r="C1317" s="4" t="s">
        <v>174</v>
      </c>
      <c r="D1317" s="4" t="s">
        <v>104</v>
      </c>
      <c r="E1317" s="4" t="s">
        <v>377</v>
      </c>
      <c r="F1317" s="4">
        <v>0</v>
      </c>
    </row>
    <row r="1318" spans="1:6" x14ac:dyDescent="0.25">
      <c r="A1318" s="4">
        <v>10453673</v>
      </c>
      <c r="B1318" s="9" t="s">
        <v>340</v>
      </c>
      <c r="C1318" s="4" t="s">
        <v>93</v>
      </c>
      <c r="D1318" s="4" t="s">
        <v>48</v>
      </c>
      <c r="E1318" s="4" t="s">
        <v>374</v>
      </c>
      <c r="F1318" s="4">
        <v>1</v>
      </c>
    </row>
    <row r="1319" spans="1:6" x14ac:dyDescent="0.25">
      <c r="A1319" s="4">
        <v>10453673</v>
      </c>
      <c r="B1319" s="9" t="s">
        <v>340</v>
      </c>
      <c r="C1319" s="4" t="s">
        <v>93</v>
      </c>
      <c r="D1319" s="4" t="s">
        <v>48</v>
      </c>
      <c r="E1319" s="4" t="s">
        <v>375</v>
      </c>
      <c r="F1319" s="4">
        <v>1</v>
      </c>
    </row>
    <row r="1320" spans="1:6" x14ac:dyDescent="0.25">
      <c r="A1320" s="4">
        <v>10453673</v>
      </c>
      <c r="B1320" s="9" t="s">
        <v>340</v>
      </c>
      <c r="C1320" s="4" t="s">
        <v>93</v>
      </c>
      <c r="D1320" s="4" t="s">
        <v>48</v>
      </c>
      <c r="E1320" s="4" t="s">
        <v>376</v>
      </c>
      <c r="F1320" s="4">
        <v>1</v>
      </c>
    </row>
    <row r="1321" spans="1:6" x14ac:dyDescent="0.25">
      <c r="A1321" s="4">
        <v>10453673</v>
      </c>
      <c r="B1321" s="9" t="s">
        <v>340</v>
      </c>
      <c r="C1321" s="4" t="s">
        <v>93</v>
      </c>
      <c r="D1321" s="4" t="s">
        <v>48</v>
      </c>
      <c r="E1321" s="4" t="s">
        <v>377</v>
      </c>
      <c r="F1321" s="4">
        <v>0</v>
      </c>
    </row>
    <row r="1322" spans="1:6" x14ac:dyDescent="0.25">
      <c r="A1322" s="4">
        <v>10453674</v>
      </c>
      <c r="B1322" s="9" t="s">
        <v>340</v>
      </c>
      <c r="C1322" s="4" t="s">
        <v>146</v>
      </c>
      <c r="D1322" s="4" t="s">
        <v>136</v>
      </c>
      <c r="E1322" s="4" t="s">
        <v>374</v>
      </c>
      <c r="F1322" s="4">
        <v>1</v>
      </c>
    </row>
    <row r="1323" spans="1:6" x14ac:dyDescent="0.25">
      <c r="A1323" s="4">
        <v>10453674</v>
      </c>
      <c r="B1323" s="9" t="s">
        <v>340</v>
      </c>
      <c r="C1323" s="4" t="s">
        <v>146</v>
      </c>
      <c r="D1323" s="4" t="s">
        <v>136</v>
      </c>
      <c r="E1323" s="4" t="s">
        <v>375</v>
      </c>
      <c r="F1323" s="4">
        <v>0</v>
      </c>
    </row>
    <row r="1324" spans="1:6" x14ac:dyDescent="0.25">
      <c r="A1324" s="4">
        <v>10453674</v>
      </c>
      <c r="B1324" s="9" t="s">
        <v>340</v>
      </c>
      <c r="C1324" s="4" t="s">
        <v>146</v>
      </c>
      <c r="D1324" s="4" t="s">
        <v>136</v>
      </c>
      <c r="E1324" s="4" t="s">
        <v>376</v>
      </c>
      <c r="F1324" s="4">
        <v>1</v>
      </c>
    </row>
    <row r="1325" spans="1:6" x14ac:dyDescent="0.25">
      <c r="A1325" s="4">
        <v>10453674</v>
      </c>
      <c r="B1325" s="9" t="s">
        <v>340</v>
      </c>
      <c r="C1325" s="4" t="s">
        <v>146</v>
      </c>
      <c r="D1325" s="4" t="s">
        <v>136</v>
      </c>
      <c r="E1325" s="4" t="s">
        <v>377</v>
      </c>
      <c r="F1325" s="4">
        <v>0</v>
      </c>
    </row>
    <row r="1326" spans="1:6" x14ac:dyDescent="0.25">
      <c r="A1326" s="4">
        <v>10453675</v>
      </c>
      <c r="B1326" s="9" t="s">
        <v>340</v>
      </c>
      <c r="C1326" s="4" t="s">
        <v>166</v>
      </c>
      <c r="D1326" s="4" t="s">
        <v>104</v>
      </c>
      <c r="E1326" s="4" t="s">
        <v>374</v>
      </c>
      <c r="F1326" s="4">
        <v>1</v>
      </c>
    </row>
    <row r="1327" spans="1:6" x14ac:dyDescent="0.25">
      <c r="A1327" s="4">
        <v>10453675</v>
      </c>
      <c r="B1327" s="9" t="s">
        <v>340</v>
      </c>
      <c r="C1327" s="4" t="s">
        <v>166</v>
      </c>
      <c r="D1327" s="4" t="s">
        <v>104</v>
      </c>
      <c r="E1327" s="4" t="s">
        <v>375</v>
      </c>
      <c r="F1327" s="4">
        <v>1</v>
      </c>
    </row>
    <row r="1328" spans="1:6" x14ac:dyDescent="0.25">
      <c r="A1328" s="4">
        <v>10453675</v>
      </c>
      <c r="B1328" s="9" t="s">
        <v>340</v>
      </c>
      <c r="C1328" s="4" t="s">
        <v>166</v>
      </c>
      <c r="D1328" s="4" t="s">
        <v>104</v>
      </c>
      <c r="E1328" s="4" t="s">
        <v>376</v>
      </c>
      <c r="F1328" s="4">
        <v>1</v>
      </c>
    </row>
    <row r="1329" spans="1:6" x14ac:dyDescent="0.25">
      <c r="A1329" s="4">
        <v>10453675</v>
      </c>
      <c r="B1329" s="9" t="s">
        <v>340</v>
      </c>
      <c r="C1329" s="4" t="s">
        <v>166</v>
      </c>
      <c r="D1329" s="4" t="s">
        <v>104</v>
      </c>
      <c r="E1329" s="4" t="s">
        <v>377</v>
      </c>
      <c r="F1329" s="4">
        <v>0</v>
      </c>
    </row>
    <row r="1330" spans="1:6" x14ac:dyDescent="0.25">
      <c r="A1330" s="4">
        <v>10453676</v>
      </c>
      <c r="B1330" s="9" t="s">
        <v>340</v>
      </c>
      <c r="C1330" s="4" t="s">
        <v>60</v>
      </c>
      <c r="D1330" s="4" t="s">
        <v>48</v>
      </c>
      <c r="E1330" s="4" t="s">
        <v>374</v>
      </c>
      <c r="F1330" s="4">
        <v>1</v>
      </c>
    </row>
    <row r="1331" spans="1:6" x14ac:dyDescent="0.25">
      <c r="A1331" s="4">
        <v>10453676</v>
      </c>
      <c r="B1331" s="9" t="s">
        <v>340</v>
      </c>
      <c r="C1331" s="4" t="s">
        <v>60</v>
      </c>
      <c r="D1331" s="4" t="s">
        <v>48</v>
      </c>
      <c r="E1331" s="4" t="s">
        <v>375</v>
      </c>
      <c r="F1331" s="4">
        <v>1</v>
      </c>
    </row>
    <row r="1332" spans="1:6" x14ac:dyDescent="0.25">
      <c r="A1332" s="4">
        <v>10453676</v>
      </c>
      <c r="B1332" s="9" t="s">
        <v>340</v>
      </c>
      <c r="C1332" s="4" t="s">
        <v>60</v>
      </c>
      <c r="D1332" s="4" t="s">
        <v>48</v>
      </c>
      <c r="E1332" s="4" t="s">
        <v>376</v>
      </c>
      <c r="F1332" s="4">
        <v>1</v>
      </c>
    </row>
    <row r="1333" spans="1:6" x14ac:dyDescent="0.25">
      <c r="A1333" s="4">
        <v>10453676</v>
      </c>
      <c r="B1333" s="9" t="s">
        <v>340</v>
      </c>
      <c r="C1333" s="4" t="s">
        <v>60</v>
      </c>
      <c r="D1333" s="4" t="s">
        <v>48</v>
      </c>
      <c r="E1333" s="4" t="s">
        <v>377</v>
      </c>
      <c r="F1333" s="4">
        <v>0</v>
      </c>
    </row>
    <row r="1334" spans="1:6" x14ac:dyDescent="0.25">
      <c r="A1334" s="4">
        <v>10453678</v>
      </c>
      <c r="B1334" s="9" t="s">
        <v>340</v>
      </c>
      <c r="C1334" s="4" t="s">
        <v>47</v>
      </c>
      <c r="D1334" s="4" t="s">
        <v>48</v>
      </c>
      <c r="E1334" s="4" t="s">
        <v>374</v>
      </c>
      <c r="F1334" s="4">
        <v>1</v>
      </c>
    </row>
    <row r="1335" spans="1:6" x14ac:dyDescent="0.25">
      <c r="A1335" s="4">
        <v>10453678</v>
      </c>
      <c r="B1335" s="9" t="s">
        <v>340</v>
      </c>
      <c r="C1335" s="4" t="s">
        <v>47</v>
      </c>
      <c r="D1335" s="4" t="s">
        <v>48</v>
      </c>
      <c r="E1335" s="4" t="s">
        <v>375</v>
      </c>
      <c r="F1335" s="4">
        <v>1</v>
      </c>
    </row>
    <row r="1336" spans="1:6" x14ac:dyDescent="0.25">
      <c r="A1336" s="4">
        <v>10453678</v>
      </c>
      <c r="B1336" s="9" t="s">
        <v>340</v>
      </c>
      <c r="C1336" s="4" t="s">
        <v>47</v>
      </c>
      <c r="D1336" s="4" t="s">
        <v>48</v>
      </c>
      <c r="E1336" s="4" t="s">
        <v>376</v>
      </c>
      <c r="F1336" s="4">
        <v>1</v>
      </c>
    </row>
    <row r="1337" spans="1:6" x14ac:dyDescent="0.25">
      <c r="A1337" s="4">
        <v>10453678</v>
      </c>
      <c r="B1337" s="9" t="s">
        <v>340</v>
      </c>
      <c r="C1337" s="4" t="s">
        <v>47</v>
      </c>
      <c r="D1337" s="4" t="s">
        <v>48</v>
      </c>
      <c r="E1337" s="4" t="s">
        <v>377</v>
      </c>
      <c r="F1337" s="4">
        <v>0</v>
      </c>
    </row>
    <row r="1338" spans="1:6" x14ac:dyDescent="0.25">
      <c r="A1338" s="4">
        <v>10453679</v>
      </c>
      <c r="B1338" s="9" t="s">
        <v>340</v>
      </c>
      <c r="C1338" s="4" t="s">
        <v>141</v>
      </c>
      <c r="D1338" s="4" t="s">
        <v>136</v>
      </c>
      <c r="E1338" s="4" t="s">
        <v>374</v>
      </c>
      <c r="F1338" s="4">
        <v>1</v>
      </c>
    </row>
    <row r="1339" spans="1:6" x14ac:dyDescent="0.25">
      <c r="A1339" s="4">
        <v>10453679</v>
      </c>
      <c r="B1339" s="9" t="s">
        <v>340</v>
      </c>
      <c r="C1339" s="4" t="s">
        <v>141</v>
      </c>
      <c r="D1339" s="4" t="s">
        <v>136</v>
      </c>
      <c r="E1339" s="4" t="s">
        <v>375</v>
      </c>
      <c r="F1339" s="4">
        <v>1</v>
      </c>
    </row>
    <row r="1340" spans="1:6" x14ac:dyDescent="0.25">
      <c r="A1340" s="4">
        <v>10453679</v>
      </c>
      <c r="B1340" s="9" t="s">
        <v>340</v>
      </c>
      <c r="C1340" s="4" t="s">
        <v>141</v>
      </c>
      <c r="D1340" s="4" t="s">
        <v>136</v>
      </c>
      <c r="E1340" s="4" t="s">
        <v>376</v>
      </c>
      <c r="F1340" s="4">
        <v>0</v>
      </c>
    </row>
    <row r="1341" spans="1:6" x14ac:dyDescent="0.25">
      <c r="A1341" s="4">
        <v>10453679</v>
      </c>
      <c r="B1341" s="9" t="s">
        <v>340</v>
      </c>
      <c r="C1341" s="4" t="s">
        <v>141</v>
      </c>
      <c r="D1341" s="4" t="s">
        <v>136</v>
      </c>
      <c r="E1341" s="4" t="s">
        <v>377</v>
      </c>
      <c r="F1341" s="4">
        <v>0</v>
      </c>
    </row>
    <row r="1342" spans="1:6" x14ac:dyDescent="0.25">
      <c r="A1342" s="4">
        <v>10453680</v>
      </c>
      <c r="B1342" s="9" t="s">
        <v>340</v>
      </c>
      <c r="C1342" s="4" t="s">
        <v>217</v>
      </c>
      <c r="D1342" s="4" t="s">
        <v>136</v>
      </c>
      <c r="E1342" s="4" t="s">
        <v>374</v>
      </c>
      <c r="F1342" s="4">
        <v>1</v>
      </c>
    </row>
    <row r="1343" spans="1:6" x14ac:dyDescent="0.25">
      <c r="A1343" s="4">
        <v>10453680</v>
      </c>
      <c r="B1343" s="9" t="s">
        <v>340</v>
      </c>
      <c r="C1343" s="4" t="s">
        <v>217</v>
      </c>
      <c r="D1343" s="4" t="s">
        <v>136</v>
      </c>
      <c r="E1343" s="4" t="s">
        <v>375</v>
      </c>
      <c r="F1343" s="4">
        <v>1</v>
      </c>
    </row>
    <row r="1344" spans="1:6" x14ac:dyDescent="0.25">
      <c r="A1344" s="4">
        <v>10453680</v>
      </c>
      <c r="B1344" s="9" t="s">
        <v>340</v>
      </c>
      <c r="C1344" s="4" t="s">
        <v>217</v>
      </c>
      <c r="D1344" s="4" t="s">
        <v>136</v>
      </c>
      <c r="E1344" s="4" t="s">
        <v>376</v>
      </c>
      <c r="F1344" s="4">
        <v>1</v>
      </c>
    </row>
    <row r="1345" spans="1:6" x14ac:dyDescent="0.25">
      <c r="A1345" s="4">
        <v>10453680</v>
      </c>
      <c r="B1345" s="9" t="s">
        <v>340</v>
      </c>
      <c r="C1345" s="4" t="s">
        <v>217</v>
      </c>
      <c r="D1345" s="4" t="s">
        <v>136</v>
      </c>
      <c r="E1345" s="4" t="s">
        <v>377</v>
      </c>
      <c r="F1345" s="4">
        <v>0</v>
      </c>
    </row>
    <row r="1346" spans="1:6" x14ac:dyDescent="0.25">
      <c r="A1346" s="4">
        <v>10453681</v>
      </c>
      <c r="B1346" s="9" t="s">
        <v>340</v>
      </c>
      <c r="C1346" s="4" t="s">
        <v>278</v>
      </c>
      <c r="D1346" s="4" t="s">
        <v>253</v>
      </c>
      <c r="E1346" s="4" t="s">
        <v>374</v>
      </c>
      <c r="F1346" s="4">
        <v>1</v>
      </c>
    </row>
    <row r="1347" spans="1:6" x14ac:dyDescent="0.25">
      <c r="A1347" s="4">
        <v>10453681</v>
      </c>
      <c r="B1347" s="9" t="s">
        <v>340</v>
      </c>
      <c r="C1347" s="4" t="s">
        <v>278</v>
      </c>
      <c r="D1347" s="4" t="s">
        <v>253</v>
      </c>
      <c r="E1347" s="4" t="s">
        <v>375</v>
      </c>
      <c r="F1347" s="4">
        <v>1</v>
      </c>
    </row>
    <row r="1348" spans="1:6" x14ac:dyDescent="0.25">
      <c r="A1348" s="4">
        <v>10453681</v>
      </c>
      <c r="B1348" s="9" t="s">
        <v>340</v>
      </c>
      <c r="C1348" s="4" t="s">
        <v>278</v>
      </c>
      <c r="D1348" s="4" t="s">
        <v>253</v>
      </c>
      <c r="E1348" s="4" t="s">
        <v>376</v>
      </c>
      <c r="F1348" s="4">
        <v>1</v>
      </c>
    </row>
    <row r="1349" spans="1:6" x14ac:dyDescent="0.25">
      <c r="A1349" s="4">
        <v>10453681</v>
      </c>
      <c r="B1349" s="9" t="s">
        <v>340</v>
      </c>
      <c r="C1349" s="4" t="s">
        <v>278</v>
      </c>
      <c r="D1349" s="4" t="s">
        <v>253</v>
      </c>
      <c r="E1349" s="4" t="s">
        <v>377</v>
      </c>
      <c r="F1349" s="4">
        <v>0</v>
      </c>
    </row>
    <row r="1350" spans="1:6" x14ac:dyDescent="0.25">
      <c r="A1350" s="4">
        <v>10453682</v>
      </c>
      <c r="B1350" s="9" t="s">
        <v>340</v>
      </c>
      <c r="C1350" s="4" t="s">
        <v>222</v>
      </c>
      <c r="D1350" s="4" t="s">
        <v>136</v>
      </c>
      <c r="E1350" s="4" t="s">
        <v>374</v>
      </c>
      <c r="F1350" s="4">
        <v>1</v>
      </c>
    </row>
    <row r="1351" spans="1:6" x14ac:dyDescent="0.25">
      <c r="A1351" s="4">
        <v>10453682</v>
      </c>
      <c r="B1351" s="9" t="s">
        <v>340</v>
      </c>
      <c r="C1351" s="4" t="s">
        <v>222</v>
      </c>
      <c r="D1351" s="4" t="s">
        <v>136</v>
      </c>
      <c r="E1351" s="4" t="s">
        <v>375</v>
      </c>
      <c r="F1351" s="4">
        <v>0</v>
      </c>
    </row>
    <row r="1352" spans="1:6" x14ac:dyDescent="0.25">
      <c r="A1352" s="4">
        <v>10453682</v>
      </c>
      <c r="B1352" s="9" t="s">
        <v>340</v>
      </c>
      <c r="C1352" s="4" t="s">
        <v>222</v>
      </c>
      <c r="D1352" s="4" t="s">
        <v>136</v>
      </c>
      <c r="E1352" s="4" t="s">
        <v>376</v>
      </c>
      <c r="F1352" s="4">
        <v>1</v>
      </c>
    </row>
    <row r="1353" spans="1:6" x14ac:dyDescent="0.25">
      <c r="A1353" s="4">
        <v>10453682</v>
      </c>
      <c r="B1353" s="9" t="s">
        <v>340</v>
      </c>
      <c r="C1353" s="4" t="s">
        <v>222</v>
      </c>
      <c r="D1353" s="4" t="s">
        <v>136</v>
      </c>
      <c r="E1353" s="4" t="s">
        <v>377</v>
      </c>
      <c r="F1353" s="4">
        <v>0</v>
      </c>
    </row>
    <row r="1354" spans="1:6" x14ac:dyDescent="0.25">
      <c r="A1354" s="4">
        <v>10453683</v>
      </c>
      <c r="B1354" s="9" t="s">
        <v>340</v>
      </c>
      <c r="C1354" s="4" t="s">
        <v>75</v>
      </c>
      <c r="D1354" s="4" t="s">
        <v>48</v>
      </c>
      <c r="E1354" s="4" t="s">
        <v>374</v>
      </c>
      <c r="F1354" s="4">
        <v>1</v>
      </c>
    </row>
    <row r="1355" spans="1:6" x14ac:dyDescent="0.25">
      <c r="A1355" s="4">
        <v>10453683</v>
      </c>
      <c r="B1355" s="9" t="s">
        <v>340</v>
      </c>
      <c r="C1355" s="4" t="s">
        <v>75</v>
      </c>
      <c r="D1355" s="4" t="s">
        <v>48</v>
      </c>
      <c r="E1355" s="4" t="s">
        <v>375</v>
      </c>
      <c r="F1355" s="4">
        <v>1</v>
      </c>
    </row>
    <row r="1356" spans="1:6" x14ac:dyDescent="0.25">
      <c r="A1356" s="4">
        <v>10453683</v>
      </c>
      <c r="B1356" s="9" t="s">
        <v>340</v>
      </c>
      <c r="C1356" s="4" t="s">
        <v>75</v>
      </c>
      <c r="D1356" s="4" t="s">
        <v>48</v>
      </c>
      <c r="E1356" s="4" t="s">
        <v>376</v>
      </c>
      <c r="F1356" s="4">
        <v>1</v>
      </c>
    </row>
    <row r="1357" spans="1:6" x14ac:dyDescent="0.25">
      <c r="A1357" s="4">
        <v>10453683</v>
      </c>
      <c r="B1357" s="9" t="s">
        <v>340</v>
      </c>
      <c r="C1357" s="4" t="s">
        <v>75</v>
      </c>
      <c r="D1357" s="4" t="s">
        <v>48</v>
      </c>
      <c r="E1357" s="4" t="s">
        <v>377</v>
      </c>
      <c r="F1357" s="4">
        <v>0</v>
      </c>
    </row>
    <row r="1358" spans="1:6" x14ac:dyDescent="0.25">
      <c r="A1358" s="4">
        <v>10453684</v>
      </c>
      <c r="B1358" s="9" t="s">
        <v>340</v>
      </c>
      <c r="C1358" s="4" t="s">
        <v>169</v>
      </c>
      <c r="D1358" s="4" t="s">
        <v>104</v>
      </c>
      <c r="E1358" s="4" t="s">
        <v>374</v>
      </c>
      <c r="F1358" s="4">
        <v>1</v>
      </c>
    </row>
    <row r="1359" spans="1:6" x14ac:dyDescent="0.25">
      <c r="A1359" s="4">
        <v>10453684</v>
      </c>
      <c r="B1359" s="9" t="s">
        <v>340</v>
      </c>
      <c r="C1359" s="4" t="s">
        <v>169</v>
      </c>
      <c r="D1359" s="4" t="s">
        <v>104</v>
      </c>
      <c r="E1359" s="4" t="s">
        <v>375</v>
      </c>
      <c r="F1359" s="4">
        <v>0</v>
      </c>
    </row>
    <row r="1360" spans="1:6" x14ac:dyDescent="0.25">
      <c r="A1360" s="4">
        <v>10453684</v>
      </c>
      <c r="B1360" s="9" t="s">
        <v>340</v>
      </c>
      <c r="C1360" s="4" t="s">
        <v>169</v>
      </c>
      <c r="D1360" s="4" t="s">
        <v>104</v>
      </c>
      <c r="E1360" s="4" t="s">
        <v>376</v>
      </c>
      <c r="F1360" s="4">
        <v>1</v>
      </c>
    </row>
    <row r="1361" spans="1:6" x14ac:dyDescent="0.25">
      <c r="A1361" s="4">
        <v>10453684</v>
      </c>
      <c r="B1361" s="9" t="s">
        <v>340</v>
      </c>
      <c r="C1361" s="4" t="s">
        <v>169</v>
      </c>
      <c r="D1361" s="4" t="s">
        <v>104</v>
      </c>
      <c r="E1361" s="4" t="s">
        <v>377</v>
      </c>
      <c r="F1361" s="4">
        <v>0</v>
      </c>
    </row>
    <row r="1362" spans="1:6" x14ac:dyDescent="0.25">
      <c r="A1362" s="4">
        <v>10453685</v>
      </c>
      <c r="B1362" s="9" t="s">
        <v>340</v>
      </c>
      <c r="C1362" s="4" t="s">
        <v>252</v>
      </c>
      <c r="D1362" s="4" t="s">
        <v>253</v>
      </c>
      <c r="E1362" s="4" t="s">
        <v>374</v>
      </c>
      <c r="F1362" s="4">
        <v>0</v>
      </c>
    </row>
    <row r="1363" spans="1:6" x14ac:dyDescent="0.25">
      <c r="A1363" s="4">
        <v>10453685</v>
      </c>
      <c r="B1363" s="9" t="s">
        <v>340</v>
      </c>
      <c r="C1363" s="4" t="s">
        <v>252</v>
      </c>
      <c r="D1363" s="4" t="s">
        <v>253</v>
      </c>
      <c r="E1363" s="4" t="s">
        <v>375</v>
      </c>
      <c r="F1363" s="4">
        <v>1</v>
      </c>
    </row>
    <row r="1364" spans="1:6" x14ac:dyDescent="0.25">
      <c r="A1364" s="4">
        <v>10453685</v>
      </c>
      <c r="B1364" s="9" t="s">
        <v>340</v>
      </c>
      <c r="C1364" s="4" t="s">
        <v>252</v>
      </c>
      <c r="D1364" s="4" t="s">
        <v>253</v>
      </c>
      <c r="E1364" s="4" t="s">
        <v>376</v>
      </c>
      <c r="F1364" s="4">
        <v>1</v>
      </c>
    </row>
    <row r="1365" spans="1:6" x14ac:dyDescent="0.25">
      <c r="A1365" s="4">
        <v>10453685</v>
      </c>
      <c r="B1365" s="9" t="s">
        <v>340</v>
      </c>
      <c r="C1365" s="4" t="s">
        <v>252</v>
      </c>
      <c r="D1365" s="4" t="s">
        <v>253</v>
      </c>
      <c r="E1365" s="4" t="s">
        <v>377</v>
      </c>
      <c r="F1365" s="4">
        <v>0</v>
      </c>
    </row>
    <row r="1366" spans="1:6" x14ac:dyDescent="0.25">
      <c r="A1366" s="4">
        <v>10453686</v>
      </c>
      <c r="B1366" s="9" t="s">
        <v>340</v>
      </c>
      <c r="C1366" s="4" t="s">
        <v>135</v>
      </c>
      <c r="D1366" s="4" t="s">
        <v>136</v>
      </c>
      <c r="E1366" s="4" t="s">
        <v>374</v>
      </c>
      <c r="F1366" s="4">
        <v>0</v>
      </c>
    </row>
    <row r="1367" spans="1:6" x14ac:dyDescent="0.25">
      <c r="A1367" s="4">
        <v>10453686</v>
      </c>
      <c r="B1367" s="9" t="s">
        <v>340</v>
      </c>
      <c r="C1367" s="4" t="s">
        <v>135</v>
      </c>
      <c r="D1367" s="4" t="s">
        <v>136</v>
      </c>
      <c r="E1367" s="4" t="s">
        <v>375</v>
      </c>
      <c r="F1367" s="4">
        <v>0</v>
      </c>
    </row>
    <row r="1368" spans="1:6" x14ac:dyDescent="0.25">
      <c r="A1368" s="4">
        <v>10453686</v>
      </c>
      <c r="B1368" s="9" t="s">
        <v>340</v>
      </c>
      <c r="C1368" s="4" t="s">
        <v>135</v>
      </c>
      <c r="D1368" s="4" t="s">
        <v>136</v>
      </c>
      <c r="E1368" s="4" t="s">
        <v>376</v>
      </c>
      <c r="F1368" s="4">
        <v>1</v>
      </c>
    </row>
    <row r="1369" spans="1:6" x14ac:dyDescent="0.25">
      <c r="A1369" s="4">
        <v>10453686</v>
      </c>
      <c r="B1369" s="9" t="s">
        <v>340</v>
      </c>
      <c r="C1369" s="4" t="s">
        <v>135</v>
      </c>
      <c r="D1369" s="4" t="s">
        <v>136</v>
      </c>
      <c r="E1369" s="4" t="s">
        <v>377</v>
      </c>
      <c r="F1369" s="4">
        <v>0</v>
      </c>
    </row>
    <row r="1370" spans="1:6" x14ac:dyDescent="0.25">
      <c r="A1370" s="4">
        <v>10453687</v>
      </c>
      <c r="B1370" s="9" t="s">
        <v>340</v>
      </c>
      <c r="C1370" s="4" t="s">
        <v>256</v>
      </c>
      <c r="D1370" s="4" t="s">
        <v>253</v>
      </c>
      <c r="E1370" s="4" t="s">
        <v>374</v>
      </c>
      <c r="F1370" s="4">
        <v>1</v>
      </c>
    </row>
    <row r="1371" spans="1:6" x14ac:dyDescent="0.25">
      <c r="A1371" s="4">
        <v>10453687</v>
      </c>
      <c r="B1371" s="9" t="s">
        <v>340</v>
      </c>
      <c r="C1371" s="4" t="s">
        <v>256</v>
      </c>
      <c r="D1371" s="4" t="s">
        <v>253</v>
      </c>
      <c r="E1371" s="4" t="s">
        <v>375</v>
      </c>
      <c r="F1371" s="4">
        <v>0</v>
      </c>
    </row>
    <row r="1372" spans="1:6" x14ac:dyDescent="0.25">
      <c r="A1372" s="4">
        <v>10453687</v>
      </c>
      <c r="B1372" s="9" t="s">
        <v>340</v>
      </c>
      <c r="C1372" s="4" t="s">
        <v>256</v>
      </c>
      <c r="D1372" s="4" t="s">
        <v>253</v>
      </c>
      <c r="E1372" s="4" t="s">
        <v>376</v>
      </c>
      <c r="F1372" s="4">
        <v>0</v>
      </c>
    </row>
    <row r="1373" spans="1:6" x14ac:dyDescent="0.25">
      <c r="A1373" s="4">
        <v>10453687</v>
      </c>
      <c r="B1373" s="9" t="s">
        <v>340</v>
      </c>
      <c r="C1373" s="4" t="s">
        <v>256</v>
      </c>
      <c r="D1373" s="4" t="s">
        <v>253</v>
      </c>
      <c r="E1373" s="4" t="s">
        <v>377</v>
      </c>
      <c r="F1373" s="4">
        <v>0</v>
      </c>
    </row>
    <row r="1374" spans="1:6" x14ac:dyDescent="0.25">
      <c r="A1374" s="4">
        <v>10455159</v>
      </c>
      <c r="B1374" s="9" t="s">
        <v>340</v>
      </c>
      <c r="C1374" s="4" t="s">
        <v>66</v>
      </c>
      <c r="D1374" s="4" t="s">
        <v>48</v>
      </c>
      <c r="E1374" s="4" t="s">
        <v>374</v>
      </c>
      <c r="F1374" s="4">
        <v>1</v>
      </c>
    </row>
    <row r="1375" spans="1:6" x14ac:dyDescent="0.25">
      <c r="A1375" s="4">
        <v>10455159</v>
      </c>
      <c r="B1375" s="9" t="s">
        <v>340</v>
      </c>
      <c r="C1375" s="4" t="s">
        <v>66</v>
      </c>
      <c r="D1375" s="4" t="s">
        <v>48</v>
      </c>
      <c r="E1375" s="4" t="s">
        <v>375</v>
      </c>
      <c r="F1375" s="4">
        <v>1</v>
      </c>
    </row>
    <row r="1376" spans="1:6" x14ac:dyDescent="0.25">
      <c r="A1376" s="4">
        <v>10455159</v>
      </c>
      <c r="B1376" s="9" t="s">
        <v>340</v>
      </c>
      <c r="C1376" s="4" t="s">
        <v>66</v>
      </c>
      <c r="D1376" s="4" t="s">
        <v>48</v>
      </c>
      <c r="E1376" s="4" t="s">
        <v>376</v>
      </c>
      <c r="F1376" s="4">
        <v>1</v>
      </c>
    </row>
    <row r="1377" spans="1:6" x14ac:dyDescent="0.25">
      <c r="A1377" s="4">
        <v>10455159</v>
      </c>
      <c r="B1377" s="9" t="s">
        <v>340</v>
      </c>
      <c r="C1377" s="4" t="s">
        <v>66</v>
      </c>
      <c r="D1377" s="4" t="s">
        <v>48</v>
      </c>
      <c r="E1377" s="4" t="s">
        <v>377</v>
      </c>
      <c r="F1377" s="4">
        <v>0</v>
      </c>
    </row>
    <row r="1378" spans="1:6" x14ac:dyDescent="0.25">
      <c r="A1378" s="4">
        <v>10459227</v>
      </c>
      <c r="B1378" s="9" t="s">
        <v>340</v>
      </c>
      <c r="C1378" s="4" t="s">
        <v>232</v>
      </c>
      <c r="D1378" s="4" t="s">
        <v>233</v>
      </c>
      <c r="E1378" s="4" t="s">
        <v>374</v>
      </c>
      <c r="F1378" s="4">
        <v>1</v>
      </c>
    </row>
    <row r="1379" spans="1:6" x14ac:dyDescent="0.25">
      <c r="A1379" s="4">
        <v>10459227</v>
      </c>
      <c r="B1379" s="9" t="s">
        <v>340</v>
      </c>
      <c r="C1379" s="4" t="s">
        <v>232</v>
      </c>
      <c r="D1379" s="4" t="s">
        <v>233</v>
      </c>
      <c r="E1379" s="4" t="s">
        <v>375</v>
      </c>
      <c r="F1379" s="4">
        <v>1</v>
      </c>
    </row>
    <row r="1380" spans="1:6" x14ac:dyDescent="0.25">
      <c r="A1380" s="4">
        <v>10459227</v>
      </c>
      <c r="B1380" s="9" t="s">
        <v>340</v>
      </c>
      <c r="C1380" s="4" t="s">
        <v>232</v>
      </c>
      <c r="D1380" s="4" t="s">
        <v>233</v>
      </c>
      <c r="E1380" s="4" t="s">
        <v>376</v>
      </c>
      <c r="F1380" s="4">
        <v>1</v>
      </c>
    </row>
    <row r="1381" spans="1:6" x14ac:dyDescent="0.25">
      <c r="A1381" s="4">
        <v>10459227</v>
      </c>
      <c r="B1381" s="9" t="s">
        <v>340</v>
      </c>
      <c r="C1381" s="4" t="s">
        <v>232</v>
      </c>
      <c r="D1381" s="4" t="s">
        <v>233</v>
      </c>
      <c r="E1381" s="4" t="s">
        <v>377</v>
      </c>
      <c r="F1381" s="4">
        <v>0</v>
      </c>
    </row>
    <row r="1382" spans="1:6" x14ac:dyDescent="0.25">
      <c r="A1382" s="10">
        <v>10466388</v>
      </c>
      <c r="B1382" s="10" t="s">
        <v>348</v>
      </c>
      <c r="C1382" s="10" t="s">
        <v>305</v>
      </c>
      <c r="D1382" s="10" t="s">
        <v>253</v>
      </c>
      <c r="E1382" s="10" t="s">
        <v>374</v>
      </c>
      <c r="F1382" s="10">
        <v>1</v>
      </c>
    </row>
    <row r="1383" spans="1:6" x14ac:dyDescent="0.25">
      <c r="A1383" s="10">
        <v>10466388</v>
      </c>
      <c r="B1383" s="10" t="s">
        <v>348</v>
      </c>
      <c r="C1383" s="10" t="s">
        <v>305</v>
      </c>
      <c r="D1383" s="10" t="s">
        <v>253</v>
      </c>
      <c r="E1383" s="10" t="s">
        <v>375</v>
      </c>
      <c r="F1383" s="10">
        <v>1</v>
      </c>
    </row>
    <row r="1384" spans="1:6" x14ac:dyDescent="0.25">
      <c r="A1384" s="10">
        <v>10466388</v>
      </c>
      <c r="B1384" s="10" t="s">
        <v>348</v>
      </c>
      <c r="C1384" s="10" t="s">
        <v>305</v>
      </c>
      <c r="D1384" s="10" t="s">
        <v>253</v>
      </c>
      <c r="E1384" s="10" t="s">
        <v>376</v>
      </c>
      <c r="F1384" s="10">
        <v>1</v>
      </c>
    </row>
    <row r="1385" spans="1:6" x14ac:dyDescent="0.25">
      <c r="A1385" s="10">
        <v>10466388</v>
      </c>
      <c r="B1385" s="10" t="s">
        <v>348</v>
      </c>
      <c r="C1385" s="10" t="s">
        <v>305</v>
      </c>
      <c r="D1385" s="10" t="s">
        <v>253</v>
      </c>
      <c r="E1385" s="10" t="s">
        <v>377</v>
      </c>
      <c r="F1385" s="10">
        <v>0</v>
      </c>
    </row>
    <row r="1386" spans="1:6" x14ac:dyDescent="0.25">
      <c r="A1386" s="10">
        <v>10466389</v>
      </c>
      <c r="B1386" s="10" t="s">
        <v>348</v>
      </c>
      <c r="C1386" s="10" t="s">
        <v>185</v>
      </c>
      <c r="D1386" s="10" t="s">
        <v>186</v>
      </c>
      <c r="E1386" s="10" t="s">
        <v>374</v>
      </c>
      <c r="F1386" s="10">
        <v>1</v>
      </c>
    </row>
    <row r="1387" spans="1:6" x14ac:dyDescent="0.25">
      <c r="A1387" s="10">
        <v>10466389</v>
      </c>
      <c r="B1387" s="10" t="s">
        <v>348</v>
      </c>
      <c r="C1387" s="10" t="s">
        <v>185</v>
      </c>
      <c r="D1387" s="10" t="s">
        <v>186</v>
      </c>
      <c r="E1387" s="10" t="s">
        <v>375</v>
      </c>
      <c r="F1387" s="10">
        <v>0</v>
      </c>
    </row>
    <row r="1388" spans="1:6" x14ac:dyDescent="0.25">
      <c r="A1388" s="10">
        <v>10466389</v>
      </c>
      <c r="B1388" s="10" t="s">
        <v>348</v>
      </c>
      <c r="C1388" s="10" t="s">
        <v>185</v>
      </c>
      <c r="D1388" s="10" t="s">
        <v>186</v>
      </c>
      <c r="E1388" s="10" t="s">
        <v>376</v>
      </c>
      <c r="F1388" s="10">
        <v>1</v>
      </c>
    </row>
    <row r="1389" spans="1:6" x14ac:dyDescent="0.25">
      <c r="A1389" s="10">
        <v>10466389</v>
      </c>
      <c r="B1389" s="10" t="s">
        <v>348</v>
      </c>
      <c r="C1389" s="10" t="s">
        <v>185</v>
      </c>
      <c r="D1389" s="10" t="s">
        <v>186</v>
      </c>
      <c r="E1389" s="10" t="s">
        <v>377</v>
      </c>
      <c r="F1389" s="10">
        <v>0</v>
      </c>
    </row>
    <row r="1390" spans="1:6" x14ac:dyDescent="0.25">
      <c r="A1390" s="10">
        <v>10466390</v>
      </c>
      <c r="B1390" s="10" t="s">
        <v>348</v>
      </c>
      <c r="C1390" s="10" t="s">
        <v>194</v>
      </c>
      <c r="D1390" s="10" t="s">
        <v>186</v>
      </c>
      <c r="E1390" s="10" t="s">
        <v>374</v>
      </c>
      <c r="F1390" s="10">
        <v>1</v>
      </c>
    </row>
    <row r="1391" spans="1:6" x14ac:dyDescent="0.25">
      <c r="A1391" s="10">
        <v>10466390</v>
      </c>
      <c r="B1391" s="10" t="s">
        <v>348</v>
      </c>
      <c r="C1391" s="10" t="s">
        <v>194</v>
      </c>
      <c r="D1391" s="10" t="s">
        <v>186</v>
      </c>
      <c r="E1391" s="10" t="s">
        <v>375</v>
      </c>
      <c r="F1391" s="10">
        <v>1</v>
      </c>
    </row>
    <row r="1392" spans="1:6" x14ac:dyDescent="0.25">
      <c r="A1392" s="10">
        <v>10466390</v>
      </c>
      <c r="B1392" s="10" t="s">
        <v>348</v>
      </c>
      <c r="C1392" s="10" t="s">
        <v>194</v>
      </c>
      <c r="D1392" s="10" t="s">
        <v>186</v>
      </c>
      <c r="E1392" s="10" t="s">
        <v>376</v>
      </c>
      <c r="F1392" s="10">
        <v>1</v>
      </c>
    </row>
    <row r="1393" spans="1:6" x14ac:dyDescent="0.25">
      <c r="A1393" s="10">
        <v>10466390</v>
      </c>
      <c r="B1393" s="10" t="s">
        <v>348</v>
      </c>
      <c r="C1393" s="10" t="s">
        <v>194</v>
      </c>
      <c r="D1393" s="10" t="s">
        <v>186</v>
      </c>
      <c r="E1393" s="10" t="s">
        <v>377</v>
      </c>
      <c r="F1393" s="10">
        <v>0</v>
      </c>
    </row>
    <row r="1394" spans="1:6" x14ac:dyDescent="0.25">
      <c r="A1394" s="10">
        <v>10466391</v>
      </c>
      <c r="B1394" s="10" t="s">
        <v>348</v>
      </c>
      <c r="C1394" s="10" t="s">
        <v>284</v>
      </c>
      <c r="D1394" s="10" t="s">
        <v>233</v>
      </c>
      <c r="E1394" s="10" t="s">
        <v>374</v>
      </c>
      <c r="F1394" s="10">
        <v>1</v>
      </c>
    </row>
    <row r="1395" spans="1:6" x14ac:dyDescent="0.25">
      <c r="A1395" s="10">
        <v>10466391</v>
      </c>
      <c r="B1395" s="10" t="s">
        <v>348</v>
      </c>
      <c r="C1395" s="10" t="s">
        <v>284</v>
      </c>
      <c r="D1395" s="10" t="s">
        <v>233</v>
      </c>
      <c r="E1395" s="10" t="s">
        <v>375</v>
      </c>
      <c r="F1395" s="10">
        <v>0</v>
      </c>
    </row>
    <row r="1396" spans="1:6" x14ac:dyDescent="0.25">
      <c r="A1396" s="10">
        <v>10466391</v>
      </c>
      <c r="B1396" s="10" t="s">
        <v>348</v>
      </c>
      <c r="C1396" s="10" t="s">
        <v>284</v>
      </c>
      <c r="D1396" s="10" t="s">
        <v>233</v>
      </c>
      <c r="E1396" s="10" t="s">
        <v>376</v>
      </c>
      <c r="F1396" s="10">
        <v>1</v>
      </c>
    </row>
    <row r="1397" spans="1:6" x14ac:dyDescent="0.25">
      <c r="A1397" s="10">
        <v>10466391</v>
      </c>
      <c r="B1397" s="10" t="s">
        <v>348</v>
      </c>
      <c r="C1397" s="10" t="s">
        <v>284</v>
      </c>
      <c r="D1397" s="10" t="s">
        <v>233</v>
      </c>
      <c r="E1397" s="10" t="s">
        <v>377</v>
      </c>
      <c r="F1397" s="10">
        <v>0</v>
      </c>
    </row>
    <row r="1398" spans="1:6" x14ac:dyDescent="0.25">
      <c r="A1398" s="10">
        <v>10466392</v>
      </c>
      <c r="B1398" s="10" t="s">
        <v>348</v>
      </c>
      <c r="C1398" s="10" t="s">
        <v>125</v>
      </c>
      <c r="D1398" s="10" t="s">
        <v>104</v>
      </c>
      <c r="E1398" s="10" t="s">
        <v>374</v>
      </c>
      <c r="F1398" s="10">
        <v>0</v>
      </c>
    </row>
    <row r="1399" spans="1:6" x14ac:dyDescent="0.25">
      <c r="A1399" s="10">
        <v>10466392</v>
      </c>
      <c r="B1399" s="10" t="s">
        <v>348</v>
      </c>
      <c r="C1399" s="10" t="s">
        <v>125</v>
      </c>
      <c r="D1399" s="10" t="s">
        <v>104</v>
      </c>
      <c r="E1399" s="10" t="s">
        <v>375</v>
      </c>
      <c r="F1399" s="10">
        <v>0</v>
      </c>
    </row>
    <row r="1400" spans="1:6" x14ac:dyDescent="0.25">
      <c r="A1400" s="10">
        <v>10466392</v>
      </c>
      <c r="B1400" s="10" t="s">
        <v>348</v>
      </c>
      <c r="C1400" s="10" t="s">
        <v>125</v>
      </c>
      <c r="D1400" s="10" t="s">
        <v>104</v>
      </c>
      <c r="E1400" s="10" t="s">
        <v>376</v>
      </c>
      <c r="F1400" s="10">
        <v>1</v>
      </c>
    </row>
    <row r="1401" spans="1:6" x14ac:dyDescent="0.25">
      <c r="A1401" s="10">
        <v>10466392</v>
      </c>
      <c r="B1401" s="10" t="s">
        <v>348</v>
      </c>
      <c r="C1401" s="10" t="s">
        <v>125</v>
      </c>
      <c r="D1401" s="10" t="s">
        <v>104</v>
      </c>
      <c r="E1401" s="10" t="s">
        <v>377</v>
      </c>
      <c r="F1401" s="10">
        <v>0</v>
      </c>
    </row>
    <row r="1402" spans="1:6" x14ac:dyDescent="0.25">
      <c r="A1402" s="10">
        <v>10466393</v>
      </c>
      <c r="B1402" s="10" t="s">
        <v>348</v>
      </c>
      <c r="C1402" s="10" t="s">
        <v>300</v>
      </c>
      <c r="D1402" s="10" t="s">
        <v>233</v>
      </c>
      <c r="E1402" s="10" t="s">
        <v>374</v>
      </c>
      <c r="F1402" s="10">
        <v>1</v>
      </c>
    </row>
    <row r="1403" spans="1:6" x14ac:dyDescent="0.25">
      <c r="A1403" s="10">
        <v>10466393</v>
      </c>
      <c r="B1403" s="10" t="s">
        <v>348</v>
      </c>
      <c r="C1403" s="10" t="s">
        <v>300</v>
      </c>
      <c r="D1403" s="10" t="s">
        <v>233</v>
      </c>
      <c r="E1403" s="10" t="s">
        <v>375</v>
      </c>
      <c r="F1403" s="10">
        <v>1</v>
      </c>
    </row>
    <row r="1404" spans="1:6" x14ac:dyDescent="0.25">
      <c r="A1404" s="10">
        <v>10466393</v>
      </c>
      <c r="B1404" s="10" t="s">
        <v>348</v>
      </c>
      <c r="C1404" s="10" t="s">
        <v>300</v>
      </c>
      <c r="D1404" s="10" t="s">
        <v>233</v>
      </c>
      <c r="E1404" s="10" t="s">
        <v>376</v>
      </c>
      <c r="F1404" s="10">
        <v>1</v>
      </c>
    </row>
    <row r="1405" spans="1:6" x14ac:dyDescent="0.25">
      <c r="A1405" s="10">
        <v>10466393</v>
      </c>
      <c r="B1405" s="10" t="s">
        <v>348</v>
      </c>
      <c r="C1405" s="10" t="s">
        <v>300</v>
      </c>
      <c r="D1405" s="10" t="s">
        <v>233</v>
      </c>
      <c r="E1405" s="10" t="s">
        <v>377</v>
      </c>
      <c r="F1405" s="10">
        <v>0</v>
      </c>
    </row>
    <row r="1406" spans="1:6" x14ac:dyDescent="0.25">
      <c r="A1406" s="10">
        <v>10466394</v>
      </c>
      <c r="B1406" s="10" t="s">
        <v>348</v>
      </c>
      <c r="C1406" s="10" t="s">
        <v>199</v>
      </c>
      <c r="D1406" s="10" t="s">
        <v>186</v>
      </c>
      <c r="E1406" s="10" t="s">
        <v>374</v>
      </c>
      <c r="F1406" s="10">
        <v>0</v>
      </c>
    </row>
    <row r="1407" spans="1:6" x14ac:dyDescent="0.25">
      <c r="A1407" s="10">
        <v>10466394</v>
      </c>
      <c r="B1407" s="10" t="s">
        <v>348</v>
      </c>
      <c r="C1407" s="10" t="s">
        <v>199</v>
      </c>
      <c r="D1407" s="10" t="s">
        <v>186</v>
      </c>
      <c r="E1407" s="10" t="s">
        <v>375</v>
      </c>
      <c r="F1407" s="10">
        <v>0</v>
      </c>
    </row>
    <row r="1408" spans="1:6" x14ac:dyDescent="0.25">
      <c r="A1408" s="10">
        <v>10466394</v>
      </c>
      <c r="B1408" s="10" t="s">
        <v>348</v>
      </c>
      <c r="C1408" s="10" t="s">
        <v>199</v>
      </c>
      <c r="D1408" s="10" t="s">
        <v>186</v>
      </c>
      <c r="E1408" s="10" t="s">
        <v>376</v>
      </c>
      <c r="F1408" s="10">
        <v>1</v>
      </c>
    </row>
    <row r="1409" spans="1:6" x14ac:dyDescent="0.25">
      <c r="A1409" s="10">
        <v>10466394</v>
      </c>
      <c r="B1409" s="10" t="s">
        <v>348</v>
      </c>
      <c r="C1409" s="10" t="s">
        <v>199</v>
      </c>
      <c r="D1409" s="10" t="s">
        <v>186</v>
      </c>
      <c r="E1409" s="10" t="s">
        <v>377</v>
      </c>
      <c r="F1409" s="10">
        <v>0</v>
      </c>
    </row>
    <row r="1410" spans="1:6" x14ac:dyDescent="0.25">
      <c r="A1410" s="10">
        <v>10466395</v>
      </c>
      <c r="B1410" s="10" t="s">
        <v>348</v>
      </c>
      <c r="C1410" s="10" t="s">
        <v>209</v>
      </c>
      <c r="D1410" s="10" t="s">
        <v>186</v>
      </c>
      <c r="E1410" s="10" t="s">
        <v>374</v>
      </c>
      <c r="F1410" s="10">
        <v>0</v>
      </c>
    </row>
    <row r="1411" spans="1:6" x14ac:dyDescent="0.25">
      <c r="A1411" s="10">
        <v>10466395</v>
      </c>
      <c r="B1411" s="10" t="s">
        <v>348</v>
      </c>
      <c r="C1411" s="10" t="s">
        <v>209</v>
      </c>
      <c r="D1411" s="10" t="s">
        <v>186</v>
      </c>
      <c r="E1411" s="10" t="s">
        <v>375</v>
      </c>
      <c r="F1411" s="10">
        <v>0</v>
      </c>
    </row>
    <row r="1412" spans="1:6" x14ac:dyDescent="0.25">
      <c r="A1412" s="10">
        <v>10466395</v>
      </c>
      <c r="B1412" s="10" t="s">
        <v>348</v>
      </c>
      <c r="C1412" s="10" t="s">
        <v>209</v>
      </c>
      <c r="D1412" s="10" t="s">
        <v>186</v>
      </c>
      <c r="E1412" s="10" t="s">
        <v>376</v>
      </c>
      <c r="F1412" s="10">
        <v>1</v>
      </c>
    </row>
    <row r="1413" spans="1:6" x14ac:dyDescent="0.25">
      <c r="A1413" s="10">
        <v>10466395</v>
      </c>
      <c r="B1413" s="10" t="s">
        <v>348</v>
      </c>
      <c r="C1413" s="10" t="s">
        <v>209</v>
      </c>
      <c r="D1413" s="10" t="s">
        <v>186</v>
      </c>
      <c r="E1413" s="10" t="s">
        <v>377</v>
      </c>
      <c r="F1413" s="10">
        <v>0</v>
      </c>
    </row>
    <row r="1414" spans="1:6" x14ac:dyDescent="0.25">
      <c r="A1414" s="10">
        <v>10466396</v>
      </c>
      <c r="B1414" s="10" t="s">
        <v>348</v>
      </c>
      <c r="C1414" s="10" t="s">
        <v>131</v>
      </c>
      <c r="D1414" s="10" t="s">
        <v>104</v>
      </c>
      <c r="E1414" s="10" t="s">
        <v>374</v>
      </c>
      <c r="F1414" s="10">
        <v>1</v>
      </c>
    </row>
    <row r="1415" spans="1:6" x14ac:dyDescent="0.25">
      <c r="A1415" s="10">
        <v>10466396</v>
      </c>
      <c r="B1415" s="10" t="s">
        <v>348</v>
      </c>
      <c r="C1415" s="10" t="s">
        <v>131</v>
      </c>
      <c r="D1415" s="10" t="s">
        <v>104</v>
      </c>
      <c r="E1415" s="10" t="s">
        <v>375</v>
      </c>
      <c r="F1415" s="10">
        <v>1</v>
      </c>
    </row>
    <row r="1416" spans="1:6" x14ac:dyDescent="0.25">
      <c r="A1416" s="10">
        <v>10466396</v>
      </c>
      <c r="B1416" s="10" t="s">
        <v>348</v>
      </c>
      <c r="C1416" s="10" t="s">
        <v>131</v>
      </c>
      <c r="D1416" s="10" t="s">
        <v>104</v>
      </c>
      <c r="E1416" s="10" t="s">
        <v>376</v>
      </c>
      <c r="F1416" s="10">
        <v>1</v>
      </c>
    </row>
    <row r="1417" spans="1:6" x14ac:dyDescent="0.25">
      <c r="A1417" s="10">
        <v>10466396</v>
      </c>
      <c r="B1417" s="10" t="s">
        <v>348</v>
      </c>
      <c r="C1417" s="10" t="s">
        <v>131</v>
      </c>
      <c r="D1417" s="10" t="s">
        <v>104</v>
      </c>
      <c r="E1417" s="10" t="s">
        <v>377</v>
      </c>
      <c r="F1417" s="10">
        <v>0</v>
      </c>
    </row>
    <row r="1418" spans="1:6" x14ac:dyDescent="0.25">
      <c r="A1418" s="10">
        <v>10466397</v>
      </c>
      <c r="B1418" s="10" t="s">
        <v>348</v>
      </c>
      <c r="C1418" s="10" t="s">
        <v>163</v>
      </c>
      <c r="D1418" s="10" t="s">
        <v>136</v>
      </c>
      <c r="E1418" s="10" t="s">
        <v>374</v>
      </c>
      <c r="F1418" s="10">
        <v>1</v>
      </c>
    </row>
    <row r="1419" spans="1:6" x14ac:dyDescent="0.25">
      <c r="A1419" s="10">
        <v>10466397</v>
      </c>
      <c r="B1419" s="10" t="s">
        <v>348</v>
      </c>
      <c r="C1419" s="10" t="s">
        <v>163</v>
      </c>
      <c r="D1419" s="10" t="s">
        <v>136</v>
      </c>
      <c r="E1419" s="10" t="s">
        <v>375</v>
      </c>
      <c r="F1419" s="10">
        <v>0</v>
      </c>
    </row>
    <row r="1420" spans="1:6" x14ac:dyDescent="0.25">
      <c r="A1420" s="10">
        <v>10466397</v>
      </c>
      <c r="B1420" s="10" t="s">
        <v>348</v>
      </c>
      <c r="C1420" s="10" t="s">
        <v>163</v>
      </c>
      <c r="D1420" s="10" t="s">
        <v>136</v>
      </c>
      <c r="E1420" s="10" t="s">
        <v>376</v>
      </c>
      <c r="F1420" s="10">
        <v>1</v>
      </c>
    </row>
    <row r="1421" spans="1:6" x14ac:dyDescent="0.25">
      <c r="A1421" s="10">
        <v>10466397</v>
      </c>
      <c r="B1421" s="10" t="s">
        <v>348</v>
      </c>
      <c r="C1421" s="10" t="s">
        <v>163</v>
      </c>
      <c r="D1421" s="10" t="s">
        <v>136</v>
      </c>
      <c r="E1421" s="10" t="s">
        <v>377</v>
      </c>
      <c r="F1421" s="10">
        <v>0</v>
      </c>
    </row>
    <row r="1422" spans="1:6" x14ac:dyDescent="0.25">
      <c r="A1422" s="10">
        <v>10466398</v>
      </c>
      <c r="B1422" s="10" t="s">
        <v>348</v>
      </c>
      <c r="C1422" s="10" t="s">
        <v>120</v>
      </c>
      <c r="D1422" s="10" t="s">
        <v>104</v>
      </c>
      <c r="E1422" s="10" t="s">
        <v>374</v>
      </c>
      <c r="F1422" s="10">
        <v>1</v>
      </c>
    </row>
    <row r="1423" spans="1:6" x14ac:dyDescent="0.25">
      <c r="A1423" s="10">
        <v>10466398</v>
      </c>
      <c r="B1423" s="10" t="s">
        <v>348</v>
      </c>
      <c r="C1423" s="10" t="s">
        <v>120</v>
      </c>
      <c r="D1423" s="10" t="s">
        <v>104</v>
      </c>
      <c r="E1423" s="10" t="s">
        <v>375</v>
      </c>
      <c r="F1423" s="10">
        <v>0</v>
      </c>
    </row>
    <row r="1424" spans="1:6" x14ac:dyDescent="0.25">
      <c r="A1424" s="10">
        <v>10466398</v>
      </c>
      <c r="B1424" s="10" t="s">
        <v>348</v>
      </c>
      <c r="C1424" s="10" t="s">
        <v>120</v>
      </c>
      <c r="D1424" s="10" t="s">
        <v>104</v>
      </c>
      <c r="E1424" s="10" t="s">
        <v>376</v>
      </c>
      <c r="F1424" s="10">
        <v>1</v>
      </c>
    </row>
    <row r="1425" spans="1:6" x14ac:dyDescent="0.25">
      <c r="A1425" s="10">
        <v>10466398</v>
      </c>
      <c r="B1425" s="10" t="s">
        <v>348</v>
      </c>
      <c r="C1425" s="10" t="s">
        <v>120</v>
      </c>
      <c r="D1425" s="10" t="s">
        <v>104</v>
      </c>
      <c r="E1425" s="10" t="s">
        <v>377</v>
      </c>
      <c r="F1425" s="10">
        <v>0</v>
      </c>
    </row>
    <row r="1426" spans="1:6" x14ac:dyDescent="0.25">
      <c r="A1426" s="10">
        <v>10466399</v>
      </c>
      <c r="B1426" s="10" t="s">
        <v>348</v>
      </c>
      <c r="C1426" s="10" t="s">
        <v>151</v>
      </c>
      <c r="D1426" s="10" t="s">
        <v>136</v>
      </c>
      <c r="E1426" s="10" t="s">
        <v>374</v>
      </c>
      <c r="F1426" s="10">
        <v>1</v>
      </c>
    </row>
    <row r="1427" spans="1:6" x14ac:dyDescent="0.25">
      <c r="A1427" s="10">
        <v>10466399</v>
      </c>
      <c r="B1427" s="10" t="s">
        <v>348</v>
      </c>
      <c r="C1427" s="10" t="s">
        <v>151</v>
      </c>
      <c r="D1427" s="10" t="s">
        <v>136</v>
      </c>
      <c r="E1427" s="10" t="s">
        <v>375</v>
      </c>
      <c r="F1427" s="10">
        <v>1</v>
      </c>
    </row>
    <row r="1428" spans="1:6" x14ac:dyDescent="0.25">
      <c r="A1428" s="10">
        <v>10466399</v>
      </c>
      <c r="B1428" s="10" t="s">
        <v>348</v>
      </c>
      <c r="C1428" s="10" t="s">
        <v>151</v>
      </c>
      <c r="D1428" s="10" t="s">
        <v>136</v>
      </c>
      <c r="E1428" s="10" t="s">
        <v>376</v>
      </c>
      <c r="F1428" s="10">
        <v>1</v>
      </c>
    </row>
    <row r="1429" spans="1:6" x14ac:dyDescent="0.25">
      <c r="A1429" s="10">
        <v>10466399</v>
      </c>
      <c r="B1429" s="10" t="s">
        <v>348</v>
      </c>
      <c r="C1429" s="10" t="s">
        <v>151</v>
      </c>
      <c r="D1429" s="10" t="s">
        <v>136</v>
      </c>
      <c r="E1429" s="10" t="s">
        <v>377</v>
      </c>
      <c r="F1429" s="10">
        <v>0</v>
      </c>
    </row>
    <row r="1430" spans="1:6" x14ac:dyDescent="0.25">
      <c r="A1430" s="10">
        <v>10466400</v>
      </c>
      <c r="B1430" s="10" t="s">
        <v>348</v>
      </c>
      <c r="C1430" s="10" t="s">
        <v>115</v>
      </c>
      <c r="D1430" s="10" t="s">
        <v>104</v>
      </c>
      <c r="E1430" s="10" t="s">
        <v>374</v>
      </c>
      <c r="F1430" s="10">
        <v>1</v>
      </c>
    </row>
    <row r="1431" spans="1:6" x14ac:dyDescent="0.25">
      <c r="A1431" s="10">
        <v>10466400</v>
      </c>
      <c r="B1431" s="10" t="s">
        <v>348</v>
      </c>
      <c r="C1431" s="10" t="s">
        <v>115</v>
      </c>
      <c r="D1431" s="10" t="s">
        <v>104</v>
      </c>
      <c r="E1431" s="10" t="s">
        <v>375</v>
      </c>
      <c r="F1431" s="10">
        <v>0</v>
      </c>
    </row>
    <row r="1432" spans="1:6" x14ac:dyDescent="0.25">
      <c r="A1432" s="10">
        <v>10466400</v>
      </c>
      <c r="B1432" s="10" t="s">
        <v>348</v>
      </c>
      <c r="C1432" s="10" t="s">
        <v>115</v>
      </c>
      <c r="D1432" s="10" t="s">
        <v>104</v>
      </c>
      <c r="E1432" s="10" t="s">
        <v>376</v>
      </c>
      <c r="F1432" s="10">
        <v>0</v>
      </c>
    </row>
    <row r="1433" spans="1:6" x14ac:dyDescent="0.25">
      <c r="A1433" s="10">
        <v>10466400</v>
      </c>
      <c r="B1433" s="10" t="s">
        <v>348</v>
      </c>
      <c r="C1433" s="10" t="s">
        <v>115</v>
      </c>
      <c r="D1433" s="10" t="s">
        <v>104</v>
      </c>
      <c r="E1433" s="10" t="s">
        <v>377</v>
      </c>
      <c r="F1433" s="10">
        <v>0</v>
      </c>
    </row>
    <row r="1434" spans="1:6" x14ac:dyDescent="0.25">
      <c r="A1434" s="10">
        <v>10466401</v>
      </c>
      <c r="B1434" s="10" t="s">
        <v>348</v>
      </c>
      <c r="C1434" s="10" t="s">
        <v>82</v>
      </c>
      <c r="D1434" s="10" t="s">
        <v>48</v>
      </c>
      <c r="E1434" s="10" t="s">
        <v>374</v>
      </c>
      <c r="F1434" s="10">
        <v>0</v>
      </c>
    </row>
    <row r="1435" spans="1:6" x14ac:dyDescent="0.25">
      <c r="A1435" s="10">
        <v>10466401</v>
      </c>
      <c r="B1435" s="10" t="s">
        <v>348</v>
      </c>
      <c r="C1435" s="10" t="s">
        <v>82</v>
      </c>
      <c r="D1435" s="10" t="s">
        <v>48</v>
      </c>
      <c r="E1435" s="10" t="s">
        <v>375</v>
      </c>
      <c r="F1435" s="10">
        <v>1</v>
      </c>
    </row>
    <row r="1436" spans="1:6" x14ac:dyDescent="0.25">
      <c r="A1436" s="10">
        <v>10466401</v>
      </c>
      <c r="B1436" s="10" t="s">
        <v>348</v>
      </c>
      <c r="C1436" s="10" t="s">
        <v>82</v>
      </c>
      <c r="D1436" s="10" t="s">
        <v>48</v>
      </c>
      <c r="E1436" s="10" t="s">
        <v>376</v>
      </c>
      <c r="F1436" s="10">
        <v>1</v>
      </c>
    </row>
    <row r="1437" spans="1:6" x14ac:dyDescent="0.25">
      <c r="A1437" s="10">
        <v>10466401</v>
      </c>
      <c r="B1437" s="10" t="s">
        <v>348</v>
      </c>
      <c r="C1437" s="10" t="s">
        <v>82</v>
      </c>
      <c r="D1437" s="10" t="s">
        <v>48</v>
      </c>
      <c r="E1437" s="10" t="s">
        <v>377</v>
      </c>
      <c r="F1437" s="10">
        <v>0</v>
      </c>
    </row>
    <row r="1438" spans="1:6" x14ac:dyDescent="0.25">
      <c r="A1438" s="10">
        <v>10466402</v>
      </c>
      <c r="B1438" s="10" t="s">
        <v>348</v>
      </c>
      <c r="C1438" s="10" t="s">
        <v>109</v>
      </c>
      <c r="D1438" s="10" t="s">
        <v>104</v>
      </c>
      <c r="E1438" s="10" t="s">
        <v>374</v>
      </c>
      <c r="F1438" s="10">
        <v>1</v>
      </c>
    </row>
    <row r="1439" spans="1:6" x14ac:dyDescent="0.25">
      <c r="A1439" s="10">
        <v>10466402</v>
      </c>
      <c r="B1439" s="10" t="s">
        <v>348</v>
      </c>
      <c r="C1439" s="10" t="s">
        <v>109</v>
      </c>
      <c r="D1439" s="10" t="s">
        <v>104</v>
      </c>
      <c r="E1439" s="10" t="s">
        <v>375</v>
      </c>
      <c r="F1439" s="10">
        <v>1</v>
      </c>
    </row>
    <row r="1440" spans="1:6" x14ac:dyDescent="0.25">
      <c r="A1440" s="10">
        <v>10466402</v>
      </c>
      <c r="B1440" s="10" t="s">
        <v>348</v>
      </c>
      <c r="C1440" s="10" t="s">
        <v>109</v>
      </c>
      <c r="D1440" s="10" t="s">
        <v>104</v>
      </c>
      <c r="E1440" s="10" t="s">
        <v>376</v>
      </c>
      <c r="F1440" s="10">
        <v>1</v>
      </c>
    </row>
    <row r="1441" spans="1:6" x14ac:dyDescent="0.25">
      <c r="A1441" s="10">
        <v>10466402</v>
      </c>
      <c r="B1441" s="10" t="s">
        <v>348</v>
      </c>
      <c r="C1441" s="10" t="s">
        <v>109</v>
      </c>
      <c r="D1441" s="10" t="s">
        <v>104</v>
      </c>
      <c r="E1441" s="10" t="s">
        <v>377</v>
      </c>
      <c r="F1441" s="10">
        <v>0</v>
      </c>
    </row>
    <row r="1442" spans="1:6" x14ac:dyDescent="0.25">
      <c r="A1442" s="10">
        <v>10466403</v>
      </c>
      <c r="B1442" s="10" t="s">
        <v>348</v>
      </c>
      <c r="C1442" s="10" t="s">
        <v>135</v>
      </c>
      <c r="D1442" s="10" t="s">
        <v>136</v>
      </c>
      <c r="E1442" s="10" t="s">
        <v>374</v>
      </c>
      <c r="F1442" s="10">
        <v>0</v>
      </c>
    </row>
    <row r="1443" spans="1:6" x14ac:dyDescent="0.25">
      <c r="A1443" s="10">
        <v>10466403</v>
      </c>
      <c r="B1443" s="10" t="s">
        <v>348</v>
      </c>
      <c r="C1443" s="10" t="s">
        <v>135</v>
      </c>
      <c r="D1443" s="10" t="s">
        <v>136</v>
      </c>
      <c r="E1443" s="10" t="s">
        <v>375</v>
      </c>
      <c r="F1443" s="10">
        <v>1</v>
      </c>
    </row>
    <row r="1444" spans="1:6" x14ac:dyDescent="0.25">
      <c r="A1444" s="10">
        <v>10466403</v>
      </c>
      <c r="B1444" s="10" t="s">
        <v>348</v>
      </c>
      <c r="C1444" s="10" t="s">
        <v>135</v>
      </c>
      <c r="D1444" s="10" t="s">
        <v>136</v>
      </c>
      <c r="E1444" s="10" t="s">
        <v>376</v>
      </c>
      <c r="F1444" s="10">
        <v>0</v>
      </c>
    </row>
    <row r="1445" spans="1:6" x14ac:dyDescent="0.25">
      <c r="A1445" s="10">
        <v>10466403</v>
      </c>
      <c r="B1445" s="10" t="s">
        <v>348</v>
      </c>
      <c r="C1445" s="10" t="s">
        <v>135</v>
      </c>
      <c r="D1445" s="10" t="s">
        <v>136</v>
      </c>
      <c r="E1445" s="10" t="s">
        <v>377</v>
      </c>
      <c r="F1445" s="10">
        <v>0</v>
      </c>
    </row>
    <row r="1446" spans="1:6" x14ac:dyDescent="0.25">
      <c r="A1446" s="10">
        <v>10466404</v>
      </c>
      <c r="B1446" s="10" t="s">
        <v>348</v>
      </c>
      <c r="C1446" s="10" t="s">
        <v>180</v>
      </c>
      <c r="D1446" s="10" t="s">
        <v>104</v>
      </c>
      <c r="E1446" s="10" t="s">
        <v>374</v>
      </c>
      <c r="F1446" s="10">
        <v>1</v>
      </c>
    </row>
    <row r="1447" spans="1:6" x14ac:dyDescent="0.25">
      <c r="A1447" s="10">
        <v>10466404</v>
      </c>
      <c r="B1447" s="10" t="s">
        <v>348</v>
      </c>
      <c r="C1447" s="10" t="s">
        <v>180</v>
      </c>
      <c r="D1447" s="10" t="s">
        <v>104</v>
      </c>
      <c r="E1447" s="10" t="s">
        <v>375</v>
      </c>
      <c r="F1447" s="10">
        <v>0</v>
      </c>
    </row>
    <row r="1448" spans="1:6" x14ac:dyDescent="0.25">
      <c r="A1448" s="10">
        <v>10466404</v>
      </c>
      <c r="B1448" s="10" t="s">
        <v>348</v>
      </c>
      <c r="C1448" s="10" t="s">
        <v>180</v>
      </c>
      <c r="D1448" s="10" t="s">
        <v>104</v>
      </c>
      <c r="E1448" s="10" t="s">
        <v>376</v>
      </c>
      <c r="F1448" s="10">
        <v>0</v>
      </c>
    </row>
    <row r="1449" spans="1:6" x14ac:dyDescent="0.25">
      <c r="A1449" s="10">
        <v>10466404</v>
      </c>
      <c r="B1449" s="10" t="s">
        <v>348</v>
      </c>
      <c r="C1449" s="10" t="s">
        <v>180</v>
      </c>
      <c r="D1449" s="10" t="s">
        <v>104</v>
      </c>
      <c r="E1449" s="10" t="s">
        <v>377</v>
      </c>
      <c r="F1449" s="10">
        <v>0</v>
      </c>
    </row>
    <row r="1450" spans="1:6" x14ac:dyDescent="0.25">
      <c r="A1450" s="10">
        <v>10466405</v>
      </c>
      <c r="B1450" s="10" t="s">
        <v>348</v>
      </c>
      <c r="C1450" s="10" t="s">
        <v>156</v>
      </c>
      <c r="D1450" s="10" t="s">
        <v>136</v>
      </c>
      <c r="E1450" s="10" t="s">
        <v>374</v>
      </c>
      <c r="F1450" s="10">
        <v>1</v>
      </c>
    </row>
    <row r="1451" spans="1:6" x14ac:dyDescent="0.25">
      <c r="A1451" s="10">
        <v>10466405</v>
      </c>
      <c r="B1451" s="10" t="s">
        <v>348</v>
      </c>
      <c r="C1451" s="10" t="s">
        <v>156</v>
      </c>
      <c r="D1451" s="10" t="s">
        <v>136</v>
      </c>
      <c r="E1451" s="10" t="s">
        <v>375</v>
      </c>
      <c r="F1451" s="10">
        <v>1</v>
      </c>
    </row>
    <row r="1452" spans="1:6" x14ac:dyDescent="0.25">
      <c r="A1452" s="10">
        <v>10466405</v>
      </c>
      <c r="B1452" s="10" t="s">
        <v>348</v>
      </c>
      <c r="C1452" s="10" t="s">
        <v>156</v>
      </c>
      <c r="D1452" s="10" t="s">
        <v>136</v>
      </c>
      <c r="E1452" s="10" t="s">
        <v>376</v>
      </c>
      <c r="F1452" s="10">
        <v>1</v>
      </c>
    </row>
    <row r="1453" spans="1:6" x14ac:dyDescent="0.25">
      <c r="A1453" s="10">
        <v>10466405</v>
      </c>
      <c r="B1453" s="10" t="s">
        <v>348</v>
      </c>
      <c r="C1453" s="10" t="s">
        <v>156</v>
      </c>
      <c r="D1453" s="10" t="s">
        <v>136</v>
      </c>
      <c r="E1453" s="10" t="s">
        <v>377</v>
      </c>
      <c r="F1453" s="10">
        <v>0</v>
      </c>
    </row>
    <row r="1454" spans="1:6" x14ac:dyDescent="0.25">
      <c r="A1454" s="10">
        <v>10466406</v>
      </c>
      <c r="B1454" s="10" t="s">
        <v>348</v>
      </c>
      <c r="C1454" s="10" t="s">
        <v>66</v>
      </c>
      <c r="D1454" s="10" t="s">
        <v>48</v>
      </c>
      <c r="E1454" s="10" t="s">
        <v>374</v>
      </c>
      <c r="F1454" s="10">
        <v>1</v>
      </c>
    </row>
    <row r="1455" spans="1:6" x14ac:dyDescent="0.25">
      <c r="A1455" s="10">
        <v>10466406</v>
      </c>
      <c r="B1455" s="10" t="s">
        <v>348</v>
      </c>
      <c r="C1455" s="10" t="s">
        <v>66</v>
      </c>
      <c r="D1455" s="10" t="s">
        <v>48</v>
      </c>
      <c r="E1455" s="10" t="s">
        <v>375</v>
      </c>
      <c r="F1455" s="10">
        <v>0</v>
      </c>
    </row>
    <row r="1456" spans="1:6" x14ac:dyDescent="0.25">
      <c r="A1456" s="10">
        <v>10466406</v>
      </c>
      <c r="B1456" s="10" t="s">
        <v>348</v>
      </c>
      <c r="C1456" s="10" t="s">
        <v>66</v>
      </c>
      <c r="D1456" s="10" t="s">
        <v>48</v>
      </c>
      <c r="E1456" s="10" t="s">
        <v>376</v>
      </c>
      <c r="F1456" s="10">
        <v>0</v>
      </c>
    </row>
    <row r="1457" spans="1:6" x14ac:dyDescent="0.25">
      <c r="A1457" s="10">
        <v>10466406</v>
      </c>
      <c r="B1457" s="10" t="s">
        <v>348</v>
      </c>
      <c r="C1457" s="10" t="s">
        <v>66</v>
      </c>
      <c r="D1457" s="10" t="s">
        <v>48</v>
      </c>
      <c r="E1457" s="10" t="s">
        <v>377</v>
      </c>
      <c r="F1457" s="10">
        <v>0</v>
      </c>
    </row>
    <row r="1458" spans="1:6" x14ac:dyDescent="0.25">
      <c r="A1458" s="10">
        <v>10466407</v>
      </c>
      <c r="B1458" s="10" t="s">
        <v>348</v>
      </c>
      <c r="C1458" s="10" t="s">
        <v>93</v>
      </c>
      <c r="D1458" s="10" t="s">
        <v>48</v>
      </c>
      <c r="E1458" s="10" t="s">
        <v>374</v>
      </c>
      <c r="F1458" s="10">
        <v>1</v>
      </c>
    </row>
    <row r="1459" spans="1:6" x14ac:dyDescent="0.25">
      <c r="A1459" s="10">
        <v>10466407</v>
      </c>
      <c r="B1459" s="10" t="s">
        <v>348</v>
      </c>
      <c r="C1459" s="10" t="s">
        <v>93</v>
      </c>
      <c r="D1459" s="10" t="s">
        <v>48</v>
      </c>
      <c r="E1459" s="10" t="s">
        <v>375</v>
      </c>
      <c r="F1459" s="10">
        <v>1</v>
      </c>
    </row>
    <row r="1460" spans="1:6" x14ac:dyDescent="0.25">
      <c r="A1460" s="10">
        <v>10466407</v>
      </c>
      <c r="B1460" s="10" t="s">
        <v>348</v>
      </c>
      <c r="C1460" s="10" t="s">
        <v>93</v>
      </c>
      <c r="D1460" s="10" t="s">
        <v>48</v>
      </c>
      <c r="E1460" s="10" t="s">
        <v>376</v>
      </c>
      <c r="F1460" s="10">
        <v>0</v>
      </c>
    </row>
    <row r="1461" spans="1:6" x14ac:dyDescent="0.25">
      <c r="A1461" s="10">
        <v>10466407</v>
      </c>
      <c r="B1461" s="10" t="s">
        <v>348</v>
      </c>
      <c r="C1461" s="10" t="s">
        <v>93</v>
      </c>
      <c r="D1461" s="10" t="s">
        <v>48</v>
      </c>
      <c r="E1461" s="10" t="s">
        <v>377</v>
      </c>
      <c r="F1461" s="10">
        <v>0</v>
      </c>
    </row>
    <row r="1462" spans="1:6" x14ac:dyDescent="0.25">
      <c r="A1462" s="10">
        <v>10466408</v>
      </c>
      <c r="B1462" s="10" t="s">
        <v>348</v>
      </c>
      <c r="C1462" s="10" t="s">
        <v>204</v>
      </c>
      <c r="D1462" s="10" t="s">
        <v>186</v>
      </c>
      <c r="E1462" s="10" t="s">
        <v>374</v>
      </c>
      <c r="F1462" s="10">
        <v>1</v>
      </c>
    </row>
    <row r="1463" spans="1:6" x14ac:dyDescent="0.25">
      <c r="A1463" s="10">
        <v>10466408</v>
      </c>
      <c r="B1463" s="10" t="s">
        <v>348</v>
      </c>
      <c r="C1463" s="10" t="s">
        <v>204</v>
      </c>
      <c r="D1463" s="10" t="s">
        <v>186</v>
      </c>
      <c r="E1463" s="10" t="s">
        <v>375</v>
      </c>
      <c r="F1463" s="10">
        <v>1</v>
      </c>
    </row>
    <row r="1464" spans="1:6" x14ac:dyDescent="0.25">
      <c r="A1464" s="10">
        <v>10466408</v>
      </c>
      <c r="B1464" s="10" t="s">
        <v>348</v>
      </c>
      <c r="C1464" s="10" t="s">
        <v>204</v>
      </c>
      <c r="D1464" s="10" t="s">
        <v>186</v>
      </c>
      <c r="E1464" s="10" t="s">
        <v>376</v>
      </c>
      <c r="F1464" s="10">
        <v>1</v>
      </c>
    </row>
    <row r="1465" spans="1:6" x14ac:dyDescent="0.25">
      <c r="A1465" s="10">
        <v>10466408</v>
      </c>
      <c r="B1465" s="10" t="s">
        <v>348</v>
      </c>
      <c r="C1465" s="10" t="s">
        <v>204</v>
      </c>
      <c r="D1465" s="10" t="s">
        <v>186</v>
      </c>
      <c r="E1465" s="10" t="s">
        <v>377</v>
      </c>
      <c r="F1465" s="10">
        <v>0</v>
      </c>
    </row>
    <row r="1466" spans="1:6" x14ac:dyDescent="0.25">
      <c r="A1466" s="10">
        <v>10466409</v>
      </c>
      <c r="B1466" s="10" t="s">
        <v>348</v>
      </c>
      <c r="C1466" s="10" t="s">
        <v>264</v>
      </c>
      <c r="D1466" s="10" t="s">
        <v>186</v>
      </c>
      <c r="E1466" s="10" t="s">
        <v>374</v>
      </c>
      <c r="F1466" s="10">
        <v>1</v>
      </c>
    </row>
    <row r="1467" spans="1:6" x14ac:dyDescent="0.25">
      <c r="A1467" s="10">
        <v>10466409</v>
      </c>
      <c r="B1467" s="10" t="s">
        <v>348</v>
      </c>
      <c r="C1467" s="10" t="s">
        <v>264</v>
      </c>
      <c r="D1467" s="10" t="s">
        <v>186</v>
      </c>
      <c r="E1467" s="10" t="s">
        <v>375</v>
      </c>
      <c r="F1467" s="10">
        <v>1</v>
      </c>
    </row>
    <row r="1468" spans="1:6" x14ac:dyDescent="0.25">
      <c r="A1468" s="10">
        <v>10466409</v>
      </c>
      <c r="B1468" s="10" t="s">
        <v>348</v>
      </c>
      <c r="C1468" s="10" t="s">
        <v>264</v>
      </c>
      <c r="D1468" s="10" t="s">
        <v>186</v>
      </c>
      <c r="E1468" s="10" t="s">
        <v>376</v>
      </c>
      <c r="F1468" s="10">
        <v>1</v>
      </c>
    </row>
    <row r="1469" spans="1:6" x14ac:dyDescent="0.25">
      <c r="A1469" s="10">
        <v>10466409</v>
      </c>
      <c r="B1469" s="10" t="s">
        <v>348</v>
      </c>
      <c r="C1469" s="10" t="s">
        <v>264</v>
      </c>
      <c r="D1469" s="10" t="s">
        <v>186</v>
      </c>
      <c r="E1469" s="10" t="s">
        <v>377</v>
      </c>
      <c r="F1469" s="10">
        <v>0</v>
      </c>
    </row>
    <row r="1470" spans="1:6" x14ac:dyDescent="0.25">
      <c r="A1470" s="10">
        <v>10466410</v>
      </c>
      <c r="B1470" s="10" t="s">
        <v>348</v>
      </c>
      <c r="C1470" s="10" t="s">
        <v>308</v>
      </c>
      <c r="D1470" s="10" t="s">
        <v>48</v>
      </c>
      <c r="E1470" s="10" t="s">
        <v>374</v>
      </c>
      <c r="F1470" s="10">
        <v>1</v>
      </c>
    </row>
    <row r="1471" spans="1:6" x14ac:dyDescent="0.25">
      <c r="A1471" s="10">
        <v>10466410</v>
      </c>
      <c r="B1471" s="10" t="s">
        <v>348</v>
      </c>
      <c r="C1471" s="10" t="s">
        <v>308</v>
      </c>
      <c r="D1471" s="10" t="s">
        <v>48</v>
      </c>
      <c r="E1471" s="10" t="s">
        <v>375</v>
      </c>
      <c r="F1471" s="10">
        <v>0</v>
      </c>
    </row>
    <row r="1472" spans="1:6" x14ac:dyDescent="0.25">
      <c r="A1472" s="10">
        <v>10466410</v>
      </c>
      <c r="B1472" s="10" t="s">
        <v>348</v>
      </c>
      <c r="C1472" s="10" t="s">
        <v>308</v>
      </c>
      <c r="D1472" s="10" t="s">
        <v>48</v>
      </c>
      <c r="E1472" s="10" t="s">
        <v>376</v>
      </c>
      <c r="F1472" s="10">
        <v>1</v>
      </c>
    </row>
    <row r="1473" spans="1:6" x14ac:dyDescent="0.25">
      <c r="A1473" s="10">
        <v>10466410</v>
      </c>
      <c r="B1473" s="10" t="s">
        <v>348</v>
      </c>
      <c r="C1473" s="10" t="s">
        <v>308</v>
      </c>
      <c r="D1473" s="10" t="s">
        <v>48</v>
      </c>
      <c r="E1473" s="10" t="s">
        <v>377</v>
      </c>
      <c r="F1473" s="10">
        <v>0</v>
      </c>
    </row>
    <row r="1474" spans="1:6" x14ac:dyDescent="0.25">
      <c r="A1474" s="10">
        <v>10466411</v>
      </c>
      <c r="B1474" s="10" t="s">
        <v>348</v>
      </c>
      <c r="C1474" s="10" t="s">
        <v>69</v>
      </c>
      <c r="D1474" s="10" t="s">
        <v>48</v>
      </c>
      <c r="E1474" s="10" t="s">
        <v>374</v>
      </c>
      <c r="F1474" s="10">
        <v>1</v>
      </c>
    </row>
    <row r="1475" spans="1:6" x14ac:dyDescent="0.25">
      <c r="A1475" s="10">
        <v>10466411</v>
      </c>
      <c r="B1475" s="10" t="s">
        <v>348</v>
      </c>
      <c r="C1475" s="10" t="s">
        <v>69</v>
      </c>
      <c r="D1475" s="10" t="s">
        <v>48</v>
      </c>
      <c r="E1475" s="10" t="s">
        <v>375</v>
      </c>
      <c r="F1475" s="10">
        <v>1</v>
      </c>
    </row>
    <row r="1476" spans="1:6" x14ac:dyDescent="0.25">
      <c r="A1476" s="10">
        <v>10466411</v>
      </c>
      <c r="B1476" s="10" t="s">
        <v>348</v>
      </c>
      <c r="C1476" s="10" t="s">
        <v>69</v>
      </c>
      <c r="D1476" s="10" t="s">
        <v>48</v>
      </c>
      <c r="E1476" s="10" t="s">
        <v>376</v>
      </c>
      <c r="F1476" s="10">
        <v>0</v>
      </c>
    </row>
    <row r="1477" spans="1:6" x14ac:dyDescent="0.25">
      <c r="A1477" s="10">
        <v>10466411</v>
      </c>
      <c r="B1477" s="10" t="s">
        <v>348</v>
      </c>
      <c r="C1477" s="10" t="s">
        <v>69</v>
      </c>
      <c r="D1477" s="10" t="s">
        <v>48</v>
      </c>
      <c r="E1477" s="10" t="s">
        <v>377</v>
      </c>
      <c r="F1477" s="10">
        <v>0</v>
      </c>
    </row>
    <row r="1478" spans="1:6" x14ac:dyDescent="0.25">
      <c r="A1478" s="10">
        <v>10466412</v>
      </c>
      <c r="B1478" s="10" t="s">
        <v>348</v>
      </c>
      <c r="C1478" s="10" t="s">
        <v>191</v>
      </c>
      <c r="D1478" s="10" t="s">
        <v>186</v>
      </c>
      <c r="E1478" s="10" t="s">
        <v>374</v>
      </c>
      <c r="F1478" s="10">
        <v>1</v>
      </c>
    </row>
    <row r="1479" spans="1:6" x14ac:dyDescent="0.25">
      <c r="A1479" s="10">
        <v>10466412</v>
      </c>
      <c r="B1479" s="10" t="s">
        <v>348</v>
      </c>
      <c r="C1479" s="10" t="s">
        <v>191</v>
      </c>
      <c r="D1479" s="10" t="s">
        <v>186</v>
      </c>
      <c r="E1479" s="10" t="s">
        <v>375</v>
      </c>
      <c r="F1479" s="10">
        <v>0</v>
      </c>
    </row>
    <row r="1480" spans="1:6" x14ac:dyDescent="0.25">
      <c r="A1480" s="10">
        <v>10466412</v>
      </c>
      <c r="B1480" s="10" t="s">
        <v>348</v>
      </c>
      <c r="C1480" s="10" t="s">
        <v>191</v>
      </c>
      <c r="D1480" s="10" t="s">
        <v>186</v>
      </c>
      <c r="E1480" s="10" t="s">
        <v>376</v>
      </c>
      <c r="F1480" s="10">
        <v>1</v>
      </c>
    </row>
    <row r="1481" spans="1:6" x14ac:dyDescent="0.25">
      <c r="A1481" s="10">
        <v>10466412</v>
      </c>
      <c r="B1481" s="10" t="s">
        <v>348</v>
      </c>
      <c r="C1481" s="10" t="s">
        <v>191</v>
      </c>
      <c r="D1481" s="10" t="s">
        <v>186</v>
      </c>
      <c r="E1481" s="10" t="s">
        <v>377</v>
      </c>
      <c r="F1481" s="10">
        <v>0</v>
      </c>
    </row>
    <row r="1482" spans="1:6" x14ac:dyDescent="0.25">
      <c r="A1482" s="10">
        <v>10466413</v>
      </c>
      <c r="B1482" s="10" t="s">
        <v>348</v>
      </c>
      <c r="C1482" s="10" t="s">
        <v>103</v>
      </c>
      <c r="D1482" s="10" t="s">
        <v>104</v>
      </c>
      <c r="E1482" s="10" t="s">
        <v>374</v>
      </c>
      <c r="F1482" s="10">
        <v>1</v>
      </c>
    </row>
    <row r="1483" spans="1:6" x14ac:dyDescent="0.25">
      <c r="A1483" s="10">
        <v>10466413</v>
      </c>
      <c r="B1483" s="10" t="s">
        <v>348</v>
      </c>
      <c r="C1483" s="10" t="s">
        <v>103</v>
      </c>
      <c r="D1483" s="10" t="s">
        <v>104</v>
      </c>
      <c r="E1483" s="10" t="s">
        <v>375</v>
      </c>
      <c r="F1483" s="10">
        <v>0</v>
      </c>
    </row>
    <row r="1484" spans="1:6" x14ac:dyDescent="0.25">
      <c r="A1484" s="10">
        <v>10466413</v>
      </c>
      <c r="B1484" s="10" t="s">
        <v>348</v>
      </c>
      <c r="C1484" s="10" t="s">
        <v>103</v>
      </c>
      <c r="D1484" s="10" t="s">
        <v>104</v>
      </c>
      <c r="E1484" s="10" t="s">
        <v>376</v>
      </c>
      <c r="F1484" s="10">
        <v>1</v>
      </c>
    </row>
    <row r="1485" spans="1:6" x14ac:dyDescent="0.25">
      <c r="A1485" s="10">
        <v>10466413</v>
      </c>
      <c r="B1485" s="10" t="s">
        <v>348</v>
      </c>
      <c r="C1485" s="10" t="s">
        <v>103</v>
      </c>
      <c r="D1485" s="10" t="s">
        <v>104</v>
      </c>
      <c r="E1485" s="10" t="s">
        <v>377</v>
      </c>
      <c r="F1485" s="10">
        <v>0</v>
      </c>
    </row>
    <row r="1486" spans="1:6" x14ac:dyDescent="0.25">
      <c r="A1486" s="10">
        <v>10466414</v>
      </c>
      <c r="B1486" s="10" t="s">
        <v>348</v>
      </c>
      <c r="C1486" s="10" t="s">
        <v>177</v>
      </c>
      <c r="D1486" s="10" t="s">
        <v>104</v>
      </c>
      <c r="E1486" s="10" t="s">
        <v>374</v>
      </c>
      <c r="F1486" s="10">
        <v>1</v>
      </c>
    </row>
    <row r="1487" spans="1:6" x14ac:dyDescent="0.25">
      <c r="A1487" s="10">
        <v>10466414</v>
      </c>
      <c r="B1487" s="10" t="s">
        <v>348</v>
      </c>
      <c r="C1487" s="10" t="s">
        <v>177</v>
      </c>
      <c r="D1487" s="10" t="s">
        <v>104</v>
      </c>
      <c r="E1487" s="10" t="s">
        <v>375</v>
      </c>
      <c r="F1487" s="10">
        <v>0</v>
      </c>
    </row>
    <row r="1488" spans="1:6" x14ac:dyDescent="0.25">
      <c r="A1488" s="10">
        <v>10466414</v>
      </c>
      <c r="B1488" s="10" t="s">
        <v>348</v>
      </c>
      <c r="C1488" s="10" t="s">
        <v>177</v>
      </c>
      <c r="D1488" s="10" t="s">
        <v>104</v>
      </c>
      <c r="E1488" s="10" t="s">
        <v>376</v>
      </c>
      <c r="F1488" s="10">
        <v>0</v>
      </c>
    </row>
    <row r="1489" spans="1:6" x14ac:dyDescent="0.25">
      <c r="A1489" s="10">
        <v>10466414</v>
      </c>
      <c r="B1489" s="10" t="s">
        <v>348</v>
      </c>
      <c r="C1489" s="10" t="s">
        <v>177</v>
      </c>
      <c r="D1489" s="10" t="s">
        <v>104</v>
      </c>
      <c r="E1489" s="10" t="s">
        <v>377</v>
      </c>
      <c r="F1489" s="10">
        <v>0</v>
      </c>
    </row>
    <row r="1490" spans="1:6" x14ac:dyDescent="0.25">
      <c r="A1490" s="10">
        <v>10466415</v>
      </c>
      <c r="B1490" s="10" t="s">
        <v>348</v>
      </c>
      <c r="C1490" s="10" t="s">
        <v>269</v>
      </c>
      <c r="D1490" s="10" t="s">
        <v>186</v>
      </c>
      <c r="E1490" s="10" t="s">
        <v>374</v>
      </c>
      <c r="F1490" s="10">
        <v>1</v>
      </c>
    </row>
    <row r="1491" spans="1:6" x14ac:dyDescent="0.25">
      <c r="A1491" s="10">
        <v>10466415</v>
      </c>
      <c r="B1491" s="10" t="s">
        <v>348</v>
      </c>
      <c r="C1491" s="10" t="s">
        <v>269</v>
      </c>
      <c r="D1491" s="10" t="s">
        <v>186</v>
      </c>
      <c r="E1491" s="10" t="s">
        <v>375</v>
      </c>
      <c r="F1491" s="10">
        <v>1</v>
      </c>
    </row>
    <row r="1492" spans="1:6" x14ac:dyDescent="0.25">
      <c r="A1492" s="10">
        <v>10466415</v>
      </c>
      <c r="B1492" s="10" t="s">
        <v>348</v>
      </c>
      <c r="C1492" s="10" t="s">
        <v>269</v>
      </c>
      <c r="D1492" s="10" t="s">
        <v>186</v>
      </c>
      <c r="E1492" s="10" t="s">
        <v>376</v>
      </c>
      <c r="F1492" s="10">
        <v>1</v>
      </c>
    </row>
    <row r="1493" spans="1:6" x14ac:dyDescent="0.25">
      <c r="A1493" s="10">
        <v>10466415</v>
      </c>
      <c r="B1493" s="10" t="s">
        <v>348</v>
      </c>
      <c r="C1493" s="10" t="s">
        <v>269</v>
      </c>
      <c r="D1493" s="10" t="s">
        <v>186</v>
      </c>
      <c r="E1493" s="10" t="s">
        <v>377</v>
      </c>
      <c r="F1493" s="10">
        <v>0</v>
      </c>
    </row>
    <row r="1494" spans="1:6" x14ac:dyDescent="0.25">
      <c r="A1494" s="10">
        <v>10466416</v>
      </c>
      <c r="B1494" s="10" t="s">
        <v>348</v>
      </c>
      <c r="C1494" s="10" t="s">
        <v>87</v>
      </c>
      <c r="D1494" s="10" t="s">
        <v>48</v>
      </c>
      <c r="E1494" s="10" t="s">
        <v>374</v>
      </c>
      <c r="F1494" s="10">
        <v>1</v>
      </c>
    </row>
    <row r="1495" spans="1:6" x14ac:dyDescent="0.25">
      <c r="A1495" s="10">
        <v>10466416</v>
      </c>
      <c r="B1495" s="10" t="s">
        <v>348</v>
      </c>
      <c r="C1495" s="10" t="s">
        <v>87</v>
      </c>
      <c r="D1495" s="10" t="s">
        <v>48</v>
      </c>
      <c r="E1495" s="10" t="s">
        <v>375</v>
      </c>
      <c r="F1495" s="10">
        <v>1</v>
      </c>
    </row>
    <row r="1496" spans="1:6" x14ac:dyDescent="0.25">
      <c r="A1496" s="10">
        <v>10466416</v>
      </c>
      <c r="B1496" s="10" t="s">
        <v>348</v>
      </c>
      <c r="C1496" s="10" t="s">
        <v>87</v>
      </c>
      <c r="D1496" s="10" t="s">
        <v>48</v>
      </c>
      <c r="E1496" s="10" t="s">
        <v>376</v>
      </c>
      <c r="F1496" s="10">
        <v>1</v>
      </c>
    </row>
    <row r="1497" spans="1:6" x14ac:dyDescent="0.25">
      <c r="A1497" s="10">
        <v>10466416</v>
      </c>
      <c r="B1497" s="10" t="s">
        <v>348</v>
      </c>
      <c r="C1497" s="10" t="s">
        <v>87</v>
      </c>
      <c r="D1497" s="10" t="s">
        <v>48</v>
      </c>
      <c r="E1497" s="10" t="s">
        <v>377</v>
      </c>
      <c r="F1497" s="10">
        <v>0</v>
      </c>
    </row>
    <row r="1498" spans="1:6" x14ac:dyDescent="0.25">
      <c r="A1498" s="10">
        <v>10466417</v>
      </c>
      <c r="B1498" s="10" t="s">
        <v>348</v>
      </c>
      <c r="C1498" s="10" t="s">
        <v>256</v>
      </c>
      <c r="D1498" s="10" t="s">
        <v>253</v>
      </c>
      <c r="E1498" s="10" t="s">
        <v>374</v>
      </c>
      <c r="F1498" s="10">
        <v>0</v>
      </c>
    </row>
    <row r="1499" spans="1:6" x14ac:dyDescent="0.25">
      <c r="A1499" s="10">
        <v>10466417</v>
      </c>
      <c r="B1499" s="10" t="s">
        <v>348</v>
      </c>
      <c r="C1499" s="10" t="s">
        <v>256</v>
      </c>
      <c r="D1499" s="10" t="s">
        <v>253</v>
      </c>
      <c r="E1499" s="10" t="s">
        <v>375</v>
      </c>
      <c r="F1499" s="10">
        <v>0</v>
      </c>
    </row>
    <row r="1500" spans="1:6" x14ac:dyDescent="0.25">
      <c r="A1500" s="10">
        <v>10466417</v>
      </c>
      <c r="B1500" s="10" t="s">
        <v>348</v>
      </c>
      <c r="C1500" s="10" t="s">
        <v>256</v>
      </c>
      <c r="D1500" s="10" t="s">
        <v>253</v>
      </c>
      <c r="E1500" s="10" t="s">
        <v>376</v>
      </c>
      <c r="F1500" s="10">
        <v>1</v>
      </c>
    </row>
    <row r="1501" spans="1:6" x14ac:dyDescent="0.25">
      <c r="A1501" s="10">
        <v>10466417</v>
      </c>
      <c r="B1501" s="10" t="s">
        <v>348</v>
      </c>
      <c r="C1501" s="10" t="s">
        <v>256</v>
      </c>
      <c r="D1501" s="10" t="s">
        <v>253</v>
      </c>
      <c r="E1501" s="10" t="s">
        <v>377</v>
      </c>
      <c r="F1501" s="10">
        <v>0</v>
      </c>
    </row>
    <row r="1502" spans="1:6" x14ac:dyDescent="0.25">
      <c r="A1502" s="10">
        <v>10466418</v>
      </c>
      <c r="B1502" s="10" t="s">
        <v>348</v>
      </c>
      <c r="C1502" s="10" t="s">
        <v>289</v>
      </c>
      <c r="D1502" s="10" t="s">
        <v>233</v>
      </c>
      <c r="E1502" s="10" t="s">
        <v>374</v>
      </c>
      <c r="F1502" s="10">
        <v>0</v>
      </c>
    </row>
    <row r="1503" spans="1:6" x14ac:dyDescent="0.25">
      <c r="A1503" s="10">
        <v>10466418</v>
      </c>
      <c r="B1503" s="10" t="s">
        <v>348</v>
      </c>
      <c r="C1503" s="10" t="s">
        <v>289</v>
      </c>
      <c r="D1503" s="10" t="s">
        <v>233</v>
      </c>
      <c r="E1503" s="10" t="s">
        <v>375</v>
      </c>
      <c r="F1503" s="10">
        <v>0</v>
      </c>
    </row>
    <row r="1504" spans="1:6" x14ac:dyDescent="0.25">
      <c r="A1504" s="10">
        <v>10466418</v>
      </c>
      <c r="B1504" s="10" t="s">
        <v>348</v>
      </c>
      <c r="C1504" s="10" t="s">
        <v>289</v>
      </c>
      <c r="D1504" s="10" t="s">
        <v>233</v>
      </c>
      <c r="E1504" s="10" t="s">
        <v>376</v>
      </c>
      <c r="F1504" s="10">
        <v>0</v>
      </c>
    </row>
    <row r="1505" spans="1:6" x14ac:dyDescent="0.25">
      <c r="A1505" s="10">
        <v>10466418</v>
      </c>
      <c r="B1505" s="10" t="s">
        <v>348</v>
      </c>
      <c r="C1505" s="10" t="s">
        <v>289</v>
      </c>
      <c r="D1505" s="10" t="s">
        <v>233</v>
      </c>
      <c r="E1505" s="10" t="s">
        <v>377</v>
      </c>
      <c r="F1505" s="10">
        <v>1</v>
      </c>
    </row>
    <row r="1506" spans="1:6" x14ac:dyDescent="0.25">
      <c r="A1506" s="10">
        <v>10466419</v>
      </c>
      <c r="B1506" s="10" t="s">
        <v>348</v>
      </c>
      <c r="C1506" s="10" t="s">
        <v>128</v>
      </c>
      <c r="D1506" s="10" t="s">
        <v>104</v>
      </c>
      <c r="E1506" s="10" t="s">
        <v>374</v>
      </c>
      <c r="F1506" s="10">
        <v>1</v>
      </c>
    </row>
    <row r="1507" spans="1:6" x14ac:dyDescent="0.25">
      <c r="A1507" s="10">
        <v>10466419</v>
      </c>
      <c r="B1507" s="10" t="s">
        <v>348</v>
      </c>
      <c r="C1507" s="10" t="s">
        <v>128</v>
      </c>
      <c r="D1507" s="10" t="s">
        <v>104</v>
      </c>
      <c r="E1507" s="10" t="s">
        <v>375</v>
      </c>
      <c r="F1507" s="10">
        <v>1</v>
      </c>
    </row>
    <row r="1508" spans="1:6" x14ac:dyDescent="0.25">
      <c r="A1508" s="10">
        <v>10466419</v>
      </c>
      <c r="B1508" s="10" t="s">
        <v>348</v>
      </c>
      <c r="C1508" s="10" t="s">
        <v>128</v>
      </c>
      <c r="D1508" s="10" t="s">
        <v>104</v>
      </c>
      <c r="E1508" s="10" t="s">
        <v>376</v>
      </c>
      <c r="F1508" s="10">
        <v>1</v>
      </c>
    </row>
    <row r="1509" spans="1:6" x14ac:dyDescent="0.25">
      <c r="A1509" s="10">
        <v>10466419</v>
      </c>
      <c r="B1509" s="10" t="s">
        <v>348</v>
      </c>
      <c r="C1509" s="10" t="s">
        <v>128</v>
      </c>
      <c r="D1509" s="10" t="s">
        <v>104</v>
      </c>
      <c r="E1509" s="10" t="s">
        <v>377</v>
      </c>
      <c r="F1509" s="10">
        <v>0</v>
      </c>
    </row>
    <row r="1510" spans="1:6" x14ac:dyDescent="0.25">
      <c r="A1510" s="10">
        <v>10466420</v>
      </c>
      <c r="B1510" s="10" t="s">
        <v>348</v>
      </c>
      <c r="C1510" s="10" t="s">
        <v>166</v>
      </c>
      <c r="D1510" s="10" t="s">
        <v>104</v>
      </c>
      <c r="E1510" s="10" t="s">
        <v>374</v>
      </c>
      <c r="F1510" s="10">
        <v>1</v>
      </c>
    </row>
    <row r="1511" spans="1:6" x14ac:dyDescent="0.25">
      <c r="A1511" s="10">
        <v>10466420</v>
      </c>
      <c r="B1511" s="10" t="s">
        <v>348</v>
      </c>
      <c r="C1511" s="10" t="s">
        <v>166</v>
      </c>
      <c r="D1511" s="10" t="s">
        <v>104</v>
      </c>
      <c r="E1511" s="10" t="s">
        <v>375</v>
      </c>
      <c r="F1511" s="10">
        <v>1</v>
      </c>
    </row>
    <row r="1512" spans="1:6" x14ac:dyDescent="0.25">
      <c r="A1512" s="10">
        <v>10466420</v>
      </c>
      <c r="B1512" s="10" t="s">
        <v>348</v>
      </c>
      <c r="C1512" s="10" t="s">
        <v>166</v>
      </c>
      <c r="D1512" s="10" t="s">
        <v>104</v>
      </c>
      <c r="E1512" s="10" t="s">
        <v>376</v>
      </c>
      <c r="F1512" s="10">
        <v>1</v>
      </c>
    </row>
    <row r="1513" spans="1:6" x14ac:dyDescent="0.25">
      <c r="A1513" s="10">
        <v>10466420</v>
      </c>
      <c r="B1513" s="10" t="s">
        <v>348</v>
      </c>
      <c r="C1513" s="10" t="s">
        <v>166</v>
      </c>
      <c r="D1513" s="10" t="s">
        <v>104</v>
      </c>
      <c r="E1513" s="10" t="s">
        <v>377</v>
      </c>
      <c r="F1513" s="10">
        <v>0</v>
      </c>
    </row>
    <row r="1514" spans="1:6" x14ac:dyDescent="0.25">
      <c r="A1514" s="10">
        <v>10466421</v>
      </c>
      <c r="B1514" s="10" t="s">
        <v>348</v>
      </c>
      <c r="C1514" s="10" t="s">
        <v>275</v>
      </c>
      <c r="D1514" s="10" t="s">
        <v>253</v>
      </c>
      <c r="E1514" s="10" t="s">
        <v>374</v>
      </c>
      <c r="F1514" s="10">
        <v>0</v>
      </c>
    </row>
    <row r="1515" spans="1:6" x14ac:dyDescent="0.25">
      <c r="A1515" s="10">
        <v>10466421</v>
      </c>
      <c r="B1515" s="10" t="s">
        <v>348</v>
      </c>
      <c r="C1515" s="10" t="s">
        <v>275</v>
      </c>
      <c r="D1515" s="10" t="s">
        <v>253</v>
      </c>
      <c r="E1515" s="10" t="s">
        <v>375</v>
      </c>
      <c r="F1515" s="10">
        <v>1</v>
      </c>
    </row>
    <row r="1516" spans="1:6" x14ac:dyDescent="0.25">
      <c r="A1516" s="10">
        <v>10466421</v>
      </c>
      <c r="B1516" s="10" t="s">
        <v>348</v>
      </c>
      <c r="C1516" s="10" t="s">
        <v>275</v>
      </c>
      <c r="D1516" s="10" t="s">
        <v>253</v>
      </c>
      <c r="E1516" s="10" t="s">
        <v>376</v>
      </c>
      <c r="F1516" s="10">
        <v>0</v>
      </c>
    </row>
    <row r="1517" spans="1:6" x14ac:dyDescent="0.25">
      <c r="A1517" s="10">
        <v>10466421</v>
      </c>
      <c r="B1517" s="10" t="s">
        <v>348</v>
      </c>
      <c r="C1517" s="10" t="s">
        <v>275</v>
      </c>
      <c r="D1517" s="10" t="s">
        <v>253</v>
      </c>
      <c r="E1517" s="10" t="s">
        <v>377</v>
      </c>
      <c r="F1517" s="10">
        <v>1</v>
      </c>
    </row>
    <row r="1518" spans="1:6" x14ac:dyDescent="0.25">
      <c r="A1518" s="10">
        <v>10466422</v>
      </c>
      <c r="B1518" s="10" t="s">
        <v>348</v>
      </c>
      <c r="C1518" s="10" t="s">
        <v>212</v>
      </c>
      <c r="D1518" s="10" t="s">
        <v>186</v>
      </c>
      <c r="E1518" s="10" t="s">
        <v>374</v>
      </c>
      <c r="F1518" s="10">
        <v>1</v>
      </c>
    </row>
    <row r="1519" spans="1:6" x14ac:dyDescent="0.25">
      <c r="A1519" s="10">
        <v>10466422</v>
      </c>
      <c r="B1519" s="10" t="s">
        <v>348</v>
      </c>
      <c r="C1519" s="10" t="s">
        <v>212</v>
      </c>
      <c r="D1519" s="10" t="s">
        <v>186</v>
      </c>
      <c r="E1519" s="10" t="s">
        <v>375</v>
      </c>
      <c r="F1519" s="10">
        <v>0</v>
      </c>
    </row>
    <row r="1520" spans="1:6" x14ac:dyDescent="0.25">
      <c r="A1520" s="10">
        <v>10466422</v>
      </c>
      <c r="B1520" s="10" t="s">
        <v>348</v>
      </c>
      <c r="C1520" s="10" t="s">
        <v>212</v>
      </c>
      <c r="D1520" s="10" t="s">
        <v>186</v>
      </c>
      <c r="E1520" s="10" t="s">
        <v>376</v>
      </c>
      <c r="F1520" s="10">
        <v>1</v>
      </c>
    </row>
    <row r="1521" spans="1:6" x14ac:dyDescent="0.25">
      <c r="A1521" s="10">
        <v>10466422</v>
      </c>
      <c r="B1521" s="10" t="s">
        <v>348</v>
      </c>
      <c r="C1521" s="10" t="s">
        <v>212</v>
      </c>
      <c r="D1521" s="10" t="s">
        <v>186</v>
      </c>
      <c r="E1521" s="10" t="s">
        <v>377</v>
      </c>
      <c r="F1521" s="10">
        <v>0</v>
      </c>
    </row>
    <row r="1522" spans="1:6" x14ac:dyDescent="0.25">
      <c r="A1522" s="10">
        <v>10466423</v>
      </c>
      <c r="B1522" s="10" t="s">
        <v>348</v>
      </c>
      <c r="C1522" s="10" t="s">
        <v>174</v>
      </c>
      <c r="D1522" s="10" t="s">
        <v>104</v>
      </c>
      <c r="E1522" s="10" t="s">
        <v>374</v>
      </c>
      <c r="F1522" s="10">
        <v>0</v>
      </c>
    </row>
    <row r="1523" spans="1:6" x14ac:dyDescent="0.25">
      <c r="A1523" s="10">
        <v>10466423</v>
      </c>
      <c r="B1523" s="10" t="s">
        <v>348</v>
      </c>
      <c r="C1523" s="10" t="s">
        <v>174</v>
      </c>
      <c r="D1523" s="10" t="s">
        <v>104</v>
      </c>
      <c r="E1523" s="10" t="s">
        <v>375</v>
      </c>
      <c r="F1523" s="10">
        <v>1</v>
      </c>
    </row>
    <row r="1524" spans="1:6" x14ac:dyDescent="0.25">
      <c r="A1524" s="10">
        <v>10466423</v>
      </c>
      <c r="B1524" s="10" t="s">
        <v>348</v>
      </c>
      <c r="C1524" s="10" t="s">
        <v>174</v>
      </c>
      <c r="D1524" s="10" t="s">
        <v>104</v>
      </c>
      <c r="E1524" s="10" t="s">
        <v>376</v>
      </c>
      <c r="F1524" s="10">
        <v>0</v>
      </c>
    </row>
    <row r="1525" spans="1:6" x14ac:dyDescent="0.25">
      <c r="A1525" s="10">
        <v>10466423</v>
      </c>
      <c r="B1525" s="10" t="s">
        <v>348</v>
      </c>
      <c r="C1525" s="10" t="s">
        <v>174</v>
      </c>
      <c r="D1525" s="10" t="s">
        <v>104</v>
      </c>
      <c r="E1525" s="10" t="s">
        <v>377</v>
      </c>
      <c r="F1525" s="10">
        <v>0</v>
      </c>
    </row>
    <row r="1526" spans="1:6" x14ac:dyDescent="0.25">
      <c r="A1526" s="10">
        <v>10466424</v>
      </c>
      <c r="B1526" s="10" t="s">
        <v>348</v>
      </c>
      <c r="C1526" s="10" t="s">
        <v>75</v>
      </c>
      <c r="D1526" s="10" t="s">
        <v>48</v>
      </c>
      <c r="E1526" s="10" t="s">
        <v>374</v>
      </c>
      <c r="F1526" s="10">
        <v>1</v>
      </c>
    </row>
    <row r="1527" spans="1:6" x14ac:dyDescent="0.25">
      <c r="A1527" s="10">
        <v>10466424</v>
      </c>
      <c r="B1527" s="10" t="s">
        <v>348</v>
      </c>
      <c r="C1527" s="10" t="s">
        <v>75</v>
      </c>
      <c r="D1527" s="10" t="s">
        <v>48</v>
      </c>
      <c r="E1527" s="10" t="s">
        <v>375</v>
      </c>
      <c r="F1527" s="10">
        <v>1</v>
      </c>
    </row>
    <row r="1528" spans="1:6" x14ac:dyDescent="0.25">
      <c r="A1528" s="10">
        <v>10466424</v>
      </c>
      <c r="B1528" s="10" t="s">
        <v>348</v>
      </c>
      <c r="C1528" s="10" t="s">
        <v>75</v>
      </c>
      <c r="D1528" s="10" t="s">
        <v>48</v>
      </c>
      <c r="E1528" s="10" t="s">
        <v>376</v>
      </c>
      <c r="F1528" s="10">
        <v>1</v>
      </c>
    </row>
    <row r="1529" spans="1:6" x14ac:dyDescent="0.25">
      <c r="A1529" s="10">
        <v>10466424</v>
      </c>
      <c r="B1529" s="10" t="s">
        <v>348</v>
      </c>
      <c r="C1529" s="10" t="s">
        <v>75</v>
      </c>
      <c r="D1529" s="10" t="s">
        <v>48</v>
      </c>
      <c r="E1529" s="10" t="s">
        <v>377</v>
      </c>
      <c r="F1529" s="10">
        <v>0</v>
      </c>
    </row>
    <row r="1530" spans="1:6" x14ac:dyDescent="0.25">
      <c r="A1530" s="10">
        <v>10466425</v>
      </c>
      <c r="B1530" s="10" t="s">
        <v>348</v>
      </c>
      <c r="C1530" s="10" t="s">
        <v>146</v>
      </c>
      <c r="D1530" s="10" t="s">
        <v>136</v>
      </c>
      <c r="E1530" s="10" t="s">
        <v>374</v>
      </c>
      <c r="F1530" s="10">
        <v>1</v>
      </c>
    </row>
    <row r="1531" spans="1:6" x14ac:dyDescent="0.25">
      <c r="A1531" s="10">
        <v>10466425</v>
      </c>
      <c r="B1531" s="10" t="s">
        <v>348</v>
      </c>
      <c r="C1531" s="10" t="s">
        <v>146</v>
      </c>
      <c r="D1531" s="10" t="s">
        <v>136</v>
      </c>
      <c r="E1531" s="10" t="s">
        <v>375</v>
      </c>
      <c r="F1531" s="10">
        <v>0</v>
      </c>
    </row>
    <row r="1532" spans="1:6" x14ac:dyDescent="0.25">
      <c r="A1532" s="10">
        <v>10466425</v>
      </c>
      <c r="B1532" s="10" t="s">
        <v>348</v>
      </c>
      <c r="C1532" s="10" t="s">
        <v>146</v>
      </c>
      <c r="D1532" s="10" t="s">
        <v>136</v>
      </c>
      <c r="E1532" s="10" t="s">
        <v>376</v>
      </c>
      <c r="F1532" s="10">
        <v>1</v>
      </c>
    </row>
    <row r="1533" spans="1:6" x14ac:dyDescent="0.25">
      <c r="A1533" s="10">
        <v>10466425</v>
      </c>
      <c r="B1533" s="10" t="s">
        <v>348</v>
      </c>
      <c r="C1533" s="10" t="s">
        <v>146</v>
      </c>
      <c r="D1533" s="10" t="s">
        <v>136</v>
      </c>
      <c r="E1533" s="10" t="s">
        <v>377</v>
      </c>
      <c r="F1533" s="10">
        <v>0</v>
      </c>
    </row>
    <row r="1534" spans="1:6" x14ac:dyDescent="0.25">
      <c r="A1534" s="10">
        <v>10466426</v>
      </c>
      <c r="B1534" s="10" t="s">
        <v>348</v>
      </c>
      <c r="C1534" s="10" t="s">
        <v>60</v>
      </c>
      <c r="D1534" s="10" t="s">
        <v>48</v>
      </c>
      <c r="E1534" s="10" t="s">
        <v>374</v>
      </c>
      <c r="F1534" s="10">
        <v>1</v>
      </c>
    </row>
    <row r="1535" spans="1:6" x14ac:dyDescent="0.25">
      <c r="A1535" s="10">
        <v>10466426</v>
      </c>
      <c r="B1535" s="10" t="s">
        <v>348</v>
      </c>
      <c r="C1535" s="10" t="s">
        <v>60</v>
      </c>
      <c r="D1535" s="10" t="s">
        <v>48</v>
      </c>
      <c r="E1535" s="10" t="s">
        <v>375</v>
      </c>
      <c r="F1535" s="10">
        <v>1</v>
      </c>
    </row>
    <row r="1536" spans="1:6" x14ac:dyDescent="0.25">
      <c r="A1536" s="10">
        <v>10466426</v>
      </c>
      <c r="B1536" s="10" t="s">
        <v>348</v>
      </c>
      <c r="C1536" s="10" t="s">
        <v>60</v>
      </c>
      <c r="D1536" s="10" t="s">
        <v>48</v>
      </c>
      <c r="E1536" s="10" t="s">
        <v>376</v>
      </c>
      <c r="F1536" s="10">
        <v>1</v>
      </c>
    </row>
    <row r="1537" spans="1:6" x14ac:dyDescent="0.25">
      <c r="A1537" s="10">
        <v>10466426</v>
      </c>
      <c r="B1537" s="10" t="s">
        <v>348</v>
      </c>
      <c r="C1537" s="10" t="s">
        <v>60</v>
      </c>
      <c r="D1537" s="10" t="s">
        <v>48</v>
      </c>
      <c r="E1537" s="10" t="s">
        <v>377</v>
      </c>
      <c r="F1537" s="10">
        <v>0</v>
      </c>
    </row>
    <row r="1538" spans="1:6" x14ac:dyDescent="0.25">
      <c r="A1538" s="10">
        <v>10466427</v>
      </c>
      <c r="B1538" s="10" t="s">
        <v>348</v>
      </c>
      <c r="C1538" s="10" t="s">
        <v>98</v>
      </c>
      <c r="D1538" s="10" t="s">
        <v>48</v>
      </c>
      <c r="E1538" s="10" t="s">
        <v>374</v>
      </c>
      <c r="F1538" s="10">
        <v>1</v>
      </c>
    </row>
    <row r="1539" spans="1:6" x14ac:dyDescent="0.25">
      <c r="A1539" s="10">
        <v>10466427</v>
      </c>
      <c r="B1539" s="10" t="s">
        <v>348</v>
      </c>
      <c r="C1539" s="10" t="s">
        <v>98</v>
      </c>
      <c r="D1539" s="10" t="s">
        <v>48</v>
      </c>
      <c r="E1539" s="10" t="s">
        <v>375</v>
      </c>
      <c r="F1539" s="10">
        <v>1</v>
      </c>
    </row>
    <row r="1540" spans="1:6" x14ac:dyDescent="0.25">
      <c r="A1540" s="10">
        <v>10466427</v>
      </c>
      <c r="B1540" s="10" t="s">
        <v>348</v>
      </c>
      <c r="C1540" s="10" t="s">
        <v>98</v>
      </c>
      <c r="D1540" s="10" t="s">
        <v>48</v>
      </c>
      <c r="E1540" s="10" t="s">
        <v>376</v>
      </c>
      <c r="F1540" s="10">
        <v>1</v>
      </c>
    </row>
    <row r="1541" spans="1:6" x14ac:dyDescent="0.25">
      <c r="A1541" s="10">
        <v>10466427</v>
      </c>
      <c r="B1541" s="10" t="s">
        <v>348</v>
      </c>
      <c r="C1541" s="10" t="s">
        <v>98</v>
      </c>
      <c r="D1541" s="10" t="s">
        <v>48</v>
      </c>
      <c r="E1541" s="10" t="s">
        <v>377</v>
      </c>
      <c r="F1541" s="10">
        <v>0</v>
      </c>
    </row>
    <row r="1542" spans="1:6" x14ac:dyDescent="0.25">
      <c r="A1542" s="10">
        <v>10466428</v>
      </c>
      <c r="B1542" s="10" t="s">
        <v>348</v>
      </c>
      <c r="C1542" s="10" t="s">
        <v>47</v>
      </c>
      <c r="D1542" s="10" t="s">
        <v>48</v>
      </c>
      <c r="E1542" s="10" t="s">
        <v>374</v>
      </c>
      <c r="F1542" s="10">
        <v>1</v>
      </c>
    </row>
    <row r="1543" spans="1:6" x14ac:dyDescent="0.25">
      <c r="A1543" s="10">
        <v>10466428</v>
      </c>
      <c r="B1543" s="10" t="s">
        <v>348</v>
      </c>
      <c r="C1543" s="10" t="s">
        <v>47</v>
      </c>
      <c r="D1543" s="10" t="s">
        <v>48</v>
      </c>
      <c r="E1543" s="10" t="s">
        <v>375</v>
      </c>
      <c r="F1543" s="10">
        <v>1</v>
      </c>
    </row>
    <row r="1544" spans="1:6" x14ac:dyDescent="0.25">
      <c r="A1544" s="10">
        <v>10466428</v>
      </c>
      <c r="B1544" s="10" t="s">
        <v>348</v>
      </c>
      <c r="C1544" s="10" t="s">
        <v>47</v>
      </c>
      <c r="D1544" s="10" t="s">
        <v>48</v>
      </c>
      <c r="E1544" s="10" t="s">
        <v>376</v>
      </c>
      <c r="F1544" s="10">
        <v>1</v>
      </c>
    </row>
    <row r="1545" spans="1:6" x14ac:dyDescent="0.25">
      <c r="A1545" s="10">
        <v>10466428</v>
      </c>
      <c r="B1545" s="10" t="s">
        <v>348</v>
      </c>
      <c r="C1545" s="10" t="s">
        <v>47</v>
      </c>
      <c r="D1545" s="10" t="s">
        <v>48</v>
      </c>
      <c r="E1545" s="10" t="s">
        <v>377</v>
      </c>
      <c r="F1545" s="10">
        <v>0</v>
      </c>
    </row>
    <row r="1546" spans="1:6" x14ac:dyDescent="0.25">
      <c r="A1546" s="10">
        <v>10466429</v>
      </c>
      <c r="B1546" s="10" t="s">
        <v>348</v>
      </c>
      <c r="C1546" s="10" t="s">
        <v>141</v>
      </c>
      <c r="D1546" s="10" t="s">
        <v>136</v>
      </c>
      <c r="E1546" s="10" t="s">
        <v>374</v>
      </c>
      <c r="F1546" s="10">
        <v>1</v>
      </c>
    </row>
    <row r="1547" spans="1:6" x14ac:dyDescent="0.25">
      <c r="A1547" s="10">
        <v>10466429</v>
      </c>
      <c r="B1547" s="10" t="s">
        <v>348</v>
      </c>
      <c r="C1547" s="10" t="s">
        <v>141</v>
      </c>
      <c r="D1547" s="10" t="s">
        <v>136</v>
      </c>
      <c r="E1547" s="10" t="s">
        <v>375</v>
      </c>
      <c r="F1547" s="10">
        <v>1</v>
      </c>
    </row>
    <row r="1548" spans="1:6" x14ac:dyDescent="0.25">
      <c r="A1548" s="10">
        <v>10466429</v>
      </c>
      <c r="B1548" s="10" t="s">
        <v>348</v>
      </c>
      <c r="C1548" s="10" t="s">
        <v>141</v>
      </c>
      <c r="D1548" s="10" t="s">
        <v>136</v>
      </c>
      <c r="E1548" s="10" t="s">
        <v>376</v>
      </c>
      <c r="F1548" s="10">
        <v>1</v>
      </c>
    </row>
    <row r="1549" spans="1:6" x14ac:dyDescent="0.25">
      <c r="A1549" s="10">
        <v>10466429</v>
      </c>
      <c r="B1549" s="10" t="s">
        <v>348</v>
      </c>
      <c r="C1549" s="10" t="s">
        <v>141</v>
      </c>
      <c r="D1549" s="10" t="s">
        <v>136</v>
      </c>
      <c r="E1549" s="10" t="s">
        <v>377</v>
      </c>
      <c r="F1549" s="10">
        <v>0</v>
      </c>
    </row>
    <row r="1550" spans="1:6" x14ac:dyDescent="0.25">
      <c r="A1550" s="10">
        <v>10466430</v>
      </c>
      <c r="B1550" s="10" t="s">
        <v>348</v>
      </c>
      <c r="C1550" s="10" t="s">
        <v>295</v>
      </c>
      <c r="D1550" s="10" t="s">
        <v>233</v>
      </c>
      <c r="E1550" s="10" t="s">
        <v>374</v>
      </c>
      <c r="F1550" s="10">
        <v>1</v>
      </c>
    </row>
    <row r="1551" spans="1:6" x14ac:dyDescent="0.25">
      <c r="A1551" s="10">
        <v>10466430</v>
      </c>
      <c r="B1551" s="10" t="s">
        <v>348</v>
      </c>
      <c r="C1551" s="10" t="s">
        <v>295</v>
      </c>
      <c r="D1551" s="10" t="s">
        <v>233</v>
      </c>
      <c r="E1551" s="10" t="s">
        <v>375</v>
      </c>
      <c r="F1551" s="10">
        <v>1</v>
      </c>
    </row>
    <row r="1552" spans="1:6" x14ac:dyDescent="0.25">
      <c r="A1552" s="10">
        <v>10466430</v>
      </c>
      <c r="B1552" s="10" t="s">
        <v>348</v>
      </c>
      <c r="C1552" s="10" t="s">
        <v>295</v>
      </c>
      <c r="D1552" s="10" t="s">
        <v>233</v>
      </c>
      <c r="E1552" s="10" t="s">
        <v>376</v>
      </c>
      <c r="F1552" s="10">
        <v>0</v>
      </c>
    </row>
    <row r="1553" spans="1:6" x14ac:dyDescent="0.25">
      <c r="A1553" s="10">
        <v>10466430</v>
      </c>
      <c r="B1553" s="10" t="s">
        <v>348</v>
      </c>
      <c r="C1553" s="10" t="s">
        <v>295</v>
      </c>
      <c r="D1553" s="10" t="s">
        <v>233</v>
      </c>
      <c r="E1553" s="10" t="s">
        <v>377</v>
      </c>
      <c r="F1553" s="10">
        <v>0</v>
      </c>
    </row>
    <row r="1554" spans="1:6" x14ac:dyDescent="0.25">
      <c r="A1554" s="10">
        <v>10466431</v>
      </c>
      <c r="B1554" s="10" t="s">
        <v>348</v>
      </c>
      <c r="C1554" s="10" t="s">
        <v>169</v>
      </c>
      <c r="D1554" s="10" t="s">
        <v>104</v>
      </c>
      <c r="E1554" s="10" t="s">
        <v>374</v>
      </c>
      <c r="F1554" s="10">
        <v>1</v>
      </c>
    </row>
    <row r="1555" spans="1:6" x14ac:dyDescent="0.25">
      <c r="A1555" s="10">
        <v>10466431</v>
      </c>
      <c r="B1555" s="10" t="s">
        <v>348</v>
      </c>
      <c r="C1555" s="10" t="s">
        <v>169</v>
      </c>
      <c r="D1555" s="10" t="s">
        <v>104</v>
      </c>
      <c r="E1555" s="10" t="s">
        <v>375</v>
      </c>
      <c r="F1555" s="10">
        <v>0</v>
      </c>
    </row>
    <row r="1556" spans="1:6" x14ac:dyDescent="0.25">
      <c r="A1556" s="10">
        <v>10466431</v>
      </c>
      <c r="B1556" s="10" t="s">
        <v>348</v>
      </c>
      <c r="C1556" s="10" t="s">
        <v>169</v>
      </c>
      <c r="D1556" s="10" t="s">
        <v>104</v>
      </c>
      <c r="E1556" s="10" t="s">
        <v>376</v>
      </c>
      <c r="F1556" s="10">
        <v>1</v>
      </c>
    </row>
    <row r="1557" spans="1:6" x14ac:dyDescent="0.25">
      <c r="A1557" s="10">
        <v>10466431</v>
      </c>
      <c r="B1557" s="10" t="s">
        <v>348</v>
      </c>
      <c r="C1557" s="10" t="s">
        <v>169</v>
      </c>
      <c r="D1557" s="10" t="s">
        <v>104</v>
      </c>
      <c r="E1557" s="10" t="s">
        <v>377</v>
      </c>
      <c r="F1557" s="10">
        <v>0</v>
      </c>
    </row>
    <row r="1558" spans="1:6" x14ac:dyDescent="0.25">
      <c r="A1558" s="10">
        <v>10466432</v>
      </c>
      <c r="B1558" s="10" t="s">
        <v>348</v>
      </c>
      <c r="C1558" s="10" t="s">
        <v>237</v>
      </c>
      <c r="D1558" s="10" t="s">
        <v>233</v>
      </c>
      <c r="E1558" s="10" t="s">
        <v>374</v>
      </c>
      <c r="F1558" s="10">
        <v>1</v>
      </c>
    </row>
    <row r="1559" spans="1:6" x14ac:dyDescent="0.25">
      <c r="A1559" s="10">
        <v>10466432</v>
      </c>
      <c r="B1559" s="10" t="s">
        <v>348</v>
      </c>
      <c r="C1559" s="10" t="s">
        <v>237</v>
      </c>
      <c r="D1559" s="10" t="s">
        <v>233</v>
      </c>
      <c r="E1559" s="10" t="s">
        <v>375</v>
      </c>
      <c r="F1559" s="10">
        <v>1</v>
      </c>
    </row>
    <row r="1560" spans="1:6" x14ac:dyDescent="0.25">
      <c r="A1560" s="10">
        <v>10466432</v>
      </c>
      <c r="B1560" s="10" t="s">
        <v>348</v>
      </c>
      <c r="C1560" s="10" t="s">
        <v>237</v>
      </c>
      <c r="D1560" s="10" t="s">
        <v>233</v>
      </c>
      <c r="E1560" s="10" t="s">
        <v>376</v>
      </c>
      <c r="F1560" s="10">
        <v>0</v>
      </c>
    </row>
    <row r="1561" spans="1:6" x14ac:dyDescent="0.25">
      <c r="A1561" s="10">
        <v>10466432</v>
      </c>
      <c r="B1561" s="10" t="s">
        <v>348</v>
      </c>
      <c r="C1561" s="10" t="s">
        <v>237</v>
      </c>
      <c r="D1561" s="10" t="s">
        <v>233</v>
      </c>
      <c r="E1561" s="10" t="s">
        <v>377</v>
      </c>
      <c r="F1561" s="10">
        <v>0</v>
      </c>
    </row>
    <row r="1562" spans="1:6" x14ac:dyDescent="0.25">
      <c r="A1562" s="10">
        <v>10466433</v>
      </c>
      <c r="B1562" s="10" t="s">
        <v>348</v>
      </c>
      <c r="C1562" s="10" t="s">
        <v>259</v>
      </c>
      <c r="D1562" s="10" t="s">
        <v>253</v>
      </c>
      <c r="E1562" s="10" t="s">
        <v>374</v>
      </c>
      <c r="F1562" s="10">
        <v>1</v>
      </c>
    </row>
    <row r="1563" spans="1:6" x14ac:dyDescent="0.25">
      <c r="A1563" s="10">
        <v>10466433</v>
      </c>
      <c r="B1563" s="10" t="s">
        <v>348</v>
      </c>
      <c r="C1563" s="10" t="s">
        <v>259</v>
      </c>
      <c r="D1563" s="10" t="s">
        <v>253</v>
      </c>
      <c r="E1563" s="10" t="s">
        <v>375</v>
      </c>
      <c r="F1563" s="10">
        <v>0</v>
      </c>
    </row>
    <row r="1564" spans="1:6" x14ac:dyDescent="0.25">
      <c r="A1564" s="10">
        <v>10466433</v>
      </c>
      <c r="B1564" s="10" t="s">
        <v>348</v>
      </c>
      <c r="C1564" s="10" t="s">
        <v>259</v>
      </c>
      <c r="D1564" s="10" t="s">
        <v>253</v>
      </c>
      <c r="E1564" s="10" t="s">
        <v>376</v>
      </c>
      <c r="F1564" s="10">
        <v>1</v>
      </c>
    </row>
    <row r="1565" spans="1:6" x14ac:dyDescent="0.25">
      <c r="A1565" s="10">
        <v>10466433</v>
      </c>
      <c r="B1565" s="10" t="s">
        <v>348</v>
      </c>
      <c r="C1565" s="10" t="s">
        <v>259</v>
      </c>
      <c r="D1565" s="10" t="s">
        <v>253</v>
      </c>
      <c r="E1565" s="10" t="s">
        <v>377</v>
      </c>
      <c r="F1565" s="10">
        <v>0</v>
      </c>
    </row>
    <row r="1566" spans="1:6" x14ac:dyDescent="0.25">
      <c r="A1566" s="10">
        <v>10466434</v>
      </c>
      <c r="B1566" s="10" t="s">
        <v>348</v>
      </c>
      <c r="C1566" s="10" t="s">
        <v>247</v>
      </c>
      <c r="D1566" s="10" t="s">
        <v>136</v>
      </c>
      <c r="E1566" s="10" t="s">
        <v>374</v>
      </c>
      <c r="F1566" s="10">
        <v>1</v>
      </c>
    </row>
    <row r="1567" spans="1:6" x14ac:dyDescent="0.25">
      <c r="A1567" s="10">
        <v>10466434</v>
      </c>
      <c r="B1567" s="10" t="s">
        <v>348</v>
      </c>
      <c r="C1567" s="10" t="s">
        <v>247</v>
      </c>
      <c r="D1567" s="10" t="s">
        <v>136</v>
      </c>
      <c r="E1567" s="10" t="s">
        <v>375</v>
      </c>
      <c r="F1567" s="10">
        <v>1</v>
      </c>
    </row>
    <row r="1568" spans="1:6" x14ac:dyDescent="0.25">
      <c r="A1568" s="10">
        <v>10466434</v>
      </c>
      <c r="B1568" s="10" t="s">
        <v>348</v>
      </c>
      <c r="C1568" s="10" t="s">
        <v>247</v>
      </c>
      <c r="D1568" s="10" t="s">
        <v>136</v>
      </c>
      <c r="E1568" s="10" t="s">
        <v>376</v>
      </c>
      <c r="F1568" s="10">
        <v>0</v>
      </c>
    </row>
    <row r="1569" spans="1:6" x14ac:dyDescent="0.25">
      <c r="A1569" s="10">
        <v>10466434</v>
      </c>
      <c r="B1569" s="10" t="s">
        <v>348</v>
      </c>
      <c r="C1569" s="10" t="s">
        <v>247</v>
      </c>
      <c r="D1569" s="10" t="s">
        <v>136</v>
      </c>
      <c r="E1569" s="10" t="s">
        <v>377</v>
      </c>
      <c r="F1569" s="10">
        <v>0</v>
      </c>
    </row>
    <row r="1570" spans="1:6" x14ac:dyDescent="0.25">
      <c r="A1570" s="10">
        <v>10466435</v>
      </c>
      <c r="B1570" s="10" t="s">
        <v>348</v>
      </c>
      <c r="C1570" s="10" t="s">
        <v>292</v>
      </c>
      <c r="D1570" s="10" t="s">
        <v>233</v>
      </c>
      <c r="E1570" s="10" t="s">
        <v>374</v>
      </c>
      <c r="F1570" s="10">
        <v>1</v>
      </c>
    </row>
    <row r="1571" spans="1:6" x14ac:dyDescent="0.25">
      <c r="A1571" s="10">
        <v>10466435</v>
      </c>
      <c r="B1571" s="10" t="s">
        <v>348</v>
      </c>
      <c r="C1571" s="10" t="s">
        <v>292</v>
      </c>
      <c r="D1571" s="10" t="s">
        <v>233</v>
      </c>
      <c r="E1571" s="10" t="s">
        <v>375</v>
      </c>
      <c r="F1571" s="10">
        <v>1</v>
      </c>
    </row>
    <row r="1572" spans="1:6" x14ac:dyDescent="0.25">
      <c r="A1572" s="10">
        <v>10466435</v>
      </c>
      <c r="B1572" s="10" t="s">
        <v>348</v>
      </c>
      <c r="C1572" s="10" t="s">
        <v>292</v>
      </c>
      <c r="D1572" s="10" t="s">
        <v>233</v>
      </c>
      <c r="E1572" s="10" t="s">
        <v>376</v>
      </c>
      <c r="F1572" s="10">
        <v>0</v>
      </c>
    </row>
    <row r="1573" spans="1:6" x14ac:dyDescent="0.25">
      <c r="A1573" s="10">
        <v>10466435</v>
      </c>
      <c r="B1573" s="10" t="s">
        <v>348</v>
      </c>
      <c r="C1573" s="10" t="s">
        <v>292</v>
      </c>
      <c r="D1573" s="10" t="s">
        <v>233</v>
      </c>
      <c r="E1573" s="10" t="s">
        <v>377</v>
      </c>
      <c r="F1573" s="10">
        <v>0</v>
      </c>
    </row>
    <row r="1574" spans="1:6" x14ac:dyDescent="0.25">
      <c r="A1574" s="10">
        <v>10466436</v>
      </c>
      <c r="B1574" s="10" t="s">
        <v>348</v>
      </c>
      <c r="C1574" s="10" t="s">
        <v>242</v>
      </c>
      <c r="D1574" s="10" t="s">
        <v>136</v>
      </c>
      <c r="E1574" s="10" t="s">
        <v>374</v>
      </c>
      <c r="F1574" s="10">
        <v>1</v>
      </c>
    </row>
    <row r="1575" spans="1:6" x14ac:dyDescent="0.25">
      <c r="A1575" s="10">
        <v>10466436</v>
      </c>
      <c r="B1575" s="10" t="s">
        <v>348</v>
      </c>
      <c r="C1575" s="10" t="s">
        <v>242</v>
      </c>
      <c r="D1575" s="10" t="s">
        <v>136</v>
      </c>
      <c r="E1575" s="10" t="s">
        <v>375</v>
      </c>
      <c r="F1575" s="10">
        <v>1</v>
      </c>
    </row>
    <row r="1576" spans="1:6" x14ac:dyDescent="0.25">
      <c r="A1576" s="10">
        <v>10466436</v>
      </c>
      <c r="B1576" s="10" t="s">
        <v>348</v>
      </c>
      <c r="C1576" s="10" t="s">
        <v>242</v>
      </c>
      <c r="D1576" s="10" t="s">
        <v>136</v>
      </c>
      <c r="E1576" s="10" t="s">
        <v>376</v>
      </c>
      <c r="F1576" s="10">
        <v>1</v>
      </c>
    </row>
    <row r="1577" spans="1:6" x14ac:dyDescent="0.25">
      <c r="A1577" s="10">
        <v>10466436</v>
      </c>
      <c r="B1577" s="10" t="s">
        <v>348</v>
      </c>
      <c r="C1577" s="10" t="s">
        <v>242</v>
      </c>
      <c r="D1577" s="10" t="s">
        <v>136</v>
      </c>
      <c r="E1577" s="10" t="s">
        <v>377</v>
      </c>
      <c r="F1577" s="10">
        <v>0</v>
      </c>
    </row>
    <row r="1578" spans="1:6" x14ac:dyDescent="0.25">
      <c r="A1578" s="10">
        <v>10466437</v>
      </c>
      <c r="B1578" s="10" t="s">
        <v>348</v>
      </c>
      <c r="C1578" s="10" t="s">
        <v>272</v>
      </c>
      <c r="D1578" s="10" t="s">
        <v>253</v>
      </c>
      <c r="E1578" s="10" t="s">
        <v>374</v>
      </c>
      <c r="F1578" s="10">
        <v>1</v>
      </c>
    </row>
    <row r="1579" spans="1:6" x14ac:dyDescent="0.25">
      <c r="A1579" s="10">
        <v>10466437</v>
      </c>
      <c r="B1579" s="10" t="s">
        <v>348</v>
      </c>
      <c r="C1579" s="10" t="s">
        <v>272</v>
      </c>
      <c r="D1579" s="10" t="s">
        <v>253</v>
      </c>
      <c r="E1579" s="10" t="s">
        <v>375</v>
      </c>
      <c r="F1579" s="10">
        <v>1</v>
      </c>
    </row>
    <row r="1580" spans="1:6" x14ac:dyDescent="0.25">
      <c r="A1580" s="10">
        <v>10466437</v>
      </c>
      <c r="B1580" s="10" t="s">
        <v>348</v>
      </c>
      <c r="C1580" s="10" t="s">
        <v>272</v>
      </c>
      <c r="D1580" s="10" t="s">
        <v>253</v>
      </c>
      <c r="E1580" s="10" t="s">
        <v>376</v>
      </c>
      <c r="F1580" s="10">
        <v>1</v>
      </c>
    </row>
    <row r="1581" spans="1:6" x14ac:dyDescent="0.25">
      <c r="A1581" s="10">
        <v>10466437</v>
      </c>
      <c r="B1581" s="10" t="s">
        <v>348</v>
      </c>
      <c r="C1581" s="10" t="s">
        <v>272</v>
      </c>
      <c r="D1581" s="10" t="s">
        <v>253</v>
      </c>
      <c r="E1581" s="10" t="s">
        <v>377</v>
      </c>
      <c r="F1581" s="10">
        <v>0</v>
      </c>
    </row>
    <row r="1582" spans="1:6" x14ac:dyDescent="0.25">
      <c r="A1582" s="10">
        <v>10466438</v>
      </c>
      <c r="B1582" s="10" t="s">
        <v>348</v>
      </c>
      <c r="C1582" s="10" t="s">
        <v>227</v>
      </c>
      <c r="D1582" s="10" t="s">
        <v>136</v>
      </c>
      <c r="E1582" s="10" t="s">
        <v>374</v>
      </c>
      <c r="F1582" s="10">
        <v>1</v>
      </c>
    </row>
    <row r="1583" spans="1:6" x14ac:dyDescent="0.25">
      <c r="A1583" s="10">
        <v>10466438</v>
      </c>
      <c r="B1583" s="10" t="s">
        <v>348</v>
      </c>
      <c r="C1583" s="10" t="s">
        <v>227</v>
      </c>
      <c r="D1583" s="10" t="s">
        <v>136</v>
      </c>
      <c r="E1583" s="10" t="s">
        <v>375</v>
      </c>
      <c r="F1583" s="10">
        <v>1</v>
      </c>
    </row>
    <row r="1584" spans="1:6" x14ac:dyDescent="0.25">
      <c r="A1584" s="10">
        <v>10466438</v>
      </c>
      <c r="B1584" s="10" t="s">
        <v>348</v>
      </c>
      <c r="C1584" s="10" t="s">
        <v>227</v>
      </c>
      <c r="D1584" s="10" t="s">
        <v>136</v>
      </c>
      <c r="E1584" s="10" t="s">
        <v>376</v>
      </c>
      <c r="F1584" s="10">
        <v>1</v>
      </c>
    </row>
    <row r="1585" spans="1:6" x14ac:dyDescent="0.25">
      <c r="A1585" s="10">
        <v>10466438</v>
      </c>
      <c r="B1585" s="10" t="s">
        <v>348</v>
      </c>
      <c r="C1585" s="10" t="s">
        <v>227</v>
      </c>
      <c r="D1585" s="10" t="s">
        <v>136</v>
      </c>
      <c r="E1585" s="10" t="s">
        <v>377</v>
      </c>
      <c r="F1585" s="10">
        <v>0</v>
      </c>
    </row>
    <row r="1586" spans="1:6" x14ac:dyDescent="0.25">
      <c r="A1586" s="10">
        <v>10466439</v>
      </c>
      <c r="B1586" s="10" t="s">
        <v>348</v>
      </c>
      <c r="C1586" s="10" t="s">
        <v>222</v>
      </c>
      <c r="D1586" s="10" t="s">
        <v>136</v>
      </c>
      <c r="E1586" s="10" t="s">
        <v>374</v>
      </c>
      <c r="F1586" s="10">
        <v>1</v>
      </c>
    </row>
    <row r="1587" spans="1:6" x14ac:dyDescent="0.25">
      <c r="A1587" s="10">
        <v>10466439</v>
      </c>
      <c r="B1587" s="10" t="s">
        <v>348</v>
      </c>
      <c r="C1587" s="10" t="s">
        <v>222</v>
      </c>
      <c r="D1587" s="10" t="s">
        <v>136</v>
      </c>
      <c r="E1587" s="10" t="s">
        <v>375</v>
      </c>
      <c r="F1587" s="10">
        <v>0</v>
      </c>
    </row>
    <row r="1588" spans="1:6" x14ac:dyDescent="0.25">
      <c r="A1588" s="10">
        <v>10466439</v>
      </c>
      <c r="B1588" s="10" t="s">
        <v>348</v>
      </c>
      <c r="C1588" s="10" t="s">
        <v>222</v>
      </c>
      <c r="D1588" s="10" t="s">
        <v>136</v>
      </c>
      <c r="E1588" s="10" t="s">
        <v>376</v>
      </c>
      <c r="F1588" s="10">
        <v>0</v>
      </c>
    </row>
    <row r="1589" spans="1:6" x14ac:dyDescent="0.25">
      <c r="A1589" s="10">
        <v>10466439</v>
      </c>
      <c r="B1589" s="10" t="s">
        <v>348</v>
      </c>
      <c r="C1589" s="10" t="s">
        <v>222</v>
      </c>
      <c r="D1589" s="10" t="s">
        <v>136</v>
      </c>
      <c r="E1589" s="10" t="s">
        <v>377</v>
      </c>
      <c r="F1589" s="10">
        <v>0</v>
      </c>
    </row>
    <row r="1590" spans="1:6" x14ac:dyDescent="0.25">
      <c r="A1590" s="10">
        <v>10466440</v>
      </c>
      <c r="B1590" s="10" t="s">
        <v>348</v>
      </c>
      <c r="C1590" s="10" t="s">
        <v>232</v>
      </c>
      <c r="D1590" s="10" t="s">
        <v>233</v>
      </c>
      <c r="E1590" s="10" t="s">
        <v>374</v>
      </c>
      <c r="F1590" s="10">
        <v>1</v>
      </c>
    </row>
    <row r="1591" spans="1:6" x14ac:dyDescent="0.25">
      <c r="A1591" s="10">
        <v>10466440</v>
      </c>
      <c r="B1591" s="10" t="s">
        <v>348</v>
      </c>
      <c r="C1591" s="10" t="s">
        <v>232</v>
      </c>
      <c r="D1591" s="10" t="s">
        <v>233</v>
      </c>
      <c r="E1591" s="10" t="s">
        <v>375</v>
      </c>
      <c r="F1591" s="10">
        <v>1</v>
      </c>
    </row>
    <row r="1592" spans="1:6" x14ac:dyDescent="0.25">
      <c r="A1592" s="10">
        <v>10466440</v>
      </c>
      <c r="B1592" s="10" t="s">
        <v>348</v>
      </c>
      <c r="C1592" s="10" t="s">
        <v>232</v>
      </c>
      <c r="D1592" s="10" t="s">
        <v>233</v>
      </c>
      <c r="E1592" s="10" t="s">
        <v>376</v>
      </c>
      <c r="F1592" s="10">
        <v>1</v>
      </c>
    </row>
    <row r="1593" spans="1:6" x14ac:dyDescent="0.25">
      <c r="A1593" s="10">
        <v>10466440</v>
      </c>
      <c r="B1593" s="10" t="s">
        <v>348</v>
      </c>
      <c r="C1593" s="10" t="s">
        <v>232</v>
      </c>
      <c r="D1593" s="10" t="s">
        <v>233</v>
      </c>
      <c r="E1593" s="10" t="s">
        <v>377</v>
      </c>
      <c r="F1593" s="10">
        <v>0</v>
      </c>
    </row>
    <row r="1594" spans="1:6" x14ac:dyDescent="0.25">
      <c r="A1594" s="10">
        <v>10466441</v>
      </c>
      <c r="B1594" s="10" t="s">
        <v>348</v>
      </c>
      <c r="C1594" s="10" t="s">
        <v>278</v>
      </c>
      <c r="D1594" s="10" t="s">
        <v>253</v>
      </c>
      <c r="E1594" s="10" t="s">
        <v>374</v>
      </c>
      <c r="F1594" s="10">
        <v>1</v>
      </c>
    </row>
    <row r="1595" spans="1:6" x14ac:dyDescent="0.25">
      <c r="A1595" s="10">
        <v>10466441</v>
      </c>
      <c r="B1595" s="10" t="s">
        <v>348</v>
      </c>
      <c r="C1595" s="10" t="s">
        <v>278</v>
      </c>
      <c r="D1595" s="10" t="s">
        <v>253</v>
      </c>
      <c r="E1595" s="10" t="s">
        <v>375</v>
      </c>
      <c r="F1595" s="10">
        <v>0</v>
      </c>
    </row>
    <row r="1596" spans="1:6" x14ac:dyDescent="0.25">
      <c r="A1596" s="10">
        <v>10466441</v>
      </c>
      <c r="B1596" s="10" t="s">
        <v>348</v>
      </c>
      <c r="C1596" s="10" t="s">
        <v>278</v>
      </c>
      <c r="D1596" s="10" t="s">
        <v>253</v>
      </c>
      <c r="E1596" s="10" t="s">
        <v>376</v>
      </c>
      <c r="F1596" s="10">
        <v>1</v>
      </c>
    </row>
    <row r="1597" spans="1:6" x14ac:dyDescent="0.25">
      <c r="A1597" s="10">
        <v>10466441</v>
      </c>
      <c r="B1597" s="10" t="s">
        <v>348</v>
      </c>
      <c r="C1597" s="10" t="s">
        <v>278</v>
      </c>
      <c r="D1597" s="10" t="s">
        <v>253</v>
      </c>
      <c r="E1597" s="10" t="s">
        <v>377</v>
      </c>
      <c r="F1597" s="10">
        <v>0</v>
      </c>
    </row>
    <row r="1598" spans="1:6" x14ac:dyDescent="0.25">
      <c r="A1598" s="10">
        <v>10466442</v>
      </c>
      <c r="B1598" s="10" t="s">
        <v>348</v>
      </c>
      <c r="C1598" s="10" t="s">
        <v>252</v>
      </c>
      <c r="D1598" s="10" t="s">
        <v>253</v>
      </c>
      <c r="E1598" s="10" t="s">
        <v>374</v>
      </c>
      <c r="F1598" s="10">
        <v>1</v>
      </c>
    </row>
    <row r="1599" spans="1:6" x14ac:dyDescent="0.25">
      <c r="A1599" s="10">
        <v>10466442</v>
      </c>
      <c r="B1599" s="10" t="s">
        <v>348</v>
      </c>
      <c r="C1599" s="10" t="s">
        <v>252</v>
      </c>
      <c r="D1599" s="10" t="s">
        <v>253</v>
      </c>
      <c r="E1599" s="10" t="s">
        <v>375</v>
      </c>
      <c r="F1599" s="10">
        <v>0</v>
      </c>
    </row>
    <row r="1600" spans="1:6" x14ac:dyDescent="0.25">
      <c r="A1600" s="10">
        <v>10466442</v>
      </c>
      <c r="B1600" s="10" t="s">
        <v>348</v>
      </c>
      <c r="C1600" s="10" t="s">
        <v>252</v>
      </c>
      <c r="D1600" s="10" t="s">
        <v>253</v>
      </c>
      <c r="E1600" s="10" t="s">
        <v>376</v>
      </c>
      <c r="F1600" s="10">
        <v>1</v>
      </c>
    </row>
    <row r="1601" spans="1:6" x14ac:dyDescent="0.25">
      <c r="A1601" s="10">
        <v>10466442</v>
      </c>
      <c r="B1601" s="10" t="s">
        <v>348</v>
      </c>
      <c r="C1601" s="10" t="s">
        <v>252</v>
      </c>
      <c r="D1601" s="10" t="s">
        <v>253</v>
      </c>
      <c r="E1601" s="10" t="s">
        <v>377</v>
      </c>
      <c r="F1601" s="10">
        <v>0</v>
      </c>
    </row>
    <row r="1602" spans="1:6" x14ac:dyDescent="0.25">
      <c r="A1602" s="10">
        <v>10466443</v>
      </c>
      <c r="B1602" s="10" t="s">
        <v>348</v>
      </c>
      <c r="C1602" s="10" t="s">
        <v>217</v>
      </c>
      <c r="D1602" s="10" t="s">
        <v>136</v>
      </c>
      <c r="E1602" s="10" t="s">
        <v>374</v>
      </c>
      <c r="F1602" s="10">
        <v>1</v>
      </c>
    </row>
    <row r="1603" spans="1:6" x14ac:dyDescent="0.25">
      <c r="A1603" s="10">
        <v>10466443</v>
      </c>
      <c r="B1603" s="10" t="s">
        <v>348</v>
      </c>
      <c r="C1603" s="10" t="s">
        <v>217</v>
      </c>
      <c r="D1603" s="10" t="s">
        <v>136</v>
      </c>
      <c r="E1603" s="10" t="s">
        <v>375</v>
      </c>
      <c r="F1603" s="10">
        <v>1</v>
      </c>
    </row>
    <row r="1604" spans="1:6" x14ac:dyDescent="0.25">
      <c r="A1604" s="10">
        <v>10466443</v>
      </c>
      <c r="B1604" s="10" t="s">
        <v>348</v>
      </c>
      <c r="C1604" s="10" t="s">
        <v>217</v>
      </c>
      <c r="D1604" s="10" t="s">
        <v>136</v>
      </c>
      <c r="E1604" s="10" t="s">
        <v>376</v>
      </c>
      <c r="F1604" s="10">
        <v>1</v>
      </c>
    </row>
    <row r="1605" spans="1:6" x14ac:dyDescent="0.25">
      <c r="A1605" s="10">
        <v>10466443</v>
      </c>
      <c r="B1605" s="10" t="s">
        <v>348</v>
      </c>
      <c r="C1605" s="10" t="s">
        <v>217</v>
      </c>
      <c r="D1605" s="10" t="s">
        <v>136</v>
      </c>
      <c r="E1605" s="10" t="s">
        <v>377</v>
      </c>
      <c r="F1605" s="10">
        <v>0</v>
      </c>
    </row>
    <row r="1606" spans="1:6" x14ac:dyDescent="0.25">
      <c r="A1606" s="10">
        <v>10470041</v>
      </c>
      <c r="B1606" s="10" t="s">
        <v>348</v>
      </c>
      <c r="C1606" s="10" t="s">
        <v>194</v>
      </c>
      <c r="D1606" s="10" t="s">
        <v>186</v>
      </c>
      <c r="E1606" s="10" t="s">
        <v>374</v>
      </c>
      <c r="F1606" s="10">
        <v>1</v>
      </c>
    </row>
    <row r="1607" spans="1:6" x14ac:dyDescent="0.25">
      <c r="A1607" s="10">
        <v>10470041</v>
      </c>
      <c r="B1607" s="10" t="s">
        <v>348</v>
      </c>
      <c r="C1607" s="10" t="s">
        <v>194</v>
      </c>
      <c r="D1607" s="10" t="s">
        <v>186</v>
      </c>
      <c r="E1607" s="10" t="s">
        <v>375</v>
      </c>
      <c r="F1607" s="10">
        <v>1</v>
      </c>
    </row>
    <row r="1608" spans="1:6" x14ac:dyDescent="0.25">
      <c r="A1608" s="10">
        <v>10470041</v>
      </c>
      <c r="B1608" s="10" t="s">
        <v>348</v>
      </c>
      <c r="C1608" s="10" t="s">
        <v>194</v>
      </c>
      <c r="D1608" s="10" t="s">
        <v>186</v>
      </c>
      <c r="E1608" s="10" t="s">
        <v>376</v>
      </c>
      <c r="F1608" s="10">
        <v>1</v>
      </c>
    </row>
    <row r="1609" spans="1:6" x14ac:dyDescent="0.25">
      <c r="A1609" s="10">
        <v>10470041</v>
      </c>
      <c r="B1609" s="10" t="s">
        <v>348</v>
      </c>
      <c r="C1609" s="10" t="s">
        <v>194</v>
      </c>
      <c r="D1609" s="10" t="s">
        <v>186</v>
      </c>
      <c r="E1609" s="10" t="s">
        <v>377</v>
      </c>
      <c r="F1609" s="10">
        <v>0</v>
      </c>
    </row>
    <row r="1610" spans="1:6" x14ac:dyDescent="0.25">
      <c r="A1610" s="10">
        <v>10470042</v>
      </c>
      <c r="B1610" s="10" t="s">
        <v>348</v>
      </c>
      <c r="C1610" s="10" t="s">
        <v>212</v>
      </c>
      <c r="D1610" s="10" t="s">
        <v>186</v>
      </c>
      <c r="E1610" s="10" t="s">
        <v>374</v>
      </c>
      <c r="F1610" s="10">
        <v>1</v>
      </c>
    </row>
    <row r="1611" spans="1:6" x14ac:dyDescent="0.25">
      <c r="A1611" s="10">
        <v>10470042</v>
      </c>
      <c r="B1611" s="10" t="s">
        <v>348</v>
      </c>
      <c r="C1611" s="10" t="s">
        <v>212</v>
      </c>
      <c r="D1611" s="10" t="s">
        <v>186</v>
      </c>
      <c r="E1611" s="10" t="s">
        <v>375</v>
      </c>
      <c r="F1611" s="10">
        <v>1</v>
      </c>
    </row>
    <row r="1612" spans="1:6" x14ac:dyDescent="0.25">
      <c r="A1612" s="10">
        <v>10470042</v>
      </c>
      <c r="B1612" s="10" t="s">
        <v>348</v>
      </c>
      <c r="C1612" s="10" t="s">
        <v>212</v>
      </c>
      <c r="D1612" s="10" t="s">
        <v>186</v>
      </c>
      <c r="E1612" s="10" t="s">
        <v>376</v>
      </c>
      <c r="F1612" s="10">
        <v>0</v>
      </c>
    </row>
    <row r="1613" spans="1:6" x14ac:dyDescent="0.25">
      <c r="A1613" s="10">
        <v>10470042</v>
      </c>
      <c r="B1613" s="10" t="s">
        <v>348</v>
      </c>
      <c r="C1613" s="10" t="s">
        <v>212</v>
      </c>
      <c r="D1613" s="10" t="s">
        <v>186</v>
      </c>
      <c r="E1613" s="10" t="s">
        <v>377</v>
      </c>
      <c r="F1613" s="10">
        <v>0</v>
      </c>
    </row>
    <row r="1614" spans="1:6" x14ac:dyDescent="0.25">
      <c r="A1614" s="10">
        <v>10470043</v>
      </c>
      <c r="B1614" s="10" t="s">
        <v>348</v>
      </c>
      <c r="C1614" s="10" t="s">
        <v>212</v>
      </c>
      <c r="D1614" s="10" t="s">
        <v>186</v>
      </c>
      <c r="E1614" s="10" t="s">
        <v>374</v>
      </c>
      <c r="F1614" s="10">
        <v>0</v>
      </c>
    </row>
    <row r="1615" spans="1:6" x14ac:dyDescent="0.25">
      <c r="A1615" s="10">
        <v>10470043</v>
      </c>
      <c r="B1615" s="10" t="s">
        <v>348</v>
      </c>
      <c r="C1615" s="10" t="s">
        <v>212</v>
      </c>
      <c r="D1615" s="10" t="s">
        <v>186</v>
      </c>
      <c r="E1615" s="10" t="s">
        <v>375</v>
      </c>
      <c r="F1615" s="10">
        <v>0</v>
      </c>
    </row>
    <row r="1616" spans="1:6" x14ac:dyDescent="0.25">
      <c r="A1616" s="10">
        <v>10470043</v>
      </c>
      <c r="B1616" s="10" t="s">
        <v>348</v>
      </c>
      <c r="C1616" s="10" t="s">
        <v>212</v>
      </c>
      <c r="D1616" s="10" t="s">
        <v>186</v>
      </c>
      <c r="E1616" s="10" t="s">
        <v>376</v>
      </c>
      <c r="F1616" s="10">
        <v>1</v>
      </c>
    </row>
    <row r="1617" spans="1:6" x14ac:dyDescent="0.25">
      <c r="A1617" s="10">
        <v>10470043</v>
      </c>
      <c r="B1617" s="10" t="s">
        <v>348</v>
      </c>
      <c r="C1617" s="10" t="s">
        <v>212</v>
      </c>
      <c r="D1617" s="10" t="s">
        <v>186</v>
      </c>
      <c r="E1617" s="10" t="s">
        <v>377</v>
      </c>
      <c r="F1617" s="10">
        <v>0</v>
      </c>
    </row>
    <row r="1618" spans="1:6" x14ac:dyDescent="0.25">
      <c r="A1618" s="10">
        <v>10470044</v>
      </c>
      <c r="B1618" s="10" t="s">
        <v>348</v>
      </c>
      <c r="C1618" s="10" t="s">
        <v>125</v>
      </c>
      <c r="D1618" s="10" t="s">
        <v>104</v>
      </c>
      <c r="E1618" s="10" t="s">
        <v>374</v>
      </c>
      <c r="F1618" s="10">
        <v>1</v>
      </c>
    </row>
    <row r="1619" spans="1:6" x14ac:dyDescent="0.25">
      <c r="A1619" s="10">
        <v>10470044</v>
      </c>
      <c r="B1619" s="10" t="s">
        <v>348</v>
      </c>
      <c r="C1619" s="10" t="s">
        <v>125</v>
      </c>
      <c r="D1619" s="10" t="s">
        <v>104</v>
      </c>
      <c r="E1619" s="10" t="s">
        <v>375</v>
      </c>
      <c r="F1619" s="10">
        <v>0</v>
      </c>
    </row>
    <row r="1620" spans="1:6" x14ac:dyDescent="0.25">
      <c r="A1620" s="10">
        <v>10470044</v>
      </c>
      <c r="B1620" s="10" t="s">
        <v>348</v>
      </c>
      <c r="C1620" s="10" t="s">
        <v>125</v>
      </c>
      <c r="D1620" s="10" t="s">
        <v>104</v>
      </c>
      <c r="E1620" s="10" t="s">
        <v>376</v>
      </c>
      <c r="F1620" s="10">
        <v>1</v>
      </c>
    </row>
    <row r="1621" spans="1:6" x14ac:dyDescent="0.25">
      <c r="A1621" s="10">
        <v>10470044</v>
      </c>
      <c r="B1621" s="10" t="s">
        <v>348</v>
      </c>
      <c r="C1621" s="10" t="s">
        <v>125</v>
      </c>
      <c r="D1621" s="10" t="s">
        <v>104</v>
      </c>
      <c r="E1621" s="10" t="s">
        <v>377</v>
      </c>
      <c r="F1621" s="10">
        <v>0</v>
      </c>
    </row>
    <row r="1622" spans="1:6" x14ac:dyDescent="0.25">
      <c r="A1622" s="10">
        <v>10470045</v>
      </c>
      <c r="B1622" s="10" t="s">
        <v>348</v>
      </c>
      <c r="C1622" s="10" t="s">
        <v>82</v>
      </c>
      <c r="D1622" s="10" t="s">
        <v>48</v>
      </c>
      <c r="E1622" s="10" t="s">
        <v>374</v>
      </c>
      <c r="F1622" s="10">
        <v>1</v>
      </c>
    </row>
    <row r="1623" spans="1:6" x14ac:dyDescent="0.25">
      <c r="A1623" s="10">
        <v>10470045</v>
      </c>
      <c r="B1623" s="10" t="s">
        <v>348</v>
      </c>
      <c r="C1623" s="10" t="s">
        <v>82</v>
      </c>
      <c r="D1623" s="10" t="s">
        <v>48</v>
      </c>
      <c r="E1623" s="10" t="s">
        <v>375</v>
      </c>
      <c r="F1623" s="10">
        <v>1</v>
      </c>
    </row>
    <row r="1624" spans="1:6" x14ac:dyDescent="0.25">
      <c r="A1624" s="10">
        <v>10470045</v>
      </c>
      <c r="B1624" s="10" t="s">
        <v>348</v>
      </c>
      <c r="C1624" s="10" t="s">
        <v>82</v>
      </c>
      <c r="D1624" s="10" t="s">
        <v>48</v>
      </c>
      <c r="E1624" s="10" t="s">
        <v>376</v>
      </c>
      <c r="F1624" s="10">
        <v>1</v>
      </c>
    </row>
    <row r="1625" spans="1:6" x14ac:dyDescent="0.25">
      <c r="A1625" s="10">
        <v>10470045</v>
      </c>
      <c r="B1625" s="10" t="s">
        <v>348</v>
      </c>
      <c r="C1625" s="10" t="s">
        <v>82</v>
      </c>
      <c r="D1625" s="10" t="s">
        <v>48</v>
      </c>
      <c r="E1625" s="10" t="s">
        <v>377</v>
      </c>
      <c r="F1625" s="10">
        <v>0</v>
      </c>
    </row>
    <row r="1626" spans="1:6" x14ac:dyDescent="0.25">
      <c r="A1626" s="10">
        <v>10470046</v>
      </c>
      <c r="B1626" s="10" t="s">
        <v>348</v>
      </c>
      <c r="C1626" s="10" t="s">
        <v>185</v>
      </c>
      <c r="D1626" s="10" t="s">
        <v>186</v>
      </c>
      <c r="E1626" s="10" t="s">
        <v>374</v>
      </c>
      <c r="F1626" s="10">
        <v>1</v>
      </c>
    </row>
    <row r="1627" spans="1:6" x14ac:dyDescent="0.25">
      <c r="A1627" s="10">
        <v>10470046</v>
      </c>
      <c r="B1627" s="10" t="s">
        <v>348</v>
      </c>
      <c r="C1627" s="10" t="s">
        <v>185</v>
      </c>
      <c r="D1627" s="10" t="s">
        <v>186</v>
      </c>
      <c r="E1627" s="10" t="s">
        <v>375</v>
      </c>
      <c r="F1627" s="10">
        <v>1</v>
      </c>
    </row>
    <row r="1628" spans="1:6" x14ac:dyDescent="0.25">
      <c r="A1628" s="10">
        <v>10470046</v>
      </c>
      <c r="B1628" s="10" t="s">
        <v>348</v>
      </c>
      <c r="C1628" s="10" t="s">
        <v>185</v>
      </c>
      <c r="D1628" s="10" t="s">
        <v>186</v>
      </c>
      <c r="E1628" s="10" t="s">
        <v>376</v>
      </c>
      <c r="F1628" s="10">
        <v>1</v>
      </c>
    </row>
    <row r="1629" spans="1:6" x14ac:dyDescent="0.25">
      <c r="A1629" s="10">
        <v>10470046</v>
      </c>
      <c r="B1629" s="10" t="s">
        <v>348</v>
      </c>
      <c r="C1629" s="10" t="s">
        <v>185</v>
      </c>
      <c r="D1629" s="10" t="s">
        <v>186</v>
      </c>
      <c r="E1629" s="10" t="s">
        <v>377</v>
      </c>
      <c r="F1629" s="10">
        <v>0</v>
      </c>
    </row>
    <row r="1630" spans="1:6" x14ac:dyDescent="0.25">
      <c r="A1630" s="10">
        <v>10470047</v>
      </c>
      <c r="B1630" s="10" t="s">
        <v>348</v>
      </c>
      <c r="C1630" s="10" t="s">
        <v>264</v>
      </c>
      <c r="D1630" s="10" t="s">
        <v>186</v>
      </c>
      <c r="E1630" s="10" t="s">
        <v>374</v>
      </c>
      <c r="F1630" s="10">
        <v>0</v>
      </c>
    </row>
    <row r="1631" spans="1:6" x14ac:dyDescent="0.25">
      <c r="A1631" s="10">
        <v>10470047</v>
      </c>
      <c r="B1631" s="10" t="s">
        <v>348</v>
      </c>
      <c r="C1631" s="10" t="s">
        <v>264</v>
      </c>
      <c r="D1631" s="10" t="s">
        <v>186</v>
      </c>
      <c r="E1631" s="10" t="s">
        <v>375</v>
      </c>
      <c r="F1631" s="10">
        <v>1</v>
      </c>
    </row>
    <row r="1632" spans="1:6" x14ac:dyDescent="0.25">
      <c r="A1632" s="10">
        <v>10470047</v>
      </c>
      <c r="B1632" s="10" t="s">
        <v>348</v>
      </c>
      <c r="C1632" s="10" t="s">
        <v>264</v>
      </c>
      <c r="D1632" s="10" t="s">
        <v>186</v>
      </c>
      <c r="E1632" s="10" t="s">
        <v>376</v>
      </c>
      <c r="F1632" s="10">
        <v>1</v>
      </c>
    </row>
    <row r="1633" spans="1:6" x14ac:dyDescent="0.25">
      <c r="A1633" s="10">
        <v>10470047</v>
      </c>
      <c r="B1633" s="10" t="s">
        <v>348</v>
      </c>
      <c r="C1633" s="10" t="s">
        <v>264</v>
      </c>
      <c r="D1633" s="10" t="s">
        <v>186</v>
      </c>
      <c r="E1633" s="10" t="s">
        <v>377</v>
      </c>
      <c r="F1633" s="10">
        <v>0</v>
      </c>
    </row>
    <row r="1634" spans="1:6" x14ac:dyDescent="0.25">
      <c r="A1634" s="10">
        <v>10470048</v>
      </c>
      <c r="B1634" s="10" t="s">
        <v>348</v>
      </c>
      <c r="C1634" s="10" t="s">
        <v>209</v>
      </c>
      <c r="D1634" s="10" t="s">
        <v>186</v>
      </c>
      <c r="E1634" s="10" t="s">
        <v>374</v>
      </c>
      <c r="F1634" s="10">
        <v>1</v>
      </c>
    </row>
    <row r="1635" spans="1:6" x14ac:dyDescent="0.25">
      <c r="A1635" s="10">
        <v>10470048</v>
      </c>
      <c r="B1635" s="10" t="s">
        <v>348</v>
      </c>
      <c r="C1635" s="10" t="s">
        <v>209</v>
      </c>
      <c r="D1635" s="10" t="s">
        <v>186</v>
      </c>
      <c r="E1635" s="10" t="s">
        <v>375</v>
      </c>
      <c r="F1635" s="10">
        <v>0</v>
      </c>
    </row>
    <row r="1636" spans="1:6" x14ac:dyDescent="0.25">
      <c r="A1636" s="10">
        <v>10470048</v>
      </c>
      <c r="B1636" s="10" t="s">
        <v>348</v>
      </c>
      <c r="C1636" s="10" t="s">
        <v>209</v>
      </c>
      <c r="D1636" s="10" t="s">
        <v>186</v>
      </c>
      <c r="E1636" s="10" t="s">
        <v>376</v>
      </c>
      <c r="F1636" s="10">
        <v>0</v>
      </c>
    </row>
    <row r="1637" spans="1:6" x14ac:dyDescent="0.25">
      <c r="A1637" s="10">
        <v>10470048</v>
      </c>
      <c r="B1637" s="10" t="s">
        <v>348</v>
      </c>
      <c r="C1637" s="10" t="s">
        <v>209</v>
      </c>
      <c r="D1637" s="10" t="s">
        <v>186</v>
      </c>
      <c r="E1637" s="10" t="s">
        <v>377</v>
      </c>
      <c r="F1637" s="10">
        <v>0</v>
      </c>
    </row>
    <row r="1638" spans="1:6" x14ac:dyDescent="0.25">
      <c r="A1638" s="10">
        <v>10470049</v>
      </c>
      <c r="B1638" s="10" t="s">
        <v>348</v>
      </c>
      <c r="C1638" s="10" t="s">
        <v>103</v>
      </c>
      <c r="D1638" s="10" t="s">
        <v>104</v>
      </c>
      <c r="E1638" s="10" t="s">
        <v>374</v>
      </c>
      <c r="F1638" s="10">
        <v>1</v>
      </c>
    </row>
    <row r="1639" spans="1:6" x14ac:dyDescent="0.25">
      <c r="A1639" s="10">
        <v>10470049</v>
      </c>
      <c r="B1639" s="10" t="s">
        <v>348</v>
      </c>
      <c r="C1639" s="10" t="s">
        <v>103</v>
      </c>
      <c r="D1639" s="10" t="s">
        <v>104</v>
      </c>
      <c r="E1639" s="10" t="s">
        <v>375</v>
      </c>
      <c r="F1639" s="10">
        <v>1</v>
      </c>
    </row>
    <row r="1640" spans="1:6" x14ac:dyDescent="0.25">
      <c r="A1640" s="10">
        <v>10470049</v>
      </c>
      <c r="B1640" s="10" t="s">
        <v>348</v>
      </c>
      <c r="C1640" s="10" t="s">
        <v>103</v>
      </c>
      <c r="D1640" s="10" t="s">
        <v>104</v>
      </c>
      <c r="E1640" s="10" t="s">
        <v>376</v>
      </c>
      <c r="F1640" s="10">
        <v>1</v>
      </c>
    </row>
    <row r="1641" spans="1:6" x14ac:dyDescent="0.25">
      <c r="A1641" s="10">
        <v>10470049</v>
      </c>
      <c r="B1641" s="10" t="s">
        <v>348</v>
      </c>
      <c r="C1641" s="10" t="s">
        <v>103</v>
      </c>
      <c r="D1641" s="10" t="s">
        <v>104</v>
      </c>
      <c r="E1641" s="10" t="s">
        <v>377</v>
      </c>
      <c r="F1641" s="10">
        <v>0</v>
      </c>
    </row>
    <row r="1642" spans="1:6" x14ac:dyDescent="0.25">
      <c r="A1642" s="10">
        <v>10470050</v>
      </c>
      <c r="B1642" s="10" t="s">
        <v>348</v>
      </c>
      <c r="C1642" s="10" t="s">
        <v>120</v>
      </c>
      <c r="D1642" s="10" t="s">
        <v>104</v>
      </c>
      <c r="E1642" s="10" t="s">
        <v>374</v>
      </c>
      <c r="F1642" s="10">
        <v>1</v>
      </c>
    </row>
    <row r="1643" spans="1:6" x14ac:dyDescent="0.25">
      <c r="A1643" s="10">
        <v>10470050</v>
      </c>
      <c r="B1643" s="10" t="s">
        <v>348</v>
      </c>
      <c r="C1643" s="10" t="s">
        <v>120</v>
      </c>
      <c r="D1643" s="10" t="s">
        <v>104</v>
      </c>
      <c r="E1643" s="10" t="s">
        <v>375</v>
      </c>
      <c r="F1643" s="10">
        <v>1</v>
      </c>
    </row>
    <row r="1644" spans="1:6" x14ac:dyDescent="0.25">
      <c r="A1644" s="10">
        <v>10470050</v>
      </c>
      <c r="B1644" s="10" t="s">
        <v>348</v>
      </c>
      <c r="C1644" s="10" t="s">
        <v>120</v>
      </c>
      <c r="D1644" s="10" t="s">
        <v>104</v>
      </c>
      <c r="E1644" s="10" t="s">
        <v>376</v>
      </c>
      <c r="F1644" s="10">
        <v>1</v>
      </c>
    </row>
    <row r="1645" spans="1:6" x14ac:dyDescent="0.25">
      <c r="A1645" s="10">
        <v>10470050</v>
      </c>
      <c r="B1645" s="10" t="s">
        <v>348</v>
      </c>
      <c r="C1645" s="10" t="s">
        <v>120</v>
      </c>
      <c r="D1645" s="10" t="s">
        <v>104</v>
      </c>
      <c r="E1645" s="10" t="s">
        <v>377</v>
      </c>
      <c r="F1645" s="10">
        <v>0</v>
      </c>
    </row>
    <row r="1646" spans="1:6" x14ac:dyDescent="0.25">
      <c r="A1646" s="10">
        <v>10470051</v>
      </c>
      <c r="B1646" s="10" t="s">
        <v>348</v>
      </c>
      <c r="C1646" s="10" t="s">
        <v>191</v>
      </c>
      <c r="D1646" s="10" t="s">
        <v>186</v>
      </c>
      <c r="E1646" s="10" t="s">
        <v>374</v>
      </c>
      <c r="F1646" s="10">
        <v>1</v>
      </c>
    </row>
    <row r="1647" spans="1:6" x14ac:dyDescent="0.25">
      <c r="A1647" s="10">
        <v>10470051</v>
      </c>
      <c r="B1647" s="10" t="s">
        <v>348</v>
      </c>
      <c r="C1647" s="10" t="s">
        <v>191</v>
      </c>
      <c r="D1647" s="10" t="s">
        <v>186</v>
      </c>
      <c r="E1647" s="10" t="s">
        <v>375</v>
      </c>
      <c r="F1647" s="10">
        <v>1</v>
      </c>
    </row>
    <row r="1648" spans="1:6" x14ac:dyDescent="0.25">
      <c r="A1648" s="10">
        <v>10470051</v>
      </c>
      <c r="B1648" s="10" t="s">
        <v>348</v>
      </c>
      <c r="C1648" s="10" t="s">
        <v>191</v>
      </c>
      <c r="D1648" s="10" t="s">
        <v>186</v>
      </c>
      <c r="E1648" s="10" t="s">
        <v>376</v>
      </c>
      <c r="F1648" s="10">
        <v>0</v>
      </c>
    </row>
    <row r="1649" spans="1:6" x14ac:dyDescent="0.25">
      <c r="A1649" s="10">
        <v>10470051</v>
      </c>
      <c r="B1649" s="10" t="s">
        <v>348</v>
      </c>
      <c r="C1649" s="10" t="s">
        <v>191</v>
      </c>
      <c r="D1649" s="10" t="s">
        <v>186</v>
      </c>
      <c r="E1649" s="10" t="s">
        <v>377</v>
      </c>
      <c r="F1649" s="10">
        <v>0</v>
      </c>
    </row>
    <row r="1650" spans="1:6" x14ac:dyDescent="0.25">
      <c r="A1650" s="10">
        <v>10470052</v>
      </c>
      <c r="B1650" s="10" t="s">
        <v>348</v>
      </c>
      <c r="C1650" s="10" t="s">
        <v>204</v>
      </c>
      <c r="D1650" s="10" t="s">
        <v>186</v>
      </c>
      <c r="E1650" s="10" t="s">
        <v>374</v>
      </c>
      <c r="F1650" s="10">
        <v>1</v>
      </c>
    </row>
    <row r="1651" spans="1:6" x14ac:dyDescent="0.25">
      <c r="A1651" s="10">
        <v>10470052</v>
      </c>
      <c r="B1651" s="10" t="s">
        <v>348</v>
      </c>
      <c r="C1651" s="10" t="s">
        <v>204</v>
      </c>
      <c r="D1651" s="10" t="s">
        <v>186</v>
      </c>
      <c r="E1651" s="10" t="s">
        <v>375</v>
      </c>
      <c r="F1651" s="10">
        <v>0</v>
      </c>
    </row>
    <row r="1652" spans="1:6" x14ac:dyDescent="0.25">
      <c r="A1652" s="10">
        <v>10470052</v>
      </c>
      <c r="B1652" s="10" t="s">
        <v>348</v>
      </c>
      <c r="C1652" s="10" t="s">
        <v>204</v>
      </c>
      <c r="D1652" s="10" t="s">
        <v>186</v>
      </c>
      <c r="E1652" s="10" t="s">
        <v>376</v>
      </c>
      <c r="F1652" s="10">
        <v>0</v>
      </c>
    </row>
    <row r="1653" spans="1:6" x14ac:dyDescent="0.25">
      <c r="A1653" s="10">
        <v>10470052</v>
      </c>
      <c r="B1653" s="10" t="s">
        <v>348</v>
      </c>
      <c r="C1653" s="10" t="s">
        <v>204</v>
      </c>
      <c r="D1653" s="10" t="s">
        <v>186</v>
      </c>
      <c r="E1653" s="10" t="s">
        <v>377</v>
      </c>
      <c r="F1653" s="10">
        <v>0</v>
      </c>
    </row>
    <row r="1654" spans="1:6" x14ac:dyDescent="0.25">
      <c r="A1654" s="10">
        <v>10470053</v>
      </c>
      <c r="B1654" s="10" t="s">
        <v>348</v>
      </c>
      <c r="C1654" s="10" t="s">
        <v>109</v>
      </c>
      <c r="D1654" s="10" t="s">
        <v>104</v>
      </c>
      <c r="E1654" s="10" t="s">
        <v>374</v>
      </c>
      <c r="F1654" s="10">
        <v>1</v>
      </c>
    </row>
    <row r="1655" spans="1:6" x14ac:dyDescent="0.25">
      <c r="A1655" s="10">
        <v>10470053</v>
      </c>
      <c r="B1655" s="10" t="s">
        <v>348</v>
      </c>
      <c r="C1655" s="10" t="s">
        <v>109</v>
      </c>
      <c r="D1655" s="10" t="s">
        <v>104</v>
      </c>
      <c r="E1655" s="10" t="s">
        <v>375</v>
      </c>
      <c r="F1655" s="10">
        <v>0</v>
      </c>
    </row>
    <row r="1656" spans="1:6" x14ac:dyDescent="0.25">
      <c r="A1656" s="10">
        <v>10470053</v>
      </c>
      <c r="B1656" s="10" t="s">
        <v>348</v>
      </c>
      <c r="C1656" s="10" t="s">
        <v>109</v>
      </c>
      <c r="D1656" s="10" t="s">
        <v>104</v>
      </c>
      <c r="E1656" s="10" t="s">
        <v>376</v>
      </c>
      <c r="F1656" s="10">
        <v>1</v>
      </c>
    </row>
    <row r="1657" spans="1:6" x14ac:dyDescent="0.25">
      <c r="A1657" s="10">
        <v>10470053</v>
      </c>
      <c r="B1657" s="10" t="s">
        <v>348</v>
      </c>
      <c r="C1657" s="10" t="s">
        <v>109</v>
      </c>
      <c r="D1657" s="10" t="s">
        <v>104</v>
      </c>
      <c r="E1657" s="10" t="s">
        <v>377</v>
      </c>
      <c r="F1657" s="10">
        <v>0</v>
      </c>
    </row>
    <row r="1658" spans="1:6" x14ac:dyDescent="0.25">
      <c r="A1658" s="10">
        <v>10470054</v>
      </c>
      <c r="B1658" s="10" t="s">
        <v>348</v>
      </c>
      <c r="C1658" s="10" t="s">
        <v>66</v>
      </c>
      <c r="D1658" s="10" t="s">
        <v>48</v>
      </c>
      <c r="E1658" s="10" t="s">
        <v>374</v>
      </c>
      <c r="F1658" s="10">
        <v>1</v>
      </c>
    </row>
    <row r="1659" spans="1:6" x14ac:dyDescent="0.25">
      <c r="A1659" s="10">
        <v>10470054</v>
      </c>
      <c r="B1659" s="10" t="s">
        <v>348</v>
      </c>
      <c r="C1659" s="10" t="s">
        <v>66</v>
      </c>
      <c r="D1659" s="10" t="s">
        <v>48</v>
      </c>
      <c r="E1659" s="10" t="s">
        <v>375</v>
      </c>
      <c r="F1659" s="10">
        <v>1</v>
      </c>
    </row>
    <row r="1660" spans="1:6" x14ac:dyDescent="0.25">
      <c r="A1660" s="10">
        <v>10470054</v>
      </c>
      <c r="B1660" s="10" t="s">
        <v>348</v>
      </c>
      <c r="C1660" s="10" t="s">
        <v>66</v>
      </c>
      <c r="D1660" s="10" t="s">
        <v>48</v>
      </c>
      <c r="E1660" s="10" t="s">
        <v>376</v>
      </c>
      <c r="F1660" s="10">
        <v>1</v>
      </c>
    </row>
    <row r="1661" spans="1:6" x14ac:dyDescent="0.25">
      <c r="A1661" s="10">
        <v>10470054</v>
      </c>
      <c r="B1661" s="10" t="s">
        <v>348</v>
      </c>
      <c r="C1661" s="10" t="s">
        <v>66</v>
      </c>
      <c r="D1661" s="10" t="s">
        <v>48</v>
      </c>
      <c r="E1661" s="10" t="s">
        <v>377</v>
      </c>
      <c r="F1661" s="10">
        <v>0</v>
      </c>
    </row>
    <row r="1662" spans="1:6" x14ac:dyDescent="0.25">
      <c r="A1662" s="10">
        <v>10470055</v>
      </c>
      <c r="B1662" s="10" t="s">
        <v>348</v>
      </c>
      <c r="C1662" s="10" t="s">
        <v>87</v>
      </c>
      <c r="D1662" s="10" t="s">
        <v>48</v>
      </c>
      <c r="E1662" s="10" t="s">
        <v>374</v>
      </c>
      <c r="F1662" s="10">
        <v>1</v>
      </c>
    </row>
    <row r="1663" spans="1:6" x14ac:dyDescent="0.25">
      <c r="A1663" s="10">
        <v>10470055</v>
      </c>
      <c r="B1663" s="10" t="s">
        <v>348</v>
      </c>
      <c r="C1663" s="10" t="s">
        <v>87</v>
      </c>
      <c r="D1663" s="10" t="s">
        <v>48</v>
      </c>
      <c r="E1663" s="10" t="s">
        <v>375</v>
      </c>
      <c r="F1663" s="10">
        <v>1</v>
      </c>
    </row>
    <row r="1664" spans="1:6" x14ac:dyDescent="0.25">
      <c r="A1664" s="10">
        <v>10470055</v>
      </c>
      <c r="B1664" s="10" t="s">
        <v>348</v>
      </c>
      <c r="C1664" s="10" t="s">
        <v>87</v>
      </c>
      <c r="D1664" s="10" t="s">
        <v>48</v>
      </c>
      <c r="E1664" s="10" t="s">
        <v>376</v>
      </c>
      <c r="F1664" s="10">
        <v>1</v>
      </c>
    </row>
    <row r="1665" spans="1:6" x14ac:dyDescent="0.25">
      <c r="A1665" s="10">
        <v>10470055</v>
      </c>
      <c r="B1665" s="10" t="s">
        <v>348</v>
      </c>
      <c r="C1665" s="10" t="s">
        <v>87</v>
      </c>
      <c r="D1665" s="10" t="s">
        <v>48</v>
      </c>
      <c r="E1665" s="10" t="s">
        <v>377</v>
      </c>
      <c r="F1665" s="10">
        <v>0</v>
      </c>
    </row>
    <row r="1666" spans="1:6" x14ac:dyDescent="0.25">
      <c r="A1666" s="10">
        <v>10470056</v>
      </c>
      <c r="B1666" s="10" t="s">
        <v>348</v>
      </c>
      <c r="C1666" s="10" t="s">
        <v>115</v>
      </c>
      <c r="D1666" s="10" t="s">
        <v>104</v>
      </c>
      <c r="E1666" s="10" t="s">
        <v>374</v>
      </c>
      <c r="F1666" s="10">
        <v>1</v>
      </c>
    </row>
    <row r="1667" spans="1:6" x14ac:dyDescent="0.25">
      <c r="A1667" s="10">
        <v>10470056</v>
      </c>
      <c r="B1667" s="10" t="s">
        <v>348</v>
      </c>
      <c r="C1667" s="10" t="s">
        <v>115</v>
      </c>
      <c r="D1667" s="10" t="s">
        <v>104</v>
      </c>
      <c r="E1667" s="10" t="s">
        <v>375</v>
      </c>
      <c r="F1667" s="10">
        <v>0</v>
      </c>
    </row>
    <row r="1668" spans="1:6" x14ac:dyDescent="0.25">
      <c r="A1668" s="10">
        <v>10470056</v>
      </c>
      <c r="B1668" s="10" t="s">
        <v>348</v>
      </c>
      <c r="C1668" s="10" t="s">
        <v>115</v>
      </c>
      <c r="D1668" s="10" t="s">
        <v>104</v>
      </c>
      <c r="E1668" s="10" t="s">
        <v>376</v>
      </c>
      <c r="F1668" s="10">
        <v>1</v>
      </c>
    </row>
    <row r="1669" spans="1:6" x14ac:dyDescent="0.25">
      <c r="A1669" s="10">
        <v>10470056</v>
      </c>
      <c r="B1669" s="10" t="s">
        <v>348</v>
      </c>
      <c r="C1669" s="10" t="s">
        <v>115</v>
      </c>
      <c r="D1669" s="10" t="s">
        <v>104</v>
      </c>
      <c r="E1669" s="10" t="s">
        <v>377</v>
      </c>
      <c r="F1669" s="10">
        <v>0</v>
      </c>
    </row>
    <row r="1670" spans="1:6" x14ac:dyDescent="0.25">
      <c r="A1670" s="10">
        <v>10470057</v>
      </c>
      <c r="B1670" s="10" t="s">
        <v>348</v>
      </c>
      <c r="C1670" s="10" t="s">
        <v>177</v>
      </c>
      <c r="D1670" s="10" t="s">
        <v>104</v>
      </c>
      <c r="E1670" s="10" t="s">
        <v>374</v>
      </c>
      <c r="F1670" s="10">
        <v>1</v>
      </c>
    </row>
    <row r="1671" spans="1:6" x14ac:dyDescent="0.25">
      <c r="A1671" s="10">
        <v>10470057</v>
      </c>
      <c r="B1671" s="10" t="s">
        <v>348</v>
      </c>
      <c r="C1671" s="10" t="s">
        <v>177</v>
      </c>
      <c r="D1671" s="10" t="s">
        <v>104</v>
      </c>
      <c r="E1671" s="10" t="s">
        <v>375</v>
      </c>
      <c r="F1671" s="10">
        <v>1</v>
      </c>
    </row>
    <row r="1672" spans="1:6" x14ac:dyDescent="0.25">
      <c r="A1672" s="10">
        <v>10470057</v>
      </c>
      <c r="B1672" s="10" t="s">
        <v>348</v>
      </c>
      <c r="C1672" s="10" t="s">
        <v>177</v>
      </c>
      <c r="D1672" s="10" t="s">
        <v>104</v>
      </c>
      <c r="E1672" s="10" t="s">
        <v>376</v>
      </c>
      <c r="F1672" s="10">
        <v>1</v>
      </c>
    </row>
    <row r="1673" spans="1:6" x14ac:dyDescent="0.25">
      <c r="A1673" s="10">
        <v>10470057</v>
      </c>
      <c r="B1673" s="10" t="s">
        <v>348</v>
      </c>
      <c r="C1673" s="10" t="s">
        <v>177</v>
      </c>
      <c r="D1673" s="10" t="s">
        <v>104</v>
      </c>
      <c r="E1673" s="10" t="s">
        <v>377</v>
      </c>
      <c r="F1673" s="10">
        <v>0</v>
      </c>
    </row>
    <row r="1674" spans="1:6" x14ac:dyDescent="0.25">
      <c r="A1674" s="10">
        <v>10470058</v>
      </c>
      <c r="B1674" s="10" t="s">
        <v>348</v>
      </c>
      <c r="C1674" s="10" t="s">
        <v>269</v>
      </c>
      <c r="D1674" s="10" t="s">
        <v>186</v>
      </c>
      <c r="E1674" s="10" t="s">
        <v>374</v>
      </c>
      <c r="F1674" s="10">
        <v>1</v>
      </c>
    </row>
    <row r="1675" spans="1:6" x14ac:dyDescent="0.25">
      <c r="A1675" s="10">
        <v>10470058</v>
      </c>
      <c r="B1675" s="10" t="s">
        <v>348</v>
      </c>
      <c r="C1675" s="10" t="s">
        <v>269</v>
      </c>
      <c r="D1675" s="10" t="s">
        <v>186</v>
      </c>
      <c r="E1675" s="10" t="s">
        <v>375</v>
      </c>
      <c r="F1675" s="10">
        <v>0</v>
      </c>
    </row>
    <row r="1676" spans="1:6" x14ac:dyDescent="0.25">
      <c r="A1676" s="10">
        <v>10470058</v>
      </c>
      <c r="B1676" s="10" t="s">
        <v>348</v>
      </c>
      <c r="C1676" s="10" t="s">
        <v>269</v>
      </c>
      <c r="D1676" s="10" t="s">
        <v>186</v>
      </c>
      <c r="E1676" s="10" t="s">
        <v>376</v>
      </c>
      <c r="F1676" s="10">
        <v>0</v>
      </c>
    </row>
    <row r="1677" spans="1:6" x14ac:dyDescent="0.25">
      <c r="A1677" s="10">
        <v>10470058</v>
      </c>
      <c r="B1677" s="10" t="s">
        <v>348</v>
      </c>
      <c r="C1677" s="10" t="s">
        <v>269</v>
      </c>
      <c r="D1677" s="10" t="s">
        <v>186</v>
      </c>
      <c r="E1677" s="10" t="s">
        <v>377</v>
      </c>
      <c r="F1677" s="10">
        <v>0</v>
      </c>
    </row>
    <row r="1678" spans="1:6" x14ac:dyDescent="0.25">
      <c r="A1678" s="10">
        <v>10470059</v>
      </c>
      <c r="B1678" s="10" t="s">
        <v>348</v>
      </c>
      <c r="C1678" s="10" t="s">
        <v>128</v>
      </c>
      <c r="D1678" s="10" t="s">
        <v>104</v>
      </c>
      <c r="E1678" s="10" t="s">
        <v>374</v>
      </c>
      <c r="F1678" s="10">
        <v>1</v>
      </c>
    </row>
    <row r="1679" spans="1:6" x14ac:dyDescent="0.25">
      <c r="A1679" s="10">
        <v>10470059</v>
      </c>
      <c r="B1679" s="10" t="s">
        <v>348</v>
      </c>
      <c r="C1679" s="10" t="s">
        <v>128</v>
      </c>
      <c r="D1679" s="10" t="s">
        <v>104</v>
      </c>
      <c r="E1679" s="10" t="s">
        <v>375</v>
      </c>
      <c r="F1679" s="10">
        <v>1</v>
      </c>
    </row>
    <row r="1680" spans="1:6" x14ac:dyDescent="0.25">
      <c r="A1680" s="10">
        <v>10470059</v>
      </c>
      <c r="B1680" s="10" t="s">
        <v>348</v>
      </c>
      <c r="C1680" s="10" t="s">
        <v>128</v>
      </c>
      <c r="D1680" s="10" t="s">
        <v>104</v>
      </c>
      <c r="E1680" s="10" t="s">
        <v>376</v>
      </c>
      <c r="F1680" s="10">
        <v>1</v>
      </c>
    </row>
    <row r="1681" spans="1:6" x14ac:dyDescent="0.25">
      <c r="A1681" s="10">
        <v>10470059</v>
      </c>
      <c r="B1681" s="10" t="s">
        <v>348</v>
      </c>
      <c r="C1681" s="10" t="s">
        <v>128</v>
      </c>
      <c r="D1681" s="10" t="s">
        <v>104</v>
      </c>
      <c r="E1681" s="10" t="s">
        <v>377</v>
      </c>
      <c r="F1681" s="10">
        <v>0</v>
      </c>
    </row>
    <row r="1682" spans="1:6" x14ac:dyDescent="0.25">
      <c r="A1682" s="10">
        <v>10470060</v>
      </c>
      <c r="B1682" s="10" t="s">
        <v>348</v>
      </c>
      <c r="C1682" s="10" t="s">
        <v>199</v>
      </c>
      <c r="D1682" s="10" t="s">
        <v>186</v>
      </c>
      <c r="E1682" s="10" t="s">
        <v>374</v>
      </c>
      <c r="F1682" s="10">
        <v>0</v>
      </c>
    </row>
    <row r="1683" spans="1:6" x14ac:dyDescent="0.25">
      <c r="A1683" s="10">
        <v>10470060</v>
      </c>
      <c r="B1683" s="10" t="s">
        <v>348</v>
      </c>
      <c r="C1683" s="10" t="s">
        <v>199</v>
      </c>
      <c r="D1683" s="10" t="s">
        <v>186</v>
      </c>
      <c r="E1683" s="10" t="s">
        <v>375</v>
      </c>
      <c r="F1683" s="10">
        <v>0</v>
      </c>
    </row>
    <row r="1684" spans="1:6" x14ac:dyDescent="0.25">
      <c r="A1684" s="10">
        <v>10470060</v>
      </c>
      <c r="B1684" s="10" t="s">
        <v>348</v>
      </c>
      <c r="C1684" s="10" t="s">
        <v>199</v>
      </c>
      <c r="D1684" s="10" t="s">
        <v>186</v>
      </c>
      <c r="E1684" s="10" t="s">
        <v>376</v>
      </c>
      <c r="F1684" s="10">
        <v>1</v>
      </c>
    </row>
    <row r="1685" spans="1:6" x14ac:dyDescent="0.25">
      <c r="A1685" s="10">
        <v>10470060</v>
      </c>
      <c r="B1685" s="10" t="s">
        <v>348</v>
      </c>
      <c r="C1685" s="10" t="s">
        <v>199</v>
      </c>
      <c r="D1685" s="10" t="s">
        <v>186</v>
      </c>
      <c r="E1685" s="10" t="s">
        <v>377</v>
      </c>
      <c r="F1685" s="10">
        <v>0</v>
      </c>
    </row>
    <row r="1686" spans="1:6" x14ac:dyDescent="0.25">
      <c r="A1686" s="10">
        <v>10470061</v>
      </c>
      <c r="B1686" s="10" t="s">
        <v>348</v>
      </c>
      <c r="C1686" s="10" t="s">
        <v>308</v>
      </c>
      <c r="D1686" s="10" t="s">
        <v>48</v>
      </c>
      <c r="E1686" s="10" t="s">
        <v>374</v>
      </c>
      <c r="F1686" s="10">
        <v>1</v>
      </c>
    </row>
    <row r="1687" spans="1:6" x14ac:dyDescent="0.25">
      <c r="A1687" s="10">
        <v>10470061</v>
      </c>
      <c r="B1687" s="10" t="s">
        <v>348</v>
      </c>
      <c r="C1687" s="10" t="s">
        <v>308</v>
      </c>
      <c r="D1687" s="10" t="s">
        <v>48</v>
      </c>
      <c r="E1687" s="10" t="s">
        <v>375</v>
      </c>
      <c r="F1687" s="10">
        <v>0</v>
      </c>
    </row>
    <row r="1688" spans="1:6" x14ac:dyDescent="0.25">
      <c r="A1688" s="10">
        <v>10470061</v>
      </c>
      <c r="B1688" s="10" t="s">
        <v>348</v>
      </c>
      <c r="C1688" s="10" t="s">
        <v>308</v>
      </c>
      <c r="D1688" s="10" t="s">
        <v>48</v>
      </c>
      <c r="E1688" s="10" t="s">
        <v>376</v>
      </c>
      <c r="F1688" s="10">
        <v>1</v>
      </c>
    </row>
    <row r="1689" spans="1:6" x14ac:dyDescent="0.25">
      <c r="A1689" s="10">
        <v>10470061</v>
      </c>
      <c r="B1689" s="10" t="s">
        <v>348</v>
      </c>
      <c r="C1689" s="10" t="s">
        <v>308</v>
      </c>
      <c r="D1689" s="10" t="s">
        <v>48</v>
      </c>
      <c r="E1689" s="10" t="s">
        <v>377</v>
      </c>
      <c r="F1689" s="10">
        <v>0</v>
      </c>
    </row>
    <row r="1690" spans="1:6" x14ac:dyDescent="0.25">
      <c r="A1690" s="10">
        <v>10470062</v>
      </c>
      <c r="B1690" s="10" t="s">
        <v>348</v>
      </c>
      <c r="C1690" s="10" t="s">
        <v>69</v>
      </c>
      <c r="D1690" s="10" t="s">
        <v>48</v>
      </c>
      <c r="E1690" s="10" t="s">
        <v>374</v>
      </c>
      <c r="F1690" s="10">
        <v>1</v>
      </c>
    </row>
    <row r="1691" spans="1:6" x14ac:dyDescent="0.25">
      <c r="A1691" s="10">
        <v>10470062</v>
      </c>
      <c r="B1691" s="10" t="s">
        <v>348</v>
      </c>
      <c r="C1691" s="10" t="s">
        <v>69</v>
      </c>
      <c r="D1691" s="10" t="s">
        <v>48</v>
      </c>
      <c r="E1691" s="10" t="s">
        <v>375</v>
      </c>
      <c r="F1691" s="10">
        <v>1</v>
      </c>
    </row>
    <row r="1692" spans="1:6" x14ac:dyDescent="0.25">
      <c r="A1692" s="10">
        <v>10470062</v>
      </c>
      <c r="B1692" s="10" t="s">
        <v>348</v>
      </c>
      <c r="C1692" s="10" t="s">
        <v>69</v>
      </c>
      <c r="D1692" s="10" t="s">
        <v>48</v>
      </c>
      <c r="E1692" s="10" t="s">
        <v>376</v>
      </c>
      <c r="F1692" s="10">
        <v>1</v>
      </c>
    </row>
    <row r="1693" spans="1:6" x14ac:dyDescent="0.25">
      <c r="A1693" s="10">
        <v>10470062</v>
      </c>
      <c r="B1693" s="10" t="s">
        <v>348</v>
      </c>
      <c r="C1693" s="10" t="s">
        <v>69</v>
      </c>
      <c r="D1693" s="10" t="s">
        <v>48</v>
      </c>
      <c r="E1693" s="10" t="s">
        <v>377</v>
      </c>
      <c r="F1693" s="10">
        <v>0</v>
      </c>
    </row>
    <row r="1694" spans="1:6" x14ac:dyDescent="0.25">
      <c r="A1694" s="10">
        <v>10470063</v>
      </c>
      <c r="B1694" s="10" t="s">
        <v>348</v>
      </c>
      <c r="C1694" s="10" t="s">
        <v>174</v>
      </c>
      <c r="D1694" s="10" t="s">
        <v>104</v>
      </c>
      <c r="E1694" s="10" t="s">
        <v>374</v>
      </c>
      <c r="F1694" s="10">
        <v>1</v>
      </c>
    </row>
    <row r="1695" spans="1:6" x14ac:dyDescent="0.25">
      <c r="A1695" s="10">
        <v>10470063</v>
      </c>
      <c r="B1695" s="10" t="s">
        <v>348</v>
      </c>
      <c r="C1695" s="10" t="s">
        <v>174</v>
      </c>
      <c r="D1695" s="10" t="s">
        <v>104</v>
      </c>
      <c r="E1695" s="10" t="s">
        <v>375</v>
      </c>
      <c r="F1695" s="10">
        <v>0</v>
      </c>
    </row>
    <row r="1696" spans="1:6" x14ac:dyDescent="0.25">
      <c r="A1696" s="10">
        <v>10470063</v>
      </c>
      <c r="B1696" s="10" t="s">
        <v>348</v>
      </c>
      <c r="C1696" s="10" t="s">
        <v>174</v>
      </c>
      <c r="D1696" s="10" t="s">
        <v>104</v>
      </c>
      <c r="E1696" s="10" t="s">
        <v>376</v>
      </c>
      <c r="F1696" s="10">
        <v>0</v>
      </c>
    </row>
    <row r="1697" spans="1:6" x14ac:dyDescent="0.25">
      <c r="A1697" s="10">
        <v>10470063</v>
      </c>
      <c r="B1697" s="10" t="s">
        <v>348</v>
      </c>
      <c r="C1697" s="10" t="s">
        <v>174</v>
      </c>
      <c r="D1697" s="10" t="s">
        <v>104</v>
      </c>
      <c r="E1697" s="10" t="s">
        <v>377</v>
      </c>
      <c r="F1697" s="10">
        <v>0</v>
      </c>
    </row>
    <row r="1698" spans="1:6" x14ac:dyDescent="0.25">
      <c r="A1698" s="10">
        <v>10470064</v>
      </c>
      <c r="B1698" s="10" t="s">
        <v>348</v>
      </c>
      <c r="C1698" s="10" t="s">
        <v>93</v>
      </c>
      <c r="D1698" s="10" t="s">
        <v>48</v>
      </c>
      <c r="E1698" s="10" t="s">
        <v>374</v>
      </c>
      <c r="F1698" s="10">
        <v>1</v>
      </c>
    </row>
    <row r="1699" spans="1:6" x14ac:dyDescent="0.25">
      <c r="A1699" s="10">
        <v>10470064</v>
      </c>
      <c r="B1699" s="10" t="s">
        <v>348</v>
      </c>
      <c r="C1699" s="10" t="s">
        <v>93</v>
      </c>
      <c r="D1699" s="10" t="s">
        <v>48</v>
      </c>
      <c r="E1699" s="10" t="s">
        <v>375</v>
      </c>
      <c r="F1699" s="10">
        <v>0</v>
      </c>
    </row>
    <row r="1700" spans="1:6" x14ac:dyDescent="0.25">
      <c r="A1700" s="10">
        <v>10470064</v>
      </c>
      <c r="B1700" s="10" t="s">
        <v>348</v>
      </c>
      <c r="C1700" s="10" t="s">
        <v>93</v>
      </c>
      <c r="D1700" s="10" t="s">
        <v>48</v>
      </c>
      <c r="E1700" s="10" t="s">
        <v>376</v>
      </c>
      <c r="F1700" s="10">
        <v>0</v>
      </c>
    </row>
    <row r="1701" spans="1:6" x14ac:dyDescent="0.25">
      <c r="A1701" s="10">
        <v>10470064</v>
      </c>
      <c r="B1701" s="10" t="s">
        <v>348</v>
      </c>
      <c r="C1701" s="10" t="s">
        <v>93</v>
      </c>
      <c r="D1701" s="10" t="s">
        <v>48</v>
      </c>
      <c r="E1701" s="10" t="s">
        <v>377</v>
      </c>
      <c r="F1701" s="10">
        <v>0</v>
      </c>
    </row>
    <row r="1702" spans="1:6" x14ac:dyDescent="0.25">
      <c r="A1702" s="10">
        <v>10470065</v>
      </c>
      <c r="B1702" s="10" t="s">
        <v>348</v>
      </c>
      <c r="C1702" s="10" t="s">
        <v>180</v>
      </c>
      <c r="D1702" s="10" t="s">
        <v>104</v>
      </c>
      <c r="E1702" s="10" t="s">
        <v>374</v>
      </c>
      <c r="F1702" s="10">
        <v>1</v>
      </c>
    </row>
    <row r="1703" spans="1:6" x14ac:dyDescent="0.25">
      <c r="A1703" s="10">
        <v>10470065</v>
      </c>
      <c r="B1703" s="10" t="s">
        <v>348</v>
      </c>
      <c r="C1703" s="10" t="s">
        <v>180</v>
      </c>
      <c r="D1703" s="10" t="s">
        <v>104</v>
      </c>
      <c r="E1703" s="10" t="s">
        <v>375</v>
      </c>
      <c r="F1703" s="10">
        <v>1</v>
      </c>
    </row>
    <row r="1704" spans="1:6" x14ac:dyDescent="0.25">
      <c r="A1704" s="10">
        <v>10470065</v>
      </c>
      <c r="B1704" s="10" t="s">
        <v>348</v>
      </c>
      <c r="C1704" s="10" t="s">
        <v>180</v>
      </c>
      <c r="D1704" s="10" t="s">
        <v>104</v>
      </c>
      <c r="E1704" s="10" t="s">
        <v>376</v>
      </c>
      <c r="F1704" s="10">
        <v>1</v>
      </c>
    </row>
    <row r="1705" spans="1:6" x14ac:dyDescent="0.25">
      <c r="A1705" s="10">
        <v>10470065</v>
      </c>
      <c r="B1705" s="10" t="s">
        <v>348</v>
      </c>
      <c r="C1705" s="10" t="s">
        <v>180</v>
      </c>
      <c r="D1705" s="10" t="s">
        <v>104</v>
      </c>
      <c r="E1705" s="10" t="s">
        <v>377</v>
      </c>
      <c r="F1705" s="10">
        <v>0</v>
      </c>
    </row>
    <row r="1706" spans="1:6" x14ac:dyDescent="0.25">
      <c r="A1706" s="10">
        <v>10470066</v>
      </c>
      <c r="B1706" s="10" t="s">
        <v>348</v>
      </c>
      <c r="C1706" s="10" t="s">
        <v>166</v>
      </c>
      <c r="D1706" s="10" t="s">
        <v>104</v>
      </c>
      <c r="E1706" s="10" t="s">
        <v>374</v>
      </c>
      <c r="F1706" s="10">
        <v>1</v>
      </c>
    </row>
    <row r="1707" spans="1:6" x14ac:dyDescent="0.25">
      <c r="A1707" s="10">
        <v>10470066</v>
      </c>
      <c r="B1707" s="10" t="s">
        <v>348</v>
      </c>
      <c r="C1707" s="10" t="s">
        <v>166</v>
      </c>
      <c r="D1707" s="10" t="s">
        <v>104</v>
      </c>
      <c r="E1707" s="10" t="s">
        <v>375</v>
      </c>
      <c r="F1707" s="10">
        <v>0</v>
      </c>
    </row>
    <row r="1708" spans="1:6" x14ac:dyDescent="0.25">
      <c r="A1708" s="10">
        <v>10470066</v>
      </c>
      <c r="B1708" s="10" t="s">
        <v>348</v>
      </c>
      <c r="C1708" s="10" t="s">
        <v>166</v>
      </c>
      <c r="D1708" s="10" t="s">
        <v>104</v>
      </c>
      <c r="E1708" s="10" t="s">
        <v>376</v>
      </c>
      <c r="F1708" s="10">
        <v>1</v>
      </c>
    </row>
    <row r="1709" spans="1:6" x14ac:dyDescent="0.25">
      <c r="A1709" s="10">
        <v>10470066</v>
      </c>
      <c r="B1709" s="10" t="s">
        <v>348</v>
      </c>
      <c r="C1709" s="10" t="s">
        <v>166</v>
      </c>
      <c r="D1709" s="10" t="s">
        <v>104</v>
      </c>
      <c r="E1709" s="10" t="s">
        <v>377</v>
      </c>
      <c r="F1709" s="10">
        <v>0</v>
      </c>
    </row>
    <row r="1710" spans="1:6" x14ac:dyDescent="0.25">
      <c r="A1710" s="10">
        <v>10470067</v>
      </c>
      <c r="B1710" s="10" t="s">
        <v>348</v>
      </c>
      <c r="C1710" s="10" t="s">
        <v>60</v>
      </c>
      <c r="D1710" s="10" t="s">
        <v>48</v>
      </c>
      <c r="E1710" s="10" t="s">
        <v>374</v>
      </c>
      <c r="F1710" s="10">
        <v>1</v>
      </c>
    </row>
    <row r="1711" spans="1:6" x14ac:dyDescent="0.25">
      <c r="A1711" s="10">
        <v>10470067</v>
      </c>
      <c r="B1711" s="10" t="s">
        <v>348</v>
      </c>
      <c r="C1711" s="10" t="s">
        <v>60</v>
      </c>
      <c r="D1711" s="10" t="s">
        <v>48</v>
      </c>
      <c r="E1711" s="10" t="s">
        <v>375</v>
      </c>
      <c r="F1711" s="10">
        <v>1</v>
      </c>
    </row>
    <row r="1712" spans="1:6" x14ac:dyDescent="0.25">
      <c r="A1712" s="10">
        <v>10470067</v>
      </c>
      <c r="B1712" s="10" t="s">
        <v>348</v>
      </c>
      <c r="C1712" s="10" t="s">
        <v>60</v>
      </c>
      <c r="D1712" s="10" t="s">
        <v>48</v>
      </c>
      <c r="E1712" s="10" t="s">
        <v>376</v>
      </c>
      <c r="F1712" s="10">
        <v>0</v>
      </c>
    </row>
    <row r="1713" spans="1:6" x14ac:dyDescent="0.25">
      <c r="A1713" s="10">
        <v>10470067</v>
      </c>
      <c r="B1713" s="10" t="s">
        <v>348</v>
      </c>
      <c r="C1713" s="10" t="s">
        <v>60</v>
      </c>
      <c r="D1713" s="10" t="s">
        <v>48</v>
      </c>
      <c r="E1713" s="10" t="s">
        <v>377</v>
      </c>
      <c r="F1713" s="10">
        <v>0</v>
      </c>
    </row>
    <row r="1714" spans="1:6" x14ac:dyDescent="0.25">
      <c r="A1714" s="10">
        <v>10470068</v>
      </c>
      <c r="B1714" s="10" t="s">
        <v>348</v>
      </c>
      <c r="C1714" s="10" t="s">
        <v>75</v>
      </c>
      <c r="D1714" s="10" t="s">
        <v>48</v>
      </c>
      <c r="E1714" s="10" t="s">
        <v>374</v>
      </c>
      <c r="F1714" s="10">
        <v>1</v>
      </c>
    </row>
    <row r="1715" spans="1:6" x14ac:dyDescent="0.25">
      <c r="A1715" s="10">
        <v>10470068</v>
      </c>
      <c r="B1715" s="10" t="s">
        <v>348</v>
      </c>
      <c r="C1715" s="10" t="s">
        <v>75</v>
      </c>
      <c r="D1715" s="10" t="s">
        <v>48</v>
      </c>
      <c r="E1715" s="10" t="s">
        <v>375</v>
      </c>
      <c r="F1715" s="10">
        <v>0</v>
      </c>
    </row>
    <row r="1716" spans="1:6" x14ac:dyDescent="0.25">
      <c r="A1716" s="10">
        <v>10470068</v>
      </c>
      <c r="B1716" s="10" t="s">
        <v>348</v>
      </c>
      <c r="C1716" s="10" t="s">
        <v>75</v>
      </c>
      <c r="D1716" s="10" t="s">
        <v>48</v>
      </c>
      <c r="E1716" s="10" t="s">
        <v>376</v>
      </c>
      <c r="F1716" s="10">
        <v>1</v>
      </c>
    </row>
    <row r="1717" spans="1:6" x14ac:dyDescent="0.25">
      <c r="A1717" s="10">
        <v>10470068</v>
      </c>
      <c r="B1717" s="10" t="s">
        <v>348</v>
      </c>
      <c r="C1717" s="10" t="s">
        <v>75</v>
      </c>
      <c r="D1717" s="10" t="s">
        <v>48</v>
      </c>
      <c r="E1717" s="10" t="s">
        <v>377</v>
      </c>
      <c r="F1717" s="10">
        <v>0</v>
      </c>
    </row>
    <row r="1718" spans="1:6" x14ac:dyDescent="0.25">
      <c r="A1718" s="10">
        <v>10470069</v>
      </c>
      <c r="B1718" s="10" t="s">
        <v>348</v>
      </c>
      <c r="C1718" s="10" t="s">
        <v>169</v>
      </c>
      <c r="D1718" s="10" t="s">
        <v>104</v>
      </c>
      <c r="E1718" s="10" t="s">
        <v>374</v>
      </c>
      <c r="F1718" s="10">
        <v>1</v>
      </c>
    </row>
    <row r="1719" spans="1:6" x14ac:dyDescent="0.25">
      <c r="A1719" s="10">
        <v>10470069</v>
      </c>
      <c r="B1719" s="10" t="s">
        <v>348</v>
      </c>
      <c r="C1719" s="10" t="s">
        <v>169</v>
      </c>
      <c r="D1719" s="10" t="s">
        <v>104</v>
      </c>
      <c r="E1719" s="10" t="s">
        <v>375</v>
      </c>
      <c r="F1719" s="10">
        <v>1</v>
      </c>
    </row>
    <row r="1720" spans="1:6" x14ac:dyDescent="0.25">
      <c r="A1720" s="10">
        <v>10470069</v>
      </c>
      <c r="B1720" s="10" t="s">
        <v>348</v>
      </c>
      <c r="C1720" s="10" t="s">
        <v>169</v>
      </c>
      <c r="D1720" s="10" t="s">
        <v>104</v>
      </c>
      <c r="E1720" s="10" t="s">
        <v>376</v>
      </c>
      <c r="F1720" s="10">
        <v>1</v>
      </c>
    </row>
    <row r="1721" spans="1:6" x14ac:dyDescent="0.25">
      <c r="A1721" s="10">
        <v>10470069</v>
      </c>
      <c r="B1721" s="10" t="s">
        <v>348</v>
      </c>
      <c r="C1721" s="10" t="s">
        <v>169</v>
      </c>
      <c r="D1721" s="10" t="s">
        <v>104</v>
      </c>
      <c r="E1721" s="10" t="s">
        <v>377</v>
      </c>
      <c r="F1721" s="10">
        <v>0</v>
      </c>
    </row>
    <row r="1722" spans="1:6" x14ac:dyDescent="0.25">
      <c r="A1722" s="10">
        <v>10470070</v>
      </c>
      <c r="B1722" s="10" t="s">
        <v>348</v>
      </c>
      <c r="C1722" s="10" t="s">
        <v>242</v>
      </c>
      <c r="D1722" s="10" t="s">
        <v>136</v>
      </c>
      <c r="E1722" s="10" t="s">
        <v>374</v>
      </c>
      <c r="F1722" s="10">
        <v>1</v>
      </c>
    </row>
    <row r="1723" spans="1:6" x14ac:dyDescent="0.25">
      <c r="A1723" s="10">
        <v>10470070</v>
      </c>
      <c r="B1723" s="10" t="s">
        <v>348</v>
      </c>
      <c r="C1723" s="10" t="s">
        <v>242</v>
      </c>
      <c r="D1723" s="10" t="s">
        <v>136</v>
      </c>
      <c r="E1723" s="10" t="s">
        <v>375</v>
      </c>
      <c r="F1723" s="10">
        <v>0</v>
      </c>
    </row>
    <row r="1724" spans="1:6" x14ac:dyDescent="0.25">
      <c r="A1724" s="10">
        <v>10470070</v>
      </c>
      <c r="B1724" s="10" t="s">
        <v>348</v>
      </c>
      <c r="C1724" s="10" t="s">
        <v>242</v>
      </c>
      <c r="D1724" s="10" t="s">
        <v>136</v>
      </c>
      <c r="E1724" s="10" t="s">
        <v>376</v>
      </c>
      <c r="F1724" s="10">
        <v>1</v>
      </c>
    </row>
    <row r="1725" spans="1:6" x14ac:dyDescent="0.25">
      <c r="A1725" s="10">
        <v>10470070</v>
      </c>
      <c r="B1725" s="10" t="s">
        <v>348</v>
      </c>
      <c r="C1725" s="10" t="s">
        <v>242</v>
      </c>
      <c r="D1725" s="10" t="s">
        <v>136</v>
      </c>
      <c r="E1725" s="10" t="s">
        <v>377</v>
      </c>
      <c r="F1725" s="10">
        <v>0</v>
      </c>
    </row>
    <row r="1726" spans="1:6" x14ac:dyDescent="0.25">
      <c r="A1726" s="10">
        <v>10470071</v>
      </c>
      <c r="B1726" s="10" t="s">
        <v>348</v>
      </c>
      <c r="C1726" s="10" t="s">
        <v>141</v>
      </c>
      <c r="D1726" s="10" t="s">
        <v>136</v>
      </c>
      <c r="E1726" s="10" t="s">
        <v>374</v>
      </c>
      <c r="F1726" s="10">
        <v>1</v>
      </c>
    </row>
    <row r="1727" spans="1:6" x14ac:dyDescent="0.25">
      <c r="A1727" s="10">
        <v>10470071</v>
      </c>
      <c r="B1727" s="10" t="s">
        <v>348</v>
      </c>
      <c r="C1727" s="10" t="s">
        <v>141</v>
      </c>
      <c r="D1727" s="10" t="s">
        <v>136</v>
      </c>
      <c r="E1727" s="10" t="s">
        <v>375</v>
      </c>
      <c r="F1727" s="10">
        <v>1</v>
      </c>
    </row>
    <row r="1728" spans="1:6" x14ac:dyDescent="0.25">
      <c r="A1728" s="10">
        <v>10470071</v>
      </c>
      <c r="B1728" s="10" t="s">
        <v>348</v>
      </c>
      <c r="C1728" s="10" t="s">
        <v>141</v>
      </c>
      <c r="D1728" s="10" t="s">
        <v>136</v>
      </c>
      <c r="E1728" s="10" t="s">
        <v>376</v>
      </c>
      <c r="F1728" s="10">
        <v>1</v>
      </c>
    </row>
    <row r="1729" spans="1:6" x14ac:dyDescent="0.25">
      <c r="A1729" s="10">
        <v>10470071</v>
      </c>
      <c r="B1729" s="10" t="s">
        <v>348</v>
      </c>
      <c r="C1729" s="10" t="s">
        <v>141</v>
      </c>
      <c r="D1729" s="10" t="s">
        <v>136</v>
      </c>
      <c r="E1729" s="10" t="s">
        <v>377</v>
      </c>
      <c r="F1729" s="10">
        <v>0</v>
      </c>
    </row>
    <row r="1730" spans="1:6" x14ac:dyDescent="0.25">
      <c r="A1730" s="10">
        <v>10470073</v>
      </c>
      <c r="B1730" s="10" t="s">
        <v>348</v>
      </c>
      <c r="C1730" s="10" t="s">
        <v>295</v>
      </c>
      <c r="D1730" s="10" t="s">
        <v>233</v>
      </c>
      <c r="E1730" s="10" t="s">
        <v>374</v>
      </c>
      <c r="F1730" s="10">
        <v>1</v>
      </c>
    </row>
    <row r="1731" spans="1:6" x14ac:dyDescent="0.25">
      <c r="A1731" s="10">
        <v>10470073</v>
      </c>
      <c r="B1731" s="10" t="s">
        <v>348</v>
      </c>
      <c r="C1731" s="10" t="s">
        <v>295</v>
      </c>
      <c r="D1731" s="10" t="s">
        <v>233</v>
      </c>
      <c r="E1731" s="10" t="s">
        <v>375</v>
      </c>
      <c r="F1731" s="10">
        <v>1</v>
      </c>
    </row>
    <row r="1732" spans="1:6" x14ac:dyDescent="0.25">
      <c r="A1732" s="10">
        <v>10470073</v>
      </c>
      <c r="B1732" s="10" t="s">
        <v>348</v>
      </c>
      <c r="C1732" s="10" t="s">
        <v>295</v>
      </c>
      <c r="D1732" s="10" t="s">
        <v>233</v>
      </c>
      <c r="E1732" s="10" t="s">
        <v>376</v>
      </c>
      <c r="F1732" s="10">
        <v>1</v>
      </c>
    </row>
    <row r="1733" spans="1:6" x14ac:dyDescent="0.25">
      <c r="A1733" s="10">
        <v>10470073</v>
      </c>
      <c r="B1733" s="10" t="s">
        <v>348</v>
      </c>
      <c r="C1733" s="10" t="s">
        <v>295</v>
      </c>
      <c r="D1733" s="10" t="s">
        <v>233</v>
      </c>
      <c r="E1733" s="10" t="s">
        <v>377</v>
      </c>
      <c r="F1733" s="10">
        <v>0</v>
      </c>
    </row>
    <row r="1734" spans="1:6" x14ac:dyDescent="0.25">
      <c r="A1734" s="10">
        <v>10470074</v>
      </c>
      <c r="B1734" s="10" t="s">
        <v>348</v>
      </c>
      <c r="C1734" s="10" t="s">
        <v>300</v>
      </c>
      <c r="D1734" s="10" t="s">
        <v>233</v>
      </c>
      <c r="E1734" s="10" t="s">
        <v>374</v>
      </c>
      <c r="F1734" s="10">
        <v>1</v>
      </c>
    </row>
    <row r="1735" spans="1:6" x14ac:dyDescent="0.25">
      <c r="A1735" s="10">
        <v>10470074</v>
      </c>
      <c r="B1735" s="10" t="s">
        <v>348</v>
      </c>
      <c r="C1735" s="10" t="s">
        <v>300</v>
      </c>
      <c r="D1735" s="10" t="s">
        <v>233</v>
      </c>
      <c r="E1735" s="10" t="s">
        <v>375</v>
      </c>
      <c r="F1735" s="10">
        <v>0</v>
      </c>
    </row>
    <row r="1736" spans="1:6" x14ac:dyDescent="0.25">
      <c r="A1736" s="10">
        <v>10470074</v>
      </c>
      <c r="B1736" s="10" t="s">
        <v>348</v>
      </c>
      <c r="C1736" s="10" t="s">
        <v>300</v>
      </c>
      <c r="D1736" s="10" t="s">
        <v>233</v>
      </c>
      <c r="E1736" s="10" t="s">
        <v>376</v>
      </c>
      <c r="F1736" s="10">
        <v>1</v>
      </c>
    </row>
    <row r="1737" spans="1:6" x14ac:dyDescent="0.25">
      <c r="A1737" s="10">
        <v>10470074</v>
      </c>
      <c r="B1737" s="10" t="s">
        <v>348</v>
      </c>
      <c r="C1737" s="10" t="s">
        <v>300</v>
      </c>
      <c r="D1737" s="10" t="s">
        <v>233</v>
      </c>
      <c r="E1737" s="10" t="s">
        <v>377</v>
      </c>
      <c r="F1737" s="10">
        <v>0</v>
      </c>
    </row>
    <row r="1738" spans="1:6" x14ac:dyDescent="0.25">
      <c r="A1738" s="10">
        <v>10470075</v>
      </c>
      <c r="B1738" s="10" t="s">
        <v>348</v>
      </c>
      <c r="C1738" s="10" t="s">
        <v>131</v>
      </c>
      <c r="D1738" s="10" t="s">
        <v>104</v>
      </c>
      <c r="E1738" s="10" t="s">
        <v>374</v>
      </c>
      <c r="F1738" s="10">
        <v>1</v>
      </c>
    </row>
    <row r="1739" spans="1:6" x14ac:dyDescent="0.25">
      <c r="A1739" s="10">
        <v>10470075</v>
      </c>
      <c r="B1739" s="10" t="s">
        <v>348</v>
      </c>
      <c r="C1739" s="10" t="s">
        <v>131</v>
      </c>
      <c r="D1739" s="10" t="s">
        <v>104</v>
      </c>
      <c r="E1739" s="10" t="s">
        <v>375</v>
      </c>
      <c r="F1739" s="10">
        <v>0</v>
      </c>
    </row>
    <row r="1740" spans="1:6" x14ac:dyDescent="0.25">
      <c r="A1740" s="10">
        <v>10470075</v>
      </c>
      <c r="B1740" s="10" t="s">
        <v>348</v>
      </c>
      <c r="C1740" s="10" t="s">
        <v>131</v>
      </c>
      <c r="D1740" s="10" t="s">
        <v>104</v>
      </c>
      <c r="E1740" s="10" t="s">
        <v>376</v>
      </c>
      <c r="F1740" s="10">
        <v>1</v>
      </c>
    </row>
    <row r="1741" spans="1:6" x14ac:dyDescent="0.25">
      <c r="A1741" s="10">
        <v>10470075</v>
      </c>
      <c r="B1741" s="10" t="s">
        <v>348</v>
      </c>
      <c r="C1741" s="10" t="s">
        <v>131</v>
      </c>
      <c r="D1741" s="10" t="s">
        <v>104</v>
      </c>
      <c r="E1741" s="10" t="s">
        <v>377</v>
      </c>
      <c r="F1741" s="10">
        <v>0</v>
      </c>
    </row>
    <row r="1742" spans="1:6" x14ac:dyDescent="0.25">
      <c r="A1742" s="10">
        <v>10470076</v>
      </c>
      <c r="B1742" s="10" t="s">
        <v>348</v>
      </c>
      <c r="C1742" s="10" t="s">
        <v>47</v>
      </c>
      <c r="D1742" s="10" t="s">
        <v>48</v>
      </c>
      <c r="E1742" s="10" t="s">
        <v>374</v>
      </c>
      <c r="F1742" s="10">
        <v>1</v>
      </c>
    </row>
    <row r="1743" spans="1:6" x14ac:dyDescent="0.25">
      <c r="A1743" s="10">
        <v>10470076</v>
      </c>
      <c r="B1743" s="10" t="s">
        <v>348</v>
      </c>
      <c r="C1743" s="10" t="s">
        <v>47</v>
      </c>
      <c r="D1743" s="10" t="s">
        <v>48</v>
      </c>
      <c r="E1743" s="10" t="s">
        <v>375</v>
      </c>
      <c r="F1743" s="10">
        <v>1</v>
      </c>
    </row>
    <row r="1744" spans="1:6" x14ac:dyDescent="0.25">
      <c r="A1744" s="10">
        <v>10470076</v>
      </c>
      <c r="B1744" s="10" t="s">
        <v>348</v>
      </c>
      <c r="C1744" s="10" t="s">
        <v>47</v>
      </c>
      <c r="D1744" s="10" t="s">
        <v>48</v>
      </c>
      <c r="E1744" s="10" t="s">
        <v>376</v>
      </c>
      <c r="F1744" s="10">
        <v>1</v>
      </c>
    </row>
    <row r="1745" spans="1:6" x14ac:dyDescent="0.25">
      <c r="A1745" s="10">
        <v>10470076</v>
      </c>
      <c r="B1745" s="10" t="s">
        <v>348</v>
      </c>
      <c r="C1745" s="10" t="s">
        <v>47</v>
      </c>
      <c r="D1745" s="10" t="s">
        <v>48</v>
      </c>
      <c r="E1745" s="10" t="s">
        <v>377</v>
      </c>
      <c r="F1745" s="10">
        <v>0</v>
      </c>
    </row>
    <row r="1746" spans="1:6" x14ac:dyDescent="0.25">
      <c r="A1746" s="10">
        <v>10470077</v>
      </c>
      <c r="B1746" s="10" t="s">
        <v>348</v>
      </c>
      <c r="C1746" s="10" t="s">
        <v>292</v>
      </c>
      <c r="D1746" s="10" t="s">
        <v>233</v>
      </c>
      <c r="E1746" s="10" t="s">
        <v>374</v>
      </c>
      <c r="F1746" s="10">
        <v>1</v>
      </c>
    </row>
    <row r="1747" spans="1:6" x14ac:dyDescent="0.25">
      <c r="A1747" s="10">
        <v>10470077</v>
      </c>
      <c r="B1747" s="10" t="s">
        <v>348</v>
      </c>
      <c r="C1747" s="10" t="s">
        <v>292</v>
      </c>
      <c r="D1747" s="10" t="s">
        <v>233</v>
      </c>
      <c r="E1747" s="10" t="s">
        <v>375</v>
      </c>
      <c r="F1747" s="10">
        <v>1</v>
      </c>
    </row>
    <row r="1748" spans="1:6" x14ac:dyDescent="0.25">
      <c r="A1748" s="10">
        <v>10470077</v>
      </c>
      <c r="B1748" s="10" t="s">
        <v>348</v>
      </c>
      <c r="C1748" s="10" t="s">
        <v>292</v>
      </c>
      <c r="D1748" s="10" t="s">
        <v>233</v>
      </c>
      <c r="E1748" s="10" t="s">
        <v>376</v>
      </c>
      <c r="F1748" s="10">
        <v>1</v>
      </c>
    </row>
    <row r="1749" spans="1:6" x14ac:dyDescent="0.25">
      <c r="A1749" s="10">
        <v>10470077</v>
      </c>
      <c r="B1749" s="10" t="s">
        <v>348</v>
      </c>
      <c r="C1749" s="10" t="s">
        <v>292</v>
      </c>
      <c r="D1749" s="10" t="s">
        <v>233</v>
      </c>
      <c r="E1749" s="10" t="s">
        <v>377</v>
      </c>
      <c r="F1749" s="10">
        <v>0</v>
      </c>
    </row>
    <row r="1750" spans="1:6" x14ac:dyDescent="0.25">
      <c r="A1750" s="10">
        <v>10470078</v>
      </c>
      <c r="B1750" s="10" t="s">
        <v>348</v>
      </c>
      <c r="C1750" s="10" t="s">
        <v>163</v>
      </c>
      <c r="D1750" s="10" t="s">
        <v>136</v>
      </c>
      <c r="E1750" s="10" t="s">
        <v>374</v>
      </c>
      <c r="F1750" s="10">
        <v>1</v>
      </c>
    </row>
    <row r="1751" spans="1:6" x14ac:dyDescent="0.25">
      <c r="A1751" s="10">
        <v>10470078</v>
      </c>
      <c r="B1751" s="10" t="s">
        <v>348</v>
      </c>
      <c r="C1751" s="10" t="s">
        <v>163</v>
      </c>
      <c r="D1751" s="10" t="s">
        <v>136</v>
      </c>
      <c r="E1751" s="10" t="s">
        <v>375</v>
      </c>
      <c r="F1751" s="10">
        <v>0</v>
      </c>
    </row>
    <row r="1752" spans="1:6" x14ac:dyDescent="0.25">
      <c r="A1752" s="10">
        <v>10470078</v>
      </c>
      <c r="B1752" s="10" t="s">
        <v>348</v>
      </c>
      <c r="C1752" s="10" t="s">
        <v>163</v>
      </c>
      <c r="D1752" s="10" t="s">
        <v>136</v>
      </c>
      <c r="E1752" s="10" t="s">
        <v>376</v>
      </c>
      <c r="F1752" s="10">
        <v>1</v>
      </c>
    </row>
    <row r="1753" spans="1:6" x14ac:dyDescent="0.25">
      <c r="A1753" s="10">
        <v>10470078</v>
      </c>
      <c r="B1753" s="10" t="s">
        <v>348</v>
      </c>
      <c r="C1753" s="10" t="s">
        <v>163</v>
      </c>
      <c r="D1753" s="10" t="s">
        <v>136</v>
      </c>
      <c r="E1753" s="10" t="s">
        <v>377</v>
      </c>
      <c r="F1753" s="10">
        <v>0</v>
      </c>
    </row>
    <row r="1754" spans="1:6" x14ac:dyDescent="0.25">
      <c r="A1754" s="10">
        <v>10470079</v>
      </c>
      <c r="B1754" s="10" t="s">
        <v>348</v>
      </c>
      <c r="C1754" s="10" t="s">
        <v>281</v>
      </c>
      <c r="D1754" s="10" t="s">
        <v>253</v>
      </c>
      <c r="E1754" s="10" t="s">
        <v>374</v>
      </c>
      <c r="F1754" s="10">
        <v>1</v>
      </c>
    </row>
    <row r="1755" spans="1:6" x14ac:dyDescent="0.25">
      <c r="A1755" s="10">
        <v>10470079</v>
      </c>
      <c r="B1755" s="10" t="s">
        <v>348</v>
      </c>
      <c r="C1755" s="10" t="s">
        <v>281</v>
      </c>
      <c r="D1755" s="10" t="s">
        <v>253</v>
      </c>
      <c r="E1755" s="10" t="s">
        <v>375</v>
      </c>
      <c r="F1755" s="10">
        <v>1</v>
      </c>
    </row>
    <row r="1756" spans="1:6" x14ac:dyDescent="0.25">
      <c r="A1756" s="10">
        <v>10470079</v>
      </c>
      <c r="B1756" s="10" t="s">
        <v>348</v>
      </c>
      <c r="C1756" s="10" t="s">
        <v>281</v>
      </c>
      <c r="D1756" s="10" t="s">
        <v>253</v>
      </c>
      <c r="E1756" s="10" t="s">
        <v>376</v>
      </c>
      <c r="F1756" s="10">
        <v>1</v>
      </c>
    </row>
    <row r="1757" spans="1:6" x14ac:dyDescent="0.25">
      <c r="A1757" s="10">
        <v>10470079</v>
      </c>
      <c r="B1757" s="10" t="s">
        <v>348</v>
      </c>
      <c r="C1757" s="10" t="s">
        <v>281</v>
      </c>
      <c r="D1757" s="10" t="s">
        <v>253</v>
      </c>
      <c r="E1757" s="10" t="s">
        <v>377</v>
      </c>
      <c r="F1757" s="10">
        <v>0</v>
      </c>
    </row>
    <row r="1758" spans="1:6" x14ac:dyDescent="0.25">
      <c r="A1758" s="10">
        <v>10470080</v>
      </c>
      <c r="B1758" s="10" t="s">
        <v>348</v>
      </c>
      <c r="C1758" s="10" t="s">
        <v>237</v>
      </c>
      <c r="D1758" s="10" t="s">
        <v>233</v>
      </c>
      <c r="E1758" s="10" t="s">
        <v>374</v>
      </c>
      <c r="F1758" s="10">
        <v>1</v>
      </c>
    </row>
    <row r="1759" spans="1:6" x14ac:dyDescent="0.25">
      <c r="A1759" s="10">
        <v>10470080</v>
      </c>
      <c r="B1759" s="10" t="s">
        <v>348</v>
      </c>
      <c r="C1759" s="10" t="s">
        <v>237</v>
      </c>
      <c r="D1759" s="10" t="s">
        <v>233</v>
      </c>
      <c r="E1759" s="10" t="s">
        <v>375</v>
      </c>
      <c r="F1759" s="10">
        <v>1</v>
      </c>
    </row>
    <row r="1760" spans="1:6" x14ac:dyDescent="0.25">
      <c r="A1760" s="10">
        <v>10470080</v>
      </c>
      <c r="B1760" s="10" t="s">
        <v>348</v>
      </c>
      <c r="C1760" s="10" t="s">
        <v>237</v>
      </c>
      <c r="D1760" s="10" t="s">
        <v>233</v>
      </c>
      <c r="E1760" s="10" t="s">
        <v>376</v>
      </c>
      <c r="F1760" s="10">
        <v>1</v>
      </c>
    </row>
    <row r="1761" spans="1:6" x14ac:dyDescent="0.25">
      <c r="A1761" s="10">
        <v>10470080</v>
      </c>
      <c r="B1761" s="10" t="s">
        <v>348</v>
      </c>
      <c r="C1761" s="10" t="s">
        <v>237</v>
      </c>
      <c r="D1761" s="10" t="s">
        <v>233</v>
      </c>
      <c r="E1761" s="10" t="s">
        <v>377</v>
      </c>
      <c r="F1761" s="10">
        <v>0</v>
      </c>
    </row>
    <row r="1762" spans="1:6" x14ac:dyDescent="0.25">
      <c r="A1762" s="10">
        <v>10470081</v>
      </c>
      <c r="B1762" s="10" t="s">
        <v>348</v>
      </c>
      <c r="C1762" s="10" t="s">
        <v>284</v>
      </c>
      <c r="D1762" s="10" t="s">
        <v>233</v>
      </c>
      <c r="E1762" s="10" t="s">
        <v>374</v>
      </c>
      <c r="F1762" s="10">
        <v>1</v>
      </c>
    </row>
    <row r="1763" spans="1:6" x14ac:dyDescent="0.25">
      <c r="A1763" s="10">
        <v>10470081</v>
      </c>
      <c r="B1763" s="10" t="s">
        <v>348</v>
      </c>
      <c r="C1763" s="10" t="s">
        <v>284</v>
      </c>
      <c r="D1763" s="10" t="s">
        <v>233</v>
      </c>
      <c r="E1763" s="10" t="s">
        <v>375</v>
      </c>
      <c r="F1763" s="10">
        <v>0</v>
      </c>
    </row>
    <row r="1764" spans="1:6" x14ac:dyDescent="0.25">
      <c r="A1764" s="10">
        <v>10470081</v>
      </c>
      <c r="B1764" s="10" t="s">
        <v>348</v>
      </c>
      <c r="C1764" s="10" t="s">
        <v>284</v>
      </c>
      <c r="D1764" s="10" t="s">
        <v>233</v>
      </c>
      <c r="E1764" s="10" t="s">
        <v>376</v>
      </c>
      <c r="F1764" s="10">
        <v>1</v>
      </c>
    </row>
    <row r="1765" spans="1:6" x14ac:dyDescent="0.25">
      <c r="A1765" s="10">
        <v>10470081</v>
      </c>
      <c r="B1765" s="10" t="s">
        <v>348</v>
      </c>
      <c r="C1765" s="10" t="s">
        <v>284</v>
      </c>
      <c r="D1765" s="10" t="s">
        <v>233</v>
      </c>
      <c r="E1765" s="10" t="s">
        <v>377</v>
      </c>
      <c r="F1765" s="10">
        <v>0</v>
      </c>
    </row>
    <row r="1766" spans="1:6" x14ac:dyDescent="0.25">
      <c r="A1766" s="10">
        <v>10470082</v>
      </c>
      <c r="B1766" s="10" t="s">
        <v>348</v>
      </c>
      <c r="C1766" s="10" t="s">
        <v>98</v>
      </c>
      <c r="D1766" s="10" t="s">
        <v>48</v>
      </c>
      <c r="E1766" s="10" t="s">
        <v>374</v>
      </c>
      <c r="F1766" s="10">
        <v>1</v>
      </c>
    </row>
    <row r="1767" spans="1:6" x14ac:dyDescent="0.25">
      <c r="A1767" s="10">
        <v>10470082</v>
      </c>
      <c r="B1767" s="10" t="s">
        <v>348</v>
      </c>
      <c r="C1767" s="10" t="s">
        <v>98</v>
      </c>
      <c r="D1767" s="10" t="s">
        <v>48</v>
      </c>
      <c r="E1767" s="10" t="s">
        <v>375</v>
      </c>
      <c r="F1767" s="10">
        <v>0</v>
      </c>
    </row>
    <row r="1768" spans="1:6" x14ac:dyDescent="0.25">
      <c r="A1768" s="10">
        <v>10470082</v>
      </c>
      <c r="B1768" s="10" t="s">
        <v>348</v>
      </c>
      <c r="C1768" s="10" t="s">
        <v>98</v>
      </c>
      <c r="D1768" s="10" t="s">
        <v>48</v>
      </c>
      <c r="E1768" s="10" t="s">
        <v>376</v>
      </c>
      <c r="F1768" s="10">
        <v>0</v>
      </c>
    </row>
    <row r="1769" spans="1:6" x14ac:dyDescent="0.25">
      <c r="A1769" s="10">
        <v>10470082</v>
      </c>
      <c r="B1769" s="10" t="s">
        <v>348</v>
      </c>
      <c r="C1769" s="10" t="s">
        <v>98</v>
      </c>
      <c r="D1769" s="10" t="s">
        <v>48</v>
      </c>
      <c r="E1769" s="10" t="s">
        <v>377</v>
      </c>
      <c r="F1769" s="10">
        <v>0</v>
      </c>
    </row>
    <row r="1770" spans="1:6" x14ac:dyDescent="0.25">
      <c r="A1770" s="10">
        <v>10470083</v>
      </c>
      <c r="B1770" s="10" t="s">
        <v>348</v>
      </c>
      <c r="C1770" s="10" t="s">
        <v>272</v>
      </c>
      <c r="D1770" s="10" t="s">
        <v>253</v>
      </c>
      <c r="E1770" s="10" t="s">
        <v>374</v>
      </c>
      <c r="F1770" s="10">
        <v>1</v>
      </c>
    </row>
    <row r="1771" spans="1:6" x14ac:dyDescent="0.25">
      <c r="A1771" s="10">
        <v>10470083</v>
      </c>
      <c r="B1771" s="10" t="s">
        <v>348</v>
      </c>
      <c r="C1771" s="10" t="s">
        <v>272</v>
      </c>
      <c r="D1771" s="10" t="s">
        <v>253</v>
      </c>
      <c r="E1771" s="10" t="s">
        <v>375</v>
      </c>
      <c r="F1771" s="10">
        <v>0</v>
      </c>
    </row>
    <row r="1772" spans="1:6" x14ac:dyDescent="0.25">
      <c r="A1772" s="10">
        <v>10470083</v>
      </c>
      <c r="B1772" s="10" t="s">
        <v>348</v>
      </c>
      <c r="C1772" s="10" t="s">
        <v>272</v>
      </c>
      <c r="D1772" s="10" t="s">
        <v>253</v>
      </c>
      <c r="E1772" s="10" t="s">
        <v>376</v>
      </c>
      <c r="F1772" s="10">
        <v>0</v>
      </c>
    </row>
    <row r="1773" spans="1:6" x14ac:dyDescent="0.25">
      <c r="A1773" s="10">
        <v>10470083</v>
      </c>
      <c r="B1773" s="10" t="s">
        <v>348</v>
      </c>
      <c r="C1773" s="10" t="s">
        <v>272</v>
      </c>
      <c r="D1773" s="10" t="s">
        <v>253</v>
      </c>
      <c r="E1773" s="10" t="s">
        <v>377</v>
      </c>
      <c r="F1773" s="10">
        <v>0</v>
      </c>
    </row>
    <row r="1774" spans="1:6" x14ac:dyDescent="0.25">
      <c r="A1774" s="10">
        <v>10470084</v>
      </c>
      <c r="B1774" s="10" t="s">
        <v>348</v>
      </c>
      <c r="C1774" s="10" t="s">
        <v>146</v>
      </c>
      <c r="D1774" s="10" t="s">
        <v>136</v>
      </c>
      <c r="E1774" s="10" t="s">
        <v>374</v>
      </c>
      <c r="F1774" s="10">
        <v>1</v>
      </c>
    </row>
    <row r="1775" spans="1:6" x14ac:dyDescent="0.25">
      <c r="A1775" s="10">
        <v>10470084</v>
      </c>
      <c r="B1775" s="10" t="s">
        <v>348</v>
      </c>
      <c r="C1775" s="10" t="s">
        <v>146</v>
      </c>
      <c r="D1775" s="10" t="s">
        <v>136</v>
      </c>
      <c r="E1775" s="10" t="s">
        <v>375</v>
      </c>
      <c r="F1775" s="10">
        <v>0</v>
      </c>
    </row>
    <row r="1776" spans="1:6" x14ac:dyDescent="0.25">
      <c r="A1776" s="10">
        <v>10470084</v>
      </c>
      <c r="B1776" s="10" t="s">
        <v>348</v>
      </c>
      <c r="C1776" s="10" t="s">
        <v>146</v>
      </c>
      <c r="D1776" s="10" t="s">
        <v>136</v>
      </c>
      <c r="E1776" s="10" t="s">
        <v>376</v>
      </c>
      <c r="F1776" s="10">
        <v>1</v>
      </c>
    </row>
    <row r="1777" spans="1:6" x14ac:dyDescent="0.25">
      <c r="A1777" s="10">
        <v>10470084</v>
      </c>
      <c r="B1777" s="10" t="s">
        <v>348</v>
      </c>
      <c r="C1777" s="10" t="s">
        <v>146</v>
      </c>
      <c r="D1777" s="10" t="s">
        <v>136</v>
      </c>
      <c r="E1777" s="10" t="s">
        <v>377</v>
      </c>
      <c r="F1777" s="10">
        <v>0</v>
      </c>
    </row>
    <row r="1778" spans="1:6" x14ac:dyDescent="0.25">
      <c r="A1778" s="10">
        <v>10470085</v>
      </c>
      <c r="B1778" s="10" t="s">
        <v>348</v>
      </c>
      <c r="C1778" s="10" t="s">
        <v>256</v>
      </c>
      <c r="D1778" s="10" t="s">
        <v>253</v>
      </c>
      <c r="E1778" s="10" t="s">
        <v>374</v>
      </c>
      <c r="F1778" s="10">
        <v>1</v>
      </c>
    </row>
    <row r="1779" spans="1:6" x14ac:dyDescent="0.25">
      <c r="A1779" s="10">
        <v>10470085</v>
      </c>
      <c r="B1779" s="10" t="s">
        <v>348</v>
      </c>
      <c r="C1779" s="10" t="s">
        <v>256</v>
      </c>
      <c r="D1779" s="10" t="s">
        <v>253</v>
      </c>
      <c r="E1779" s="10" t="s">
        <v>375</v>
      </c>
      <c r="F1779" s="10">
        <v>1</v>
      </c>
    </row>
    <row r="1780" spans="1:6" x14ac:dyDescent="0.25">
      <c r="A1780" s="10">
        <v>10470085</v>
      </c>
      <c r="B1780" s="10" t="s">
        <v>348</v>
      </c>
      <c r="C1780" s="10" t="s">
        <v>256</v>
      </c>
      <c r="D1780" s="10" t="s">
        <v>253</v>
      </c>
      <c r="E1780" s="10" t="s">
        <v>376</v>
      </c>
      <c r="F1780" s="10">
        <v>0</v>
      </c>
    </row>
    <row r="1781" spans="1:6" x14ac:dyDescent="0.25">
      <c r="A1781" s="10">
        <v>10470085</v>
      </c>
      <c r="B1781" s="10" t="s">
        <v>348</v>
      </c>
      <c r="C1781" s="10" t="s">
        <v>256</v>
      </c>
      <c r="D1781" s="10" t="s">
        <v>253</v>
      </c>
      <c r="E1781" s="10" t="s">
        <v>377</v>
      </c>
      <c r="F1781" s="10">
        <v>0</v>
      </c>
    </row>
    <row r="1782" spans="1:6" x14ac:dyDescent="0.25">
      <c r="A1782" s="10">
        <v>10470086</v>
      </c>
      <c r="B1782" s="10" t="s">
        <v>348</v>
      </c>
      <c r="C1782" s="10" t="s">
        <v>289</v>
      </c>
      <c r="D1782" s="10" t="s">
        <v>233</v>
      </c>
      <c r="E1782" s="10" t="s">
        <v>374</v>
      </c>
      <c r="F1782" s="10">
        <v>1</v>
      </c>
    </row>
    <row r="1783" spans="1:6" x14ac:dyDescent="0.25">
      <c r="A1783" s="10">
        <v>10470086</v>
      </c>
      <c r="B1783" s="10" t="s">
        <v>348</v>
      </c>
      <c r="C1783" s="10" t="s">
        <v>289</v>
      </c>
      <c r="D1783" s="10" t="s">
        <v>233</v>
      </c>
      <c r="E1783" s="10" t="s">
        <v>375</v>
      </c>
      <c r="F1783" s="10">
        <v>1</v>
      </c>
    </row>
    <row r="1784" spans="1:6" x14ac:dyDescent="0.25">
      <c r="A1784" s="10">
        <v>10470086</v>
      </c>
      <c r="B1784" s="10" t="s">
        <v>348</v>
      </c>
      <c r="C1784" s="10" t="s">
        <v>289</v>
      </c>
      <c r="D1784" s="10" t="s">
        <v>233</v>
      </c>
      <c r="E1784" s="10" t="s">
        <v>376</v>
      </c>
      <c r="F1784" s="10">
        <v>1</v>
      </c>
    </row>
    <row r="1785" spans="1:6" x14ac:dyDescent="0.25">
      <c r="A1785" s="10">
        <v>10470086</v>
      </c>
      <c r="B1785" s="10" t="s">
        <v>348</v>
      </c>
      <c r="C1785" s="10" t="s">
        <v>289</v>
      </c>
      <c r="D1785" s="10" t="s">
        <v>233</v>
      </c>
      <c r="E1785" s="10" t="s">
        <v>377</v>
      </c>
      <c r="F1785" s="10">
        <v>0</v>
      </c>
    </row>
    <row r="1786" spans="1:6" x14ac:dyDescent="0.25">
      <c r="A1786" s="10">
        <v>10470087</v>
      </c>
      <c r="B1786" s="10" t="s">
        <v>348</v>
      </c>
      <c r="C1786" s="10" t="s">
        <v>156</v>
      </c>
      <c r="D1786" s="10" t="s">
        <v>136</v>
      </c>
      <c r="E1786" s="10" t="s">
        <v>374</v>
      </c>
      <c r="F1786" s="10">
        <v>1</v>
      </c>
    </row>
    <row r="1787" spans="1:6" x14ac:dyDescent="0.25">
      <c r="A1787" s="10">
        <v>10470087</v>
      </c>
      <c r="B1787" s="10" t="s">
        <v>348</v>
      </c>
      <c r="C1787" s="10" t="s">
        <v>156</v>
      </c>
      <c r="D1787" s="10" t="s">
        <v>136</v>
      </c>
      <c r="E1787" s="10" t="s">
        <v>375</v>
      </c>
      <c r="F1787" s="10">
        <v>1</v>
      </c>
    </row>
    <row r="1788" spans="1:6" x14ac:dyDescent="0.25">
      <c r="A1788" s="10">
        <v>10470087</v>
      </c>
      <c r="B1788" s="10" t="s">
        <v>348</v>
      </c>
      <c r="C1788" s="10" t="s">
        <v>156</v>
      </c>
      <c r="D1788" s="10" t="s">
        <v>136</v>
      </c>
      <c r="E1788" s="10" t="s">
        <v>376</v>
      </c>
      <c r="F1788" s="10">
        <v>1</v>
      </c>
    </row>
    <row r="1789" spans="1:6" x14ac:dyDescent="0.25">
      <c r="A1789" s="10">
        <v>10470087</v>
      </c>
      <c r="B1789" s="10" t="s">
        <v>348</v>
      </c>
      <c r="C1789" s="10" t="s">
        <v>156</v>
      </c>
      <c r="D1789" s="10" t="s">
        <v>136</v>
      </c>
      <c r="E1789" s="10" t="s">
        <v>377</v>
      </c>
      <c r="F1789" s="10">
        <v>0</v>
      </c>
    </row>
    <row r="1790" spans="1:6" x14ac:dyDescent="0.25">
      <c r="A1790" s="10">
        <v>10470088</v>
      </c>
      <c r="B1790" s="10" t="s">
        <v>348</v>
      </c>
      <c r="C1790" s="10" t="s">
        <v>275</v>
      </c>
      <c r="D1790" s="10" t="s">
        <v>253</v>
      </c>
      <c r="E1790" s="10" t="s">
        <v>374</v>
      </c>
      <c r="F1790" s="10">
        <v>1</v>
      </c>
    </row>
    <row r="1791" spans="1:6" x14ac:dyDescent="0.25">
      <c r="A1791" s="10">
        <v>10470088</v>
      </c>
      <c r="B1791" s="10" t="s">
        <v>348</v>
      </c>
      <c r="C1791" s="10" t="s">
        <v>275</v>
      </c>
      <c r="D1791" s="10" t="s">
        <v>253</v>
      </c>
      <c r="E1791" s="10" t="s">
        <v>375</v>
      </c>
      <c r="F1791" s="10">
        <v>1</v>
      </c>
    </row>
    <row r="1792" spans="1:6" x14ac:dyDescent="0.25">
      <c r="A1792" s="10">
        <v>10470088</v>
      </c>
      <c r="B1792" s="10" t="s">
        <v>348</v>
      </c>
      <c r="C1792" s="10" t="s">
        <v>275</v>
      </c>
      <c r="D1792" s="10" t="s">
        <v>253</v>
      </c>
      <c r="E1792" s="10" t="s">
        <v>376</v>
      </c>
      <c r="F1792" s="10">
        <v>0</v>
      </c>
    </row>
    <row r="1793" spans="1:6" x14ac:dyDescent="0.25">
      <c r="A1793" s="10">
        <v>10470088</v>
      </c>
      <c r="B1793" s="10" t="s">
        <v>348</v>
      </c>
      <c r="C1793" s="10" t="s">
        <v>275</v>
      </c>
      <c r="D1793" s="10" t="s">
        <v>253</v>
      </c>
      <c r="E1793" s="10" t="s">
        <v>377</v>
      </c>
      <c r="F1793" s="10">
        <v>0</v>
      </c>
    </row>
    <row r="1794" spans="1:6" x14ac:dyDescent="0.25">
      <c r="A1794" s="10">
        <v>10470089</v>
      </c>
      <c r="B1794" s="10" t="s">
        <v>348</v>
      </c>
      <c r="C1794" s="10" t="s">
        <v>227</v>
      </c>
      <c r="D1794" s="10" t="s">
        <v>136</v>
      </c>
      <c r="E1794" s="10" t="s">
        <v>374</v>
      </c>
      <c r="F1794" s="10">
        <v>1</v>
      </c>
    </row>
    <row r="1795" spans="1:6" x14ac:dyDescent="0.25">
      <c r="A1795" s="10">
        <v>10470089</v>
      </c>
      <c r="B1795" s="10" t="s">
        <v>348</v>
      </c>
      <c r="C1795" s="10" t="s">
        <v>227</v>
      </c>
      <c r="D1795" s="10" t="s">
        <v>136</v>
      </c>
      <c r="E1795" s="10" t="s">
        <v>375</v>
      </c>
      <c r="F1795" s="10">
        <v>0</v>
      </c>
    </row>
    <row r="1796" spans="1:6" x14ac:dyDescent="0.25">
      <c r="A1796" s="10">
        <v>10470089</v>
      </c>
      <c r="B1796" s="10" t="s">
        <v>348</v>
      </c>
      <c r="C1796" s="10" t="s">
        <v>227</v>
      </c>
      <c r="D1796" s="10" t="s">
        <v>136</v>
      </c>
      <c r="E1796" s="10" t="s">
        <v>376</v>
      </c>
      <c r="F1796" s="10">
        <v>1</v>
      </c>
    </row>
    <row r="1797" spans="1:6" x14ac:dyDescent="0.25">
      <c r="A1797" s="10">
        <v>10470089</v>
      </c>
      <c r="B1797" s="10" t="s">
        <v>348</v>
      </c>
      <c r="C1797" s="10" t="s">
        <v>227</v>
      </c>
      <c r="D1797" s="10" t="s">
        <v>136</v>
      </c>
      <c r="E1797" s="10" t="s">
        <v>377</v>
      </c>
      <c r="F1797" s="10">
        <v>0</v>
      </c>
    </row>
    <row r="1798" spans="1:6" x14ac:dyDescent="0.25">
      <c r="A1798" s="10">
        <v>10470090</v>
      </c>
      <c r="B1798" s="10" t="s">
        <v>348</v>
      </c>
      <c r="C1798" s="10" t="s">
        <v>232</v>
      </c>
      <c r="D1798" s="10" t="s">
        <v>233</v>
      </c>
      <c r="E1798" s="10" t="s">
        <v>374</v>
      </c>
      <c r="F1798" s="10">
        <v>1</v>
      </c>
    </row>
    <row r="1799" spans="1:6" x14ac:dyDescent="0.25">
      <c r="A1799" s="10">
        <v>10470090</v>
      </c>
      <c r="B1799" s="10" t="s">
        <v>348</v>
      </c>
      <c r="C1799" s="10" t="s">
        <v>232</v>
      </c>
      <c r="D1799" s="10" t="s">
        <v>233</v>
      </c>
      <c r="E1799" s="10" t="s">
        <v>375</v>
      </c>
      <c r="F1799" s="10">
        <v>1</v>
      </c>
    </row>
    <row r="1800" spans="1:6" x14ac:dyDescent="0.25">
      <c r="A1800" s="10">
        <v>10470090</v>
      </c>
      <c r="B1800" s="10" t="s">
        <v>348</v>
      </c>
      <c r="C1800" s="10" t="s">
        <v>232</v>
      </c>
      <c r="D1800" s="10" t="s">
        <v>233</v>
      </c>
      <c r="E1800" s="10" t="s">
        <v>376</v>
      </c>
      <c r="F1800" s="10">
        <v>1</v>
      </c>
    </row>
    <row r="1801" spans="1:6" x14ac:dyDescent="0.25">
      <c r="A1801" s="10">
        <v>10470090</v>
      </c>
      <c r="B1801" s="10" t="s">
        <v>348</v>
      </c>
      <c r="C1801" s="10" t="s">
        <v>232</v>
      </c>
      <c r="D1801" s="10" t="s">
        <v>233</v>
      </c>
      <c r="E1801" s="10" t="s">
        <v>377</v>
      </c>
      <c r="F1801" s="10">
        <v>0</v>
      </c>
    </row>
    <row r="1802" spans="1:6" x14ac:dyDescent="0.25">
      <c r="A1802" s="10">
        <v>10470091</v>
      </c>
      <c r="B1802" s="10" t="s">
        <v>348</v>
      </c>
      <c r="C1802" s="10" t="s">
        <v>151</v>
      </c>
      <c r="D1802" s="10" t="s">
        <v>136</v>
      </c>
      <c r="E1802" s="10" t="s">
        <v>374</v>
      </c>
      <c r="F1802" s="10">
        <v>0</v>
      </c>
    </row>
    <row r="1803" spans="1:6" x14ac:dyDescent="0.25">
      <c r="A1803" s="10">
        <v>10470091</v>
      </c>
      <c r="B1803" s="10" t="s">
        <v>348</v>
      </c>
      <c r="C1803" s="10" t="s">
        <v>151</v>
      </c>
      <c r="D1803" s="10" t="s">
        <v>136</v>
      </c>
      <c r="E1803" s="10" t="s">
        <v>375</v>
      </c>
      <c r="F1803" s="10">
        <v>1</v>
      </c>
    </row>
    <row r="1804" spans="1:6" x14ac:dyDescent="0.25">
      <c r="A1804" s="10">
        <v>10470091</v>
      </c>
      <c r="B1804" s="10" t="s">
        <v>348</v>
      </c>
      <c r="C1804" s="10" t="s">
        <v>151</v>
      </c>
      <c r="D1804" s="10" t="s">
        <v>136</v>
      </c>
      <c r="E1804" s="10" t="s">
        <v>376</v>
      </c>
      <c r="F1804" s="10">
        <v>1</v>
      </c>
    </row>
    <row r="1805" spans="1:6" x14ac:dyDescent="0.25">
      <c r="A1805" s="10">
        <v>10470091</v>
      </c>
      <c r="B1805" s="10" t="s">
        <v>348</v>
      </c>
      <c r="C1805" s="10" t="s">
        <v>151</v>
      </c>
      <c r="D1805" s="10" t="s">
        <v>136</v>
      </c>
      <c r="E1805" s="10" t="s">
        <v>377</v>
      </c>
      <c r="F1805" s="10">
        <v>0</v>
      </c>
    </row>
    <row r="1806" spans="1:6" x14ac:dyDescent="0.25">
      <c r="A1806" s="10">
        <v>10470092</v>
      </c>
      <c r="B1806" s="10" t="s">
        <v>348</v>
      </c>
      <c r="C1806" s="10" t="s">
        <v>217</v>
      </c>
      <c r="D1806" s="10" t="s">
        <v>136</v>
      </c>
      <c r="E1806" s="10" t="s">
        <v>374</v>
      </c>
      <c r="F1806" s="10">
        <v>1</v>
      </c>
    </row>
    <row r="1807" spans="1:6" x14ac:dyDescent="0.25">
      <c r="A1807" s="10">
        <v>10470092</v>
      </c>
      <c r="B1807" s="10" t="s">
        <v>348</v>
      </c>
      <c r="C1807" s="10" t="s">
        <v>217</v>
      </c>
      <c r="D1807" s="10" t="s">
        <v>136</v>
      </c>
      <c r="E1807" s="10" t="s">
        <v>375</v>
      </c>
      <c r="F1807" s="10">
        <v>0</v>
      </c>
    </row>
    <row r="1808" spans="1:6" x14ac:dyDescent="0.25">
      <c r="A1808" s="10">
        <v>10470092</v>
      </c>
      <c r="B1808" s="10" t="s">
        <v>348</v>
      </c>
      <c r="C1808" s="10" t="s">
        <v>217</v>
      </c>
      <c r="D1808" s="10" t="s">
        <v>136</v>
      </c>
      <c r="E1808" s="10" t="s">
        <v>376</v>
      </c>
      <c r="F1808" s="10">
        <v>1</v>
      </c>
    </row>
    <row r="1809" spans="1:6" x14ac:dyDescent="0.25">
      <c r="A1809" s="10">
        <v>10470092</v>
      </c>
      <c r="B1809" s="10" t="s">
        <v>348</v>
      </c>
      <c r="C1809" s="10" t="s">
        <v>217</v>
      </c>
      <c r="D1809" s="10" t="s">
        <v>136</v>
      </c>
      <c r="E1809" s="10" t="s">
        <v>377</v>
      </c>
      <c r="F1809" s="10">
        <v>0</v>
      </c>
    </row>
    <row r="1810" spans="1:6" x14ac:dyDescent="0.25">
      <c r="A1810" s="10">
        <v>10470093</v>
      </c>
      <c r="B1810" s="10" t="s">
        <v>348</v>
      </c>
      <c r="C1810" s="10" t="s">
        <v>247</v>
      </c>
      <c r="D1810" s="10" t="s">
        <v>136</v>
      </c>
      <c r="E1810" s="10" t="s">
        <v>374</v>
      </c>
      <c r="F1810" s="10">
        <v>1</v>
      </c>
    </row>
    <row r="1811" spans="1:6" x14ac:dyDescent="0.25">
      <c r="A1811" s="10">
        <v>10470093</v>
      </c>
      <c r="B1811" s="10" t="s">
        <v>348</v>
      </c>
      <c r="C1811" s="10" t="s">
        <v>247</v>
      </c>
      <c r="D1811" s="10" t="s">
        <v>136</v>
      </c>
      <c r="E1811" s="10" t="s">
        <v>375</v>
      </c>
      <c r="F1811" s="10">
        <v>0</v>
      </c>
    </row>
    <row r="1812" spans="1:6" x14ac:dyDescent="0.25">
      <c r="A1812" s="10">
        <v>10470093</v>
      </c>
      <c r="B1812" s="10" t="s">
        <v>348</v>
      </c>
      <c r="C1812" s="10" t="s">
        <v>247</v>
      </c>
      <c r="D1812" s="10" t="s">
        <v>136</v>
      </c>
      <c r="E1812" s="10" t="s">
        <v>376</v>
      </c>
      <c r="F1812" s="10">
        <v>1</v>
      </c>
    </row>
    <row r="1813" spans="1:6" x14ac:dyDescent="0.25">
      <c r="A1813" s="10">
        <v>10470093</v>
      </c>
      <c r="B1813" s="10" t="s">
        <v>348</v>
      </c>
      <c r="C1813" s="10" t="s">
        <v>247</v>
      </c>
      <c r="D1813" s="10" t="s">
        <v>136</v>
      </c>
      <c r="E1813" s="10" t="s">
        <v>377</v>
      </c>
      <c r="F1813" s="10">
        <v>0</v>
      </c>
    </row>
    <row r="1814" spans="1:6" x14ac:dyDescent="0.25">
      <c r="A1814" s="10">
        <v>10470094</v>
      </c>
      <c r="B1814" s="10" t="s">
        <v>348</v>
      </c>
      <c r="C1814" s="10" t="s">
        <v>278</v>
      </c>
      <c r="D1814" s="10" t="s">
        <v>253</v>
      </c>
      <c r="E1814" s="10" t="s">
        <v>374</v>
      </c>
      <c r="F1814" s="10">
        <v>1</v>
      </c>
    </row>
    <row r="1815" spans="1:6" x14ac:dyDescent="0.25">
      <c r="A1815" s="10">
        <v>10470094</v>
      </c>
      <c r="B1815" s="10" t="s">
        <v>348</v>
      </c>
      <c r="C1815" s="10" t="s">
        <v>278</v>
      </c>
      <c r="D1815" s="10" t="s">
        <v>253</v>
      </c>
      <c r="E1815" s="10" t="s">
        <v>375</v>
      </c>
      <c r="F1815" s="10">
        <v>0</v>
      </c>
    </row>
    <row r="1816" spans="1:6" x14ac:dyDescent="0.25">
      <c r="A1816" s="10">
        <v>10470094</v>
      </c>
      <c r="B1816" s="10" t="s">
        <v>348</v>
      </c>
      <c r="C1816" s="10" t="s">
        <v>278</v>
      </c>
      <c r="D1816" s="10" t="s">
        <v>253</v>
      </c>
      <c r="E1816" s="10" t="s">
        <v>376</v>
      </c>
      <c r="F1816" s="10">
        <v>0</v>
      </c>
    </row>
    <row r="1817" spans="1:6" x14ac:dyDescent="0.25">
      <c r="A1817" s="10">
        <v>10470094</v>
      </c>
      <c r="B1817" s="10" t="s">
        <v>348</v>
      </c>
      <c r="C1817" s="10" t="s">
        <v>278</v>
      </c>
      <c r="D1817" s="10" t="s">
        <v>253</v>
      </c>
      <c r="E1817" s="10" t="s">
        <v>377</v>
      </c>
      <c r="F1817" s="10">
        <v>0</v>
      </c>
    </row>
    <row r="1818" spans="1:6" x14ac:dyDescent="0.25">
      <c r="A1818" s="10">
        <v>10470095</v>
      </c>
      <c r="B1818" s="10" t="s">
        <v>348</v>
      </c>
      <c r="C1818" s="10" t="s">
        <v>222</v>
      </c>
      <c r="D1818" s="10" t="s">
        <v>136</v>
      </c>
      <c r="E1818" s="10" t="s">
        <v>374</v>
      </c>
      <c r="F1818" s="10">
        <v>1</v>
      </c>
    </row>
    <row r="1819" spans="1:6" x14ac:dyDescent="0.25">
      <c r="A1819" s="10">
        <v>10470095</v>
      </c>
      <c r="B1819" s="10" t="s">
        <v>348</v>
      </c>
      <c r="C1819" s="10" t="s">
        <v>222</v>
      </c>
      <c r="D1819" s="10" t="s">
        <v>136</v>
      </c>
      <c r="E1819" s="10" t="s">
        <v>375</v>
      </c>
      <c r="F1819" s="10">
        <v>1</v>
      </c>
    </row>
    <row r="1820" spans="1:6" x14ac:dyDescent="0.25">
      <c r="A1820" s="10">
        <v>10470095</v>
      </c>
      <c r="B1820" s="10" t="s">
        <v>348</v>
      </c>
      <c r="C1820" s="10" t="s">
        <v>222</v>
      </c>
      <c r="D1820" s="10" t="s">
        <v>136</v>
      </c>
      <c r="E1820" s="10" t="s">
        <v>376</v>
      </c>
      <c r="F1820" s="10">
        <v>0</v>
      </c>
    </row>
    <row r="1821" spans="1:6" x14ac:dyDescent="0.25">
      <c r="A1821" s="10">
        <v>10470095</v>
      </c>
      <c r="B1821" s="10" t="s">
        <v>348</v>
      </c>
      <c r="C1821" s="10" t="s">
        <v>222</v>
      </c>
      <c r="D1821" s="10" t="s">
        <v>136</v>
      </c>
      <c r="E1821" s="10" t="s">
        <v>377</v>
      </c>
      <c r="F1821" s="10">
        <v>0</v>
      </c>
    </row>
    <row r="1822" spans="1:6" x14ac:dyDescent="0.25">
      <c r="A1822" s="10">
        <v>10470096</v>
      </c>
      <c r="B1822" s="10" t="s">
        <v>348</v>
      </c>
      <c r="C1822" s="10" t="s">
        <v>252</v>
      </c>
      <c r="D1822" s="10" t="s">
        <v>253</v>
      </c>
      <c r="E1822" s="10" t="s">
        <v>374</v>
      </c>
      <c r="F1822" s="10">
        <v>1</v>
      </c>
    </row>
    <row r="1823" spans="1:6" x14ac:dyDescent="0.25">
      <c r="A1823" s="10">
        <v>10470096</v>
      </c>
      <c r="B1823" s="10" t="s">
        <v>348</v>
      </c>
      <c r="C1823" s="10" t="s">
        <v>252</v>
      </c>
      <c r="D1823" s="10" t="s">
        <v>253</v>
      </c>
      <c r="E1823" s="10" t="s">
        <v>375</v>
      </c>
      <c r="F1823" s="10">
        <v>0</v>
      </c>
    </row>
    <row r="1824" spans="1:6" x14ac:dyDescent="0.25">
      <c r="A1824" s="10">
        <v>10470096</v>
      </c>
      <c r="B1824" s="10" t="s">
        <v>348</v>
      </c>
      <c r="C1824" s="10" t="s">
        <v>252</v>
      </c>
      <c r="D1824" s="10" t="s">
        <v>253</v>
      </c>
      <c r="E1824" s="10" t="s">
        <v>376</v>
      </c>
      <c r="F1824" s="10">
        <v>1</v>
      </c>
    </row>
    <row r="1825" spans="1:6" x14ac:dyDescent="0.25">
      <c r="A1825" s="10">
        <v>10470096</v>
      </c>
      <c r="B1825" s="10" t="s">
        <v>348</v>
      </c>
      <c r="C1825" s="10" t="s">
        <v>252</v>
      </c>
      <c r="D1825" s="10" t="s">
        <v>253</v>
      </c>
      <c r="E1825" s="10" t="s">
        <v>377</v>
      </c>
      <c r="F1825" s="10">
        <v>0</v>
      </c>
    </row>
    <row r="1826" spans="1:6" x14ac:dyDescent="0.25">
      <c r="A1826" s="10">
        <v>10470097</v>
      </c>
      <c r="B1826" s="10" t="s">
        <v>348</v>
      </c>
      <c r="C1826" s="10" t="s">
        <v>135</v>
      </c>
      <c r="D1826" s="10" t="s">
        <v>136</v>
      </c>
      <c r="E1826" s="10" t="s">
        <v>374</v>
      </c>
      <c r="F1826" s="10">
        <v>1</v>
      </c>
    </row>
    <row r="1827" spans="1:6" x14ac:dyDescent="0.25">
      <c r="A1827" s="10">
        <v>10470097</v>
      </c>
      <c r="B1827" s="10" t="s">
        <v>348</v>
      </c>
      <c r="C1827" s="10" t="s">
        <v>135</v>
      </c>
      <c r="D1827" s="10" t="s">
        <v>136</v>
      </c>
      <c r="E1827" s="10" t="s">
        <v>375</v>
      </c>
      <c r="F1827" s="10">
        <v>0</v>
      </c>
    </row>
    <row r="1828" spans="1:6" x14ac:dyDescent="0.25">
      <c r="A1828" s="10">
        <v>10470097</v>
      </c>
      <c r="B1828" s="10" t="s">
        <v>348</v>
      </c>
      <c r="C1828" s="10" t="s">
        <v>135</v>
      </c>
      <c r="D1828" s="10" t="s">
        <v>136</v>
      </c>
      <c r="E1828" s="10" t="s">
        <v>376</v>
      </c>
      <c r="F1828" s="10">
        <v>1</v>
      </c>
    </row>
    <row r="1829" spans="1:6" x14ac:dyDescent="0.25">
      <c r="A1829" s="10">
        <v>10470097</v>
      </c>
      <c r="B1829" s="10" t="s">
        <v>348</v>
      </c>
      <c r="C1829" s="10" t="s">
        <v>135</v>
      </c>
      <c r="D1829" s="10" t="s">
        <v>136</v>
      </c>
      <c r="E1829" s="10" t="s">
        <v>377</v>
      </c>
      <c r="F1829" s="10">
        <v>0</v>
      </c>
    </row>
    <row r="1830" spans="1:6" x14ac:dyDescent="0.25">
      <c r="A1830" s="10">
        <v>10485525</v>
      </c>
      <c r="B1830" s="10" t="s">
        <v>348</v>
      </c>
      <c r="C1830" s="10" t="s">
        <v>305</v>
      </c>
      <c r="D1830" s="10" t="s">
        <v>253</v>
      </c>
      <c r="E1830" s="10" t="s">
        <v>374</v>
      </c>
      <c r="F1830" s="10">
        <v>0</v>
      </c>
    </row>
    <row r="1831" spans="1:6" x14ac:dyDescent="0.25">
      <c r="A1831" s="10">
        <v>10485525</v>
      </c>
      <c r="B1831" s="10" t="s">
        <v>348</v>
      </c>
      <c r="C1831" s="10" t="s">
        <v>305</v>
      </c>
      <c r="D1831" s="10" t="s">
        <v>253</v>
      </c>
      <c r="E1831" s="10" t="s">
        <v>375</v>
      </c>
      <c r="F1831" s="10">
        <v>0</v>
      </c>
    </row>
    <row r="1832" spans="1:6" x14ac:dyDescent="0.25">
      <c r="A1832" s="10">
        <v>10485525</v>
      </c>
      <c r="B1832" s="10" t="s">
        <v>348</v>
      </c>
      <c r="C1832" s="10" t="s">
        <v>305</v>
      </c>
      <c r="D1832" s="10" t="s">
        <v>253</v>
      </c>
      <c r="E1832" s="10" t="s">
        <v>376</v>
      </c>
      <c r="F1832" s="10">
        <v>1</v>
      </c>
    </row>
    <row r="1833" spans="1:6" x14ac:dyDescent="0.25">
      <c r="A1833" s="10">
        <v>10485525</v>
      </c>
      <c r="B1833" s="10" t="s">
        <v>348</v>
      </c>
      <c r="C1833" s="10" t="s">
        <v>305</v>
      </c>
      <c r="D1833" s="10" t="s">
        <v>253</v>
      </c>
      <c r="E1833" s="10" t="s">
        <v>377</v>
      </c>
      <c r="F1833" s="10">
        <v>0</v>
      </c>
    </row>
    <row r="1834" spans="1:6" x14ac:dyDescent="0.25">
      <c r="A1834" s="10">
        <v>10485526</v>
      </c>
      <c r="B1834" s="10" t="s">
        <v>348</v>
      </c>
      <c r="C1834" s="10" t="s">
        <v>185</v>
      </c>
      <c r="D1834" s="10" t="s">
        <v>186</v>
      </c>
      <c r="E1834" s="10" t="s">
        <v>374</v>
      </c>
      <c r="F1834" s="10">
        <v>1</v>
      </c>
    </row>
    <row r="1835" spans="1:6" x14ac:dyDescent="0.25">
      <c r="A1835" s="10">
        <v>10485526</v>
      </c>
      <c r="B1835" s="10" t="s">
        <v>348</v>
      </c>
      <c r="C1835" s="10" t="s">
        <v>185</v>
      </c>
      <c r="D1835" s="10" t="s">
        <v>186</v>
      </c>
      <c r="E1835" s="10" t="s">
        <v>375</v>
      </c>
      <c r="F1835" s="10">
        <v>1</v>
      </c>
    </row>
    <row r="1836" spans="1:6" x14ac:dyDescent="0.25">
      <c r="A1836" s="10">
        <v>10485526</v>
      </c>
      <c r="B1836" s="10" t="s">
        <v>348</v>
      </c>
      <c r="C1836" s="10" t="s">
        <v>185</v>
      </c>
      <c r="D1836" s="10" t="s">
        <v>186</v>
      </c>
      <c r="E1836" s="10" t="s">
        <v>376</v>
      </c>
      <c r="F1836" s="10">
        <v>1</v>
      </c>
    </row>
    <row r="1837" spans="1:6" x14ac:dyDescent="0.25">
      <c r="A1837" s="10">
        <v>10485526</v>
      </c>
      <c r="B1837" s="10" t="s">
        <v>348</v>
      </c>
      <c r="C1837" s="10" t="s">
        <v>185</v>
      </c>
      <c r="D1837" s="10" t="s">
        <v>186</v>
      </c>
      <c r="E1837" s="10" t="s">
        <v>377</v>
      </c>
      <c r="F1837" s="10">
        <v>0</v>
      </c>
    </row>
    <row r="1838" spans="1:6" x14ac:dyDescent="0.25">
      <c r="A1838" s="10">
        <v>10485527</v>
      </c>
      <c r="B1838" s="10" t="s">
        <v>348</v>
      </c>
      <c r="C1838" s="10" t="s">
        <v>194</v>
      </c>
      <c r="D1838" s="10" t="s">
        <v>186</v>
      </c>
      <c r="E1838" s="10" t="s">
        <v>374</v>
      </c>
      <c r="F1838" s="10">
        <v>0</v>
      </c>
    </row>
    <row r="1839" spans="1:6" x14ac:dyDescent="0.25">
      <c r="A1839" s="10">
        <v>10485527</v>
      </c>
      <c r="B1839" s="10" t="s">
        <v>348</v>
      </c>
      <c r="C1839" s="10" t="s">
        <v>194</v>
      </c>
      <c r="D1839" s="10" t="s">
        <v>186</v>
      </c>
      <c r="E1839" s="10" t="s">
        <v>375</v>
      </c>
      <c r="F1839" s="10">
        <v>0</v>
      </c>
    </row>
    <row r="1840" spans="1:6" x14ac:dyDescent="0.25">
      <c r="A1840" s="10">
        <v>10485527</v>
      </c>
      <c r="B1840" s="10" t="s">
        <v>348</v>
      </c>
      <c r="C1840" s="10" t="s">
        <v>194</v>
      </c>
      <c r="D1840" s="10" t="s">
        <v>186</v>
      </c>
      <c r="E1840" s="10" t="s">
        <v>376</v>
      </c>
      <c r="F1840" s="10">
        <v>1</v>
      </c>
    </row>
    <row r="1841" spans="1:6" x14ac:dyDescent="0.25">
      <c r="A1841" s="10">
        <v>10485527</v>
      </c>
      <c r="B1841" s="10" t="s">
        <v>348</v>
      </c>
      <c r="C1841" s="10" t="s">
        <v>194</v>
      </c>
      <c r="D1841" s="10" t="s">
        <v>186</v>
      </c>
      <c r="E1841" s="10" t="s">
        <v>377</v>
      </c>
      <c r="F1841" s="10">
        <v>0</v>
      </c>
    </row>
    <row r="1842" spans="1:6" x14ac:dyDescent="0.25">
      <c r="A1842" s="10">
        <v>10485528</v>
      </c>
      <c r="B1842" s="10" t="s">
        <v>348</v>
      </c>
      <c r="C1842" s="10" t="s">
        <v>284</v>
      </c>
      <c r="D1842" s="10" t="s">
        <v>233</v>
      </c>
      <c r="E1842" s="10" t="s">
        <v>374</v>
      </c>
      <c r="F1842" s="10">
        <v>1</v>
      </c>
    </row>
    <row r="1843" spans="1:6" x14ac:dyDescent="0.25">
      <c r="A1843" s="10">
        <v>10485528</v>
      </c>
      <c r="B1843" s="10" t="s">
        <v>348</v>
      </c>
      <c r="C1843" s="10" t="s">
        <v>284</v>
      </c>
      <c r="D1843" s="10" t="s">
        <v>233</v>
      </c>
      <c r="E1843" s="10" t="s">
        <v>375</v>
      </c>
      <c r="F1843" s="10">
        <v>1</v>
      </c>
    </row>
    <row r="1844" spans="1:6" x14ac:dyDescent="0.25">
      <c r="A1844" s="10">
        <v>10485528</v>
      </c>
      <c r="B1844" s="10" t="s">
        <v>348</v>
      </c>
      <c r="C1844" s="10" t="s">
        <v>284</v>
      </c>
      <c r="D1844" s="10" t="s">
        <v>233</v>
      </c>
      <c r="E1844" s="10" t="s">
        <v>376</v>
      </c>
      <c r="F1844" s="10">
        <v>0</v>
      </c>
    </row>
    <row r="1845" spans="1:6" x14ac:dyDescent="0.25">
      <c r="A1845" s="10">
        <v>10485528</v>
      </c>
      <c r="B1845" s="10" t="s">
        <v>348</v>
      </c>
      <c r="C1845" s="10" t="s">
        <v>284</v>
      </c>
      <c r="D1845" s="10" t="s">
        <v>233</v>
      </c>
      <c r="E1845" s="10" t="s">
        <v>377</v>
      </c>
      <c r="F1845" s="10">
        <v>0</v>
      </c>
    </row>
    <row r="1846" spans="1:6" x14ac:dyDescent="0.25">
      <c r="A1846" s="10">
        <v>10485529</v>
      </c>
      <c r="B1846" s="10" t="s">
        <v>348</v>
      </c>
      <c r="C1846" s="10" t="s">
        <v>125</v>
      </c>
      <c r="D1846" s="10" t="s">
        <v>104</v>
      </c>
      <c r="E1846" s="10" t="s">
        <v>374</v>
      </c>
      <c r="F1846" s="10">
        <v>0</v>
      </c>
    </row>
    <row r="1847" spans="1:6" x14ac:dyDescent="0.25">
      <c r="A1847" s="10">
        <v>10485529</v>
      </c>
      <c r="B1847" s="10" t="s">
        <v>348</v>
      </c>
      <c r="C1847" s="10" t="s">
        <v>125</v>
      </c>
      <c r="D1847" s="10" t="s">
        <v>104</v>
      </c>
      <c r="E1847" s="10" t="s">
        <v>375</v>
      </c>
      <c r="F1847" s="10">
        <v>0</v>
      </c>
    </row>
    <row r="1848" spans="1:6" x14ac:dyDescent="0.25">
      <c r="A1848" s="10">
        <v>10485529</v>
      </c>
      <c r="B1848" s="10" t="s">
        <v>348</v>
      </c>
      <c r="C1848" s="10" t="s">
        <v>125</v>
      </c>
      <c r="D1848" s="10" t="s">
        <v>104</v>
      </c>
      <c r="E1848" s="10" t="s">
        <v>376</v>
      </c>
      <c r="F1848" s="10">
        <v>0</v>
      </c>
    </row>
    <row r="1849" spans="1:6" x14ac:dyDescent="0.25">
      <c r="A1849" s="10">
        <v>10485529</v>
      </c>
      <c r="B1849" s="10" t="s">
        <v>348</v>
      </c>
      <c r="C1849" s="10" t="s">
        <v>125</v>
      </c>
      <c r="D1849" s="10" t="s">
        <v>104</v>
      </c>
      <c r="E1849" s="10" t="s">
        <v>377</v>
      </c>
      <c r="F1849" s="10">
        <v>1</v>
      </c>
    </row>
    <row r="1850" spans="1:6" x14ac:dyDescent="0.25">
      <c r="A1850" s="10">
        <v>10485530</v>
      </c>
      <c r="B1850" s="10" t="s">
        <v>348</v>
      </c>
      <c r="C1850" s="10" t="s">
        <v>209</v>
      </c>
      <c r="D1850" s="10" t="s">
        <v>186</v>
      </c>
      <c r="E1850" s="10" t="s">
        <v>374</v>
      </c>
      <c r="F1850" s="10">
        <v>1</v>
      </c>
    </row>
    <row r="1851" spans="1:6" x14ac:dyDescent="0.25">
      <c r="A1851" s="10">
        <v>10485530</v>
      </c>
      <c r="B1851" s="10" t="s">
        <v>348</v>
      </c>
      <c r="C1851" s="10" t="s">
        <v>209</v>
      </c>
      <c r="D1851" s="10" t="s">
        <v>186</v>
      </c>
      <c r="E1851" s="10" t="s">
        <v>375</v>
      </c>
      <c r="F1851" s="10">
        <v>1</v>
      </c>
    </row>
    <row r="1852" spans="1:6" x14ac:dyDescent="0.25">
      <c r="A1852" s="10">
        <v>10485530</v>
      </c>
      <c r="B1852" s="10" t="s">
        <v>348</v>
      </c>
      <c r="C1852" s="10" t="s">
        <v>209</v>
      </c>
      <c r="D1852" s="10" t="s">
        <v>186</v>
      </c>
      <c r="E1852" s="10" t="s">
        <v>376</v>
      </c>
      <c r="F1852" s="10">
        <v>0</v>
      </c>
    </row>
    <row r="1853" spans="1:6" x14ac:dyDescent="0.25">
      <c r="A1853" s="10">
        <v>10485530</v>
      </c>
      <c r="B1853" s="10" t="s">
        <v>348</v>
      </c>
      <c r="C1853" s="10" t="s">
        <v>209</v>
      </c>
      <c r="D1853" s="10" t="s">
        <v>186</v>
      </c>
      <c r="E1853" s="10" t="s">
        <v>377</v>
      </c>
      <c r="F1853" s="10">
        <v>0</v>
      </c>
    </row>
    <row r="1854" spans="1:6" x14ac:dyDescent="0.25">
      <c r="A1854" s="10">
        <v>10485531</v>
      </c>
      <c r="B1854" s="10" t="s">
        <v>348</v>
      </c>
      <c r="C1854" s="10" t="s">
        <v>131</v>
      </c>
      <c r="D1854" s="10" t="s">
        <v>104</v>
      </c>
      <c r="E1854" s="10" t="s">
        <v>374</v>
      </c>
      <c r="F1854" s="10">
        <v>1</v>
      </c>
    </row>
    <row r="1855" spans="1:6" x14ac:dyDescent="0.25">
      <c r="A1855" s="10">
        <v>10485531</v>
      </c>
      <c r="B1855" s="10" t="s">
        <v>348</v>
      </c>
      <c r="C1855" s="10" t="s">
        <v>131</v>
      </c>
      <c r="D1855" s="10" t="s">
        <v>104</v>
      </c>
      <c r="E1855" s="10" t="s">
        <v>375</v>
      </c>
      <c r="F1855" s="10">
        <v>0</v>
      </c>
    </row>
    <row r="1856" spans="1:6" x14ac:dyDescent="0.25">
      <c r="A1856" s="10">
        <v>10485531</v>
      </c>
      <c r="B1856" s="10" t="s">
        <v>348</v>
      </c>
      <c r="C1856" s="10" t="s">
        <v>131</v>
      </c>
      <c r="D1856" s="10" t="s">
        <v>104</v>
      </c>
      <c r="E1856" s="10" t="s">
        <v>376</v>
      </c>
      <c r="F1856" s="10">
        <v>1</v>
      </c>
    </row>
    <row r="1857" spans="1:6" x14ac:dyDescent="0.25">
      <c r="A1857" s="10">
        <v>10485531</v>
      </c>
      <c r="B1857" s="10" t="s">
        <v>348</v>
      </c>
      <c r="C1857" s="10" t="s">
        <v>131</v>
      </c>
      <c r="D1857" s="10" t="s">
        <v>104</v>
      </c>
      <c r="E1857" s="10" t="s">
        <v>377</v>
      </c>
      <c r="F1857" s="10">
        <v>0</v>
      </c>
    </row>
    <row r="1858" spans="1:6" x14ac:dyDescent="0.25">
      <c r="A1858" s="10">
        <v>10485532</v>
      </c>
      <c r="B1858" s="10" t="s">
        <v>348</v>
      </c>
      <c r="C1858" s="10" t="s">
        <v>163</v>
      </c>
      <c r="D1858" s="10" t="s">
        <v>136</v>
      </c>
      <c r="E1858" s="10" t="s">
        <v>374</v>
      </c>
      <c r="F1858" s="10">
        <v>1</v>
      </c>
    </row>
    <row r="1859" spans="1:6" x14ac:dyDescent="0.25">
      <c r="A1859" s="10">
        <v>10485532</v>
      </c>
      <c r="B1859" s="10" t="s">
        <v>348</v>
      </c>
      <c r="C1859" s="10" t="s">
        <v>163</v>
      </c>
      <c r="D1859" s="10" t="s">
        <v>136</v>
      </c>
      <c r="E1859" s="10" t="s">
        <v>375</v>
      </c>
      <c r="F1859" s="10">
        <v>0</v>
      </c>
    </row>
    <row r="1860" spans="1:6" x14ac:dyDescent="0.25">
      <c r="A1860" s="10">
        <v>10485532</v>
      </c>
      <c r="B1860" s="10" t="s">
        <v>348</v>
      </c>
      <c r="C1860" s="10" t="s">
        <v>163</v>
      </c>
      <c r="D1860" s="10" t="s">
        <v>136</v>
      </c>
      <c r="E1860" s="10" t="s">
        <v>376</v>
      </c>
      <c r="F1860" s="10">
        <v>1</v>
      </c>
    </row>
    <row r="1861" spans="1:6" x14ac:dyDescent="0.25">
      <c r="A1861" s="10">
        <v>10485532</v>
      </c>
      <c r="B1861" s="10" t="s">
        <v>348</v>
      </c>
      <c r="C1861" s="10" t="s">
        <v>163</v>
      </c>
      <c r="D1861" s="10" t="s">
        <v>136</v>
      </c>
      <c r="E1861" s="10" t="s">
        <v>377</v>
      </c>
      <c r="F1861" s="10">
        <v>0</v>
      </c>
    </row>
    <row r="1862" spans="1:6" x14ac:dyDescent="0.25">
      <c r="A1862" s="10">
        <v>10485533</v>
      </c>
      <c r="B1862" s="10" t="s">
        <v>348</v>
      </c>
      <c r="C1862" s="10" t="s">
        <v>151</v>
      </c>
      <c r="D1862" s="10" t="s">
        <v>136</v>
      </c>
      <c r="E1862" s="10" t="s">
        <v>374</v>
      </c>
      <c r="F1862" s="10">
        <v>1</v>
      </c>
    </row>
    <row r="1863" spans="1:6" x14ac:dyDescent="0.25">
      <c r="A1863" s="10">
        <v>10485533</v>
      </c>
      <c r="B1863" s="10" t="s">
        <v>348</v>
      </c>
      <c r="C1863" s="10" t="s">
        <v>151</v>
      </c>
      <c r="D1863" s="10" t="s">
        <v>136</v>
      </c>
      <c r="E1863" s="10" t="s">
        <v>375</v>
      </c>
      <c r="F1863" s="10">
        <v>0</v>
      </c>
    </row>
    <row r="1864" spans="1:6" x14ac:dyDescent="0.25">
      <c r="A1864" s="10">
        <v>10485533</v>
      </c>
      <c r="B1864" s="10" t="s">
        <v>348</v>
      </c>
      <c r="C1864" s="10" t="s">
        <v>151</v>
      </c>
      <c r="D1864" s="10" t="s">
        <v>136</v>
      </c>
      <c r="E1864" s="10" t="s">
        <v>376</v>
      </c>
      <c r="F1864" s="10">
        <v>0</v>
      </c>
    </row>
    <row r="1865" spans="1:6" x14ac:dyDescent="0.25">
      <c r="A1865" s="10">
        <v>10485533</v>
      </c>
      <c r="B1865" s="10" t="s">
        <v>348</v>
      </c>
      <c r="C1865" s="10" t="s">
        <v>151</v>
      </c>
      <c r="D1865" s="10" t="s">
        <v>136</v>
      </c>
      <c r="E1865" s="10" t="s">
        <v>377</v>
      </c>
      <c r="F1865" s="10">
        <v>0</v>
      </c>
    </row>
    <row r="1866" spans="1:6" x14ac:dyDescent="0.25">
      <c r="A1866" s="10">
        <v>10485534</v>
      </c>
      <c r="B1866" s="10" t="s">
        <v>348</v>
      </c>
      <c r="C1866" s="10" t="s">
        <v>180</v>
      </c>
      <c r="D1866" s="10" t="s">
        <v>104</v>
      </c>
      <c r="E1866" s="10" t="s">
        <v>374</v>
      </c>
      <c r="F1866" s="10">
        <v>1</v>
      </c>
    </row>
    <row r="1867" spans="1:6" x14ac:dyDescent="0.25">
      <c r="A1867" s="10">
        <v>10485534</v>
      </c>
      <c r="B1867" s="10" t="s">
        <v>348</v>
      </c>
      <c r="C1867" s="10" t="s">
        <v>180</v>
      </c>
      <c r="D1867" s="10" t="s">
        <v>104</v>
      </c>
      <c r="E1867" s="10" t="s">
        <v>375</v>
      </c>
      <c r="F1867" s="10">
        <v>1</v>
      </c>
    </row>
    <row r="1868" spans="1:6" x14ac:dyDescent="0.25">
      <c r="A1868" s="10">
        <v>10485534</v>
      </c>
      <c r="B1868" s="10" t="s">
        <v>348</v>
      </c>
      <c r="C1868" s="10" t="s">
        <v>180</v>
      </c>
      <c r="D1868" s="10" t="s">
        <v>104</v>
      </c>
      <c r="E1868" s="10" t="s">
        <v>376</v>
      </c>
      <c r="F1868" s="10">
        <v>0</v>
      </c>
    </row>
    <row r="1869" spans="1:6" x14ac:dyDescent="0.25">
      <c r="A1869" s="10">
        <v>10485534</v>
      </c>
      <c r="B1869" s="10" t="s">
        <v>348</v>
      </c>
      <c r="C1869" s="10" t="s">
        <v>180</v>
      </c>
      <c r="D1869" s="10" t="s">
        <v>104</v>
      </c>
      <c r="E1869" s="10" t="s">
        <v>377</v>
      </c>
      <c r="F1869" s="10">
        <v>0</v>
      </c>
    </row>
    <row r="1870" spans="1:6" x14ac:dyDescent="0.25">
      <c r="A1870" s="10">
        <v>10485535</v>
      </c>
      <c r="B1870" s="10" t="s">
        <v>348</v>
      </c>
      <c r="C1870" s="10" t="s">
        <v>204</v>
      </c>
      <c r="D1870" s="10" t="s">
        <v>186</v>
      </c>
      <c r="E1870" s="10" t="s">
        <v>374</v>
      </c>
      <c r="F1870" s="10">
        <v>0</v>
      </c>
    </row>
    <row r="1871" spans="1:6" x14ac:dyDescent="0.25">
      <c r="A1871" s="10">
        <v>10485535</v>
      </c>
      <c r="B1871" s="10" t="s">
        <v>348</v>
      </c>
      <c r="C1871" s="10" t="s">
        <v>204</v>
      </c>
      <c r="D1871" s="10" t="s">
        <v>186</v>
      </c>
      <c r="E1871" s="10" t="s">
        <v>375</v>
      </c>
      <c r="F1871" s="10">
        <v>0</v>
      </c>
    </row>
    <row r="1872" spans="1:6" x14ac:dyDescent="0.25">
      <c r="A1872" s="10">
        <v>10485535</v>
      </c>
      <c r="B1872" s="10" t="s">
        <v>348</v>
      </c>
      <c r="C1872" s="10" t="s">
        <v>204</v>
      </c>
      <c r="D1872" s="10" t="s">
        <v>186</v>
      </c>
      <c r="E1872" s="10" t="s">
        <v>376</v>
      </c>
      <c r="F1872" s="10">
        <v>0</v>
      </c>
    </row>
    <row r="1873" spans="1:6" x14ac:dyDescent="0.25">
      <c r="A1873" s="10">
        <v>10485535</v>
      </c>
      <c r="B1873" s="10" t="s">
        <v>348</v>
      </c>
      <c r="C1873" s="10" t="s">
        <v>204</v>
      </c>
      <c r="D1873" s="10" t="s">
        <v>186</v>
      </c>
      <c r="E1873" s="10" t="s">
        <v>377</v>
      </c>
      <c r="F1873" s="10">
        <v>1</v>
      </c>
    </row>
    <row r="1874" spans="1:6" x14ac:dyDescent="0.25">
      <c r="A1874" s="10">
        <v>10485536</v>
      </c>
      <c r="B1874" s="10" t="s">
        <v>348</v>
      </c>
      <c r="C1874" s="10" t="s">
        <v>264</v>
      </c>
      <c r="D1874" s="10" t="s">
        <v>186</v>
      </c>
      <c r="E1874" s="10" t="s">
        <v>374</v>
      </c>
      <c r="F1874" s="10">
        <v>1</v>
      </c>
    </row>
    <row r="1875" spans="1:6" x14ac:dyDescent="0.25">
      <c r="A1875" s="10">
        <v>10485536</v>
      </c>
      <c r="B1875" s="10" t="s">
        <v>348</v>
      </c>
      <c r="C1875" s="10" t="s">
        <v>264</v>
      </c>
      <c r="D1875" s="10" t="s">
        <v>186</v>
      </c>
      <c r="E1875" s="10" t="s">
        <v>375</v>
      </c>
      <c r="F1875" s="10">
        <v>1</v>
      </c>
    </row>
    <row r="1876" spans="1:6" x14ac:dyDescent="0.25">
      <c r="A1876" s="10">
        <v>10485536</v>
      </c>
      <c r="B1876" s="10" t="s">
        <v>348</v>
      </c>
      <c r="C1876" s="10" t="s">
        <v>264</v>
      </c>
      <c r="D1876" s="10" t="s">
        <v>186</v>
      </c>
      <c r="E1876" s="10" t="s">
        <v>376</v>
      </c>
      <c r="F1876" s="10">
        <v>1</v>
      </c>
    </row>
    <row r="1877" spans="1:6" x14ac:dyDescent="0.25">
      <c r="A1877" s="10">
        <v>10485536</v>
      </c>
      <c r="B1877" s="10" t="s">
        <v>348</v>
      </c>
      <c r="C1877" s="10" t="s">
        <v>264</v>
      </c>
      <c r="D1877" s="10" t="s">
        <v>186</v>
      </c>
      <c r="E1877" s="10" t="s">
        <v>377</v>
      </c>
      <c r="F1877" s="10">
        <v>0</v>
      </c>
    </row>
    <row r="1878" spans="1:6" x14ac:dyDescent="0.25">
      <c r="A1878" s="10">
        <v>10485537</v>
      </c>
      <c r="B1878" s="10" t="s">
        <v>348</v>
      </c>
      <c r="C1878" s="10" t="s">
        <v>69</v>
      </c>
      <c r="D1878" s="10" t="s">
        <v>48</v>
      </c>
      <c r="E1878" s="10" t="s">
        <v>374</v>
      </c>
      <c r="F1878" s="10">
        <v>1</v>
      </c>
    </row>
    <row r="1879" spans="1:6" x14ac:dyDescent="0.25">
      <c r="A1879" s="10">
        <v>10485537</v>
      </c>
      <c r="B1879" s="10" t="s">
        <v>348</v>
      </c>
      <c r="C1879" s="10" t="s">
        <v>69</v>
      </c>
      <c r="D1879" s="10" t="s">
        <v>48</v>
      </c>
      <c r="E1879" s="10" t="s">
        <v>375</v>
      </c>
      <c r="F1879" s="10">
        <v>0</v>
      </c>
    </row>
    <row r="1880" spans="1:6" x14ac:dyDescent="0.25">
      <c r="A1880" s="10">
        <v>10485537</v>
      </c>
      <c r="B1880" s="10" t="s">
        <v>348</v>
      </c>
      <c r="C1880" s="10" t="s">
        <v>69</v>
      </c>
      <c r="D1880" s="10" t="s">
        <v>48</v>
      </c>
      <c r="E1880" s="10" t="s">
        <v>376</v>
      </c>
      <c r="F1880" s="10">
        <v>1</v>
      </c>
    </row>
    <row r="1881" spans="1:6" x14ac:dyDescent="0.25">
      <c r="A1881" s="10">
        <v>10485537</v>
      </c>
      <c r="B1881" s="10" t="s">
        <v>348</v>
      </c>
      <c r="C1881" s="10" t="s">
        <v>69</v>
      </c>
      <c r="D1881" s="10" t="s">
        <v>48</v>
      </c>
      <c r="E1881" s="10" t="s">
        <v>377</v>
      </c>
      <c r="F1881" s="10">
        <v>0</v>
      </c>
    </row>
    <row r="1882" spans="1:6" x14ac:dyDescent="0.25">
      <c r="A1882" s="10">
        <v>10485538</v>
      </c>
      <c r="B1882" s="10" t="s">
        <v>348</v>
      </c>
      <c r="C1882" s="10" t="s">
        <v>191</v>
      </c>
      <c r="D1882" s="10" t="s">
        <v>186</v>
      </c>
      <c r="E1882" s="10" t="s">
        <v>374</v>
      </c>
      <c r="F1882" s="10">
        <v>1</v>
      </c>
    </row>
    <row r="1883" spans="1:6" x14ac:dyDescent="0.25">
      <c r="A1883" s="10">
        <v>10485538</v>
      </c>
      <c r="B1883" s="10" t="s">
        <v>348</v>
      </c>
      <c r="C1883" s="10" t="s">
        <v>191</v>
      </c>
      <c r="D1883" s="10" t="s">
        <v>186</v>
      </c>
      <c r="E1883" s="10" t="s">
        <v>375</v>
      </c>
      <c r="F1883" s="10">
        <v>0</v>
      </c>
    </row>
    <row r="1884" spans="1:6" x14ac:dyDescent="0.25">
      <c r="A1884" s="10">
        <v>10485538</v>
      </c>
      <c r="B1884" s="10" t="s">
        <v>348</v>
      </c>
      <c r="C1884" s="10" t="s">
        <v>191</v>
      </c>
      <c r="D1884" s="10" t="s">
        <v>186</v>
      </c>
      <c r="E1884" s="10" t="s">
        <v>376</v>
      </c>
      <c r="F1884" s="10">
        <v>1</v>
      </c>
    </row>
    <row r="1885" spans="1:6" x14ac:dyDescent="0.25">
      <c r="A1885" s="10">
        <v>10485538</v>
      </c>
      <c r="B1885" s="10" t="s">
        <v>348</v>
      </c>
      <c r="C1885" s="10" t="s">
        <v>191</v>
      </c>
      <c r="D1885" s="10" t="s">
        <v>186</v>
      </c>
      <c r="E1885" s="10" t="s">
        <v>377</v>
      </c>
      <c r="F1885" s="10">
        <v>0</v>
      </c>
    </row>
    <row r="1886" spans="1:6" x14ac:dyDescent="0.25">
      <c r="A1886" s="10">
        <v>10485539</v>
      </c>
      <c r="B1886" s="10" t="s">
        <v>348</v>
      </c>
      <c r="C1886" s="10" t="s">
        <v>177</v>
      </c>
      <c r="D1886" s="10" t="s">
        <v>104</v>
      </c>
      <c r="E1886" s="10" t="s">
        <v>374</v>
      </c>
      <c r="F1886" s="10">
        <v>0</v>
      </c>
    </row>
    <row r="1887" spans="1:6" x14ac:dyDescent="0.25">
      <c r="A1887" s="10">
        <v>10485539</v>
      </c>
      <c r="B1887" s="10" t="s">
        <v>348</v>
      </c>
      <c r="C1887" s="10" t="s">
        <v>177</v>
      </c>
      <c r="D1887" s="10" t="s">
        <v>104</v>
      </c>
      <c r="E1887" s="10" t="s">
        <v>375</v>
      </c>
      <c r="F1887" s="10">
        <v>1</v>
      </c>
    </row>
    <row r="1888" spans="1:6" x14ac:dyDescent="0.25">
      <c r="A1888" s="10">
        <v>10485539</v>
      </c>
      <c r="B1888" s="10" t="s">
        <v>348</v>
      </c>
      <c r="C1888" s="10" t="s">
        <v>177</v>
      </c>
      <c r="D1888" s="10" t="s">
        <v>104</v>
      </c>
      <c r="E1888" s="10" t="s">
        <v>376</v>
      </c>
      <c r="F1888" s="10">
        <v>1</v>
      </c>
    </row>
    <row r="1889" spans="1:6" x14ac:dyDescent="0.25">
      <c r="A1889" s="10">
        <v>10485539</v>
      </c>
      <c r="B1889" s="10" t="s">
        <v>348</v>
      </c>
      <c r="C1889" s="10" t="s">
        <v>177</v>
      </c>
      <c r="D1889" s="10" t="s">
        <v>104</v>
      </c>
      <c r="E1889" s="10" t="s">
        <v>377</v>
      </c>
      <c r="F1889" s="10">
        <v>0</v>
      </c>
    </row>
    <row r="1890" spans="1:6" x14ac:dyDescent="0.25">
      <c r="A1890" s="10">
        <v>10485540</v>
      </c>
      <c r="B1890" s="10" t="s">
        <v>348</v>
      </c>
      <c r="C1890" s="10" t="s">
        <v>256</v>
      </c>
      <c r="D1890" s="10" t="s">
        <v>253</v>
      </c>
      <c r="E1890" s="10" t="s">
        <v>374</v>
      </c>
      <c r="F1890" s="10">
        <v>1</v>
      </c>
    </row>
    <row r="1891" spans="1:6" x14ac:dyDescent="0.25">
      <c r="A1891" s="10">
        <v>10485540</v>
      </c>
      <c r="B1891" s="10" t="s">
        <v>348</v>
      </c>
      <c r="C1891" s="10" t="s">
        <v>256</v>
      </c>
      <c r="D1891" s="10" t="s">
        <v>253</v>
      </c>
      <c r="E1891" s="10" t="s">
        <v>375</v>
      </c>
      <c r="F1891" s="10">
        <v>1</v>
      </c>
    </row>
    <row r="1892" spans="1:6" x14ac:dyDescent="0.25">
      <c r="A1892" s="10">
        <v>10485540</v>
      </c>
      <c r="B1892" s="10" t="s">
        <v>348</v>
      </c>
      <c r="C1892" s="10" t="s">
        <v>256</v>
      </c>
      <c r="D1892" s="10" t="s">
        <v>253</v>
      </c>
      <c r="E1892" s="10" t="s">
        <v>376</v>
      </c>
      <c r="F1892" s="10">
        <v>0</v>
      </c>
    </row>
    <row r="1893" spans="1:6" x14ac:dyDescent="0.25">
      <c r="A1893" s="10">
        <v>10485540</v>
      </c>
      <c r="B1893" s="10" t="s">
        <v>348</v>
      </c>
      <c r="C1893" s="10" t="s">
        <v>256</v>
      </c>
      <c r="D1893" s="10" t="s">
        <v>253</v>
      </c>
      <c r="E1893" s="10" t="s">
        <v>377</v>
      </c>
      <c r="F1893" s="10">
        <v>0</v>
      </c>
    </row>
    <row r="1894" spans="1:6" x14ac:dyDescent="0.25">
      <c r="A1894" s="10">
        <v>10485541</v>
      </c>
      <c r="B1894" s="10" t="s">
        <v>348</v>
      </c>
      <c r="C1894" s="10" t="s">
        <v>128</v>
      </c>
      <c r="D1894" s="10" t="s">
        <v>104</v>
      </c>
      <c r="E1894" s="10" t="s">
        <v>374</v>
      </c>
      <c r="F1894" s="10">
        <v>1</v>
      </c>
    </row>
    <row r="1895" spans="1:6" x14ac:dyDescent="0.25">
      <c r="A1895" s="10">
        <v>10485541</v>
      </c>
      <c r="B1895" s="10" t="s">
        <v>348</v>
      </c>
      <c r="C1895" s="10" t="s">
        <v>128</v>
      </c>
      <c r="D1895" s="10" t="s">
        <v>104</v>
      </c>
      <c r="E1895" s="10" t="s">
        <v>375</v>
      </c>
      <c r="F1895" s="10">
        <v>1</v>
      </c>
    </row>
    <row r="1896" spans="1:6" x14ac:dyDescent="0.25">
      <c r="A1896" s="10">
        <v>10485541</v>
      </c>
      <c r="B1896" s="10" t="s">
        <v>348</v>
      </c>
      <c r="C1896" s="10" t="s">
        <v>128</v>
      </c>
      <c r="D1896" s="10" t="s">
        <v>104</v>
      </c>
      <c r="E1896" s="10" t="s">
        <v>376</v>
      </c>
      <c r="F1896" s="10">
        <v>1</v>
      </c>
    </row>
    <row r="1897" spans="1:6" x14ac:dyDescent="0.25">
      <c r="A1897" s="10">
        <v>10485541</v>
      </c>
      <c r="B1897" s="10" t="s">
        <v>348</v>
      </c>
      <c r="C1897" s="10" t="s">
        <v>128</v>
      </c>
      <c r="D1897" s="10" t="s">
        <v>104</v>
      </c>
      <c r="E1897" s="10" t="s">
        <v>377</v>
      </c>
      <c r="F1897" s="10">
        <v>0</v>
      </c>
    </row>
    <row r="1898" spans="1:6" x14ac:dyDescent="0.25">
      <c r="A1898" s="10">
        <v>10485542</v>
      </c>
      <c r="B1898" s="10" t="s">
        <v>348</v>
      </c>
      <c r="C1898" s="10" t="s">
        <v>166</v>
      </c>
      <c r="D1898" s="10" t="s">
        <v>104</v>
      </c>
      <c r="E1898" s="10" t="s">
        <v>374</v>
      </c>
      <c r="F1898" s="10">
        <v>1</v>
      </c>
    </row>
    <row r="1899" spans="1:6" x14ac:dyDescent="0.25">
      <c r="A1899" s="10">
        <v>10485542</v>
      </c>
      <c r="B1899" s="10" t="s">
        <v>348</v>
      </c>
      <c r="C1899" s="10" t="s">
        <v>166</v>
      </c>
      <c r="D1899" s="10" t="s">
        <v>104</v>
      </c>
      <c r="E1899" s="10" t="s">
        <v>375</v>
      </c>
      <c r="F1899" s="10">
        <v>0</v>
      </c>
    </row>
    <row r="1900" spans="1:6" x14ac:dyDescent="0.25">
      <c r="A1900" s="10">
        <v>10485542</v>
      </c>
      <c r="B1900" s="10" t="s">
        <v>348</v>
      </c>
      <c r="C1900" s="10" t="s">
        <v>166</v>
      </c>
      <c r="D1900" s="10" t="s">
        <v>104</v>
      </c>
      <c r="E1900" s="10" t="s">
        <v>376</v>
      </c>
      <c r="F1900" s="10">
        <v>1</v>
      </c>
    </row>
    <row r="1901" spans="1:6" x14ac:dyDescent="0.25">
      <c r="A1901" s="10">
        <v>10485542</v>
      </c>
      <c r="B1901" s="10" t="s">
        <v>348</v>
      </c>
      <c r="C1901" s="10" t="s">
        <v>166</v>
      </c>
      <c r="D1901" s="10" t="s">
        <v>104</v>
      </c>
      <c r="E1901" s="10" t="s">
        <v>377</v>
      </c>
      <c r="F1901" s="10">
        <v>0</v>
      </c>
    </row>
    <row r="1902" spans="1:6" x14ac:dyDescent="0.25">
      <c r="A1902" s="10">
        <v>10485543</v>
      </c>
      <c r="B1902" s="10" t="s">
        <v>348</v>
      </c>
      <c r="C1902" s="10" t="s">
        <v>174</v>
      </c>
      <c r="D1902" s="10" t="s">
        <v>104</v>
      </c>
      <c r="E1902" s="10" t="s">
        <v>374</v>
      </c>
      <c r="F1902" s="10">
        <v>1</v>
      </c>
    </row>
    <row r="1903" spans="1:6" x14ac:dyDescent="0.25">
      <c r="A1903" s="10">
        <v>10485543</v>
      </c>
      <c r="B1903" s="10" t="s">
        <v>348</v>
      </c>
      <c r="C1903" s="10" t="s">
        <v>174</v>
      </c>
      <c r="D1903" s="10" t="s">
        <v>104</v>
      </c>
      <c r="E1903" s="10" t="s">
        <v>375</v>
      </c>
      <c r="F1903" s="10">
        <v>0</v>
      </c>
    </row>
    <row r="1904" spans="1:6" x14ac:dyDescent="0.25">
      <c r="A1904" s="10">
        <v>10485543</v>
      </c>
      <c r="B1904" s="10" t="s">
        <v>348</v>
      </c>
      <c r="C1904" s="10" t="s">
        <v>174</v>
      </c>
      <c r="D1904" s="10" t="s">
        <v>104</v>
      </c>
      <c r="E1904" s="10" t="s">
        <v>376</v>
      </c>
      <c r="F1904" s="10">
        <v>0</v>
      </c>
    </row>
    <row r="1905" spans="1:6" x14ac:dyDescent="0.25">
      <c r="A1905" s="10">
        <v>10485543</v>
      </c>
      <c r="B1905" s="10" t="s">
        <v>348</v>
      </c>
      <c r="C1905" s="10" t="s">
        <v>174</v>
      </c>
      <c r="D1905" s="10" t="s">
        <v>104</v>
      </c>
      <c r="E1905" s="10" t="s">
        <v>377</v>
      </c>
      <c r="F1905" s="10">
        <v>0</v>
      </c>
    </row>
    <row r="1906" spans="1:6" x14ac:dyDescent="0.25">
      <c r="A1906" s="10">
        <v>10485544</v>
      </c>
      <c r="B1906" s="10" t="s">
        <v>348</v>
      </c>
      <c r="C1906" s="10" t="s">
        <v>146</v>
      </c>
      <c r="D1906" s="10" t="s">
        <v>136</v>
      </c>
      <c r="E1906" s="10" t="s">
        <v>374</v>
      </c>
      <c r="F1906" s="10">
        <v>1</v>
      </c>
    </row>
    <row r="1907" spans="1:6" x14ac:dyDescent="0.25">
      <c r="A1907" s="10">
        <v>10485544</v>
      </c>
      <c r="B1907" s="10" t="s">
        <v>348</v>
      </c>
      <c r="C1907" s="10" t="s">
        <v>146</v>
      </c>
      <c r="D1907" s="10" t="s">
        <v>136</v>
      </c>
      <c r="E1907" s="10" t="s">
        <v>375</v>
      </c>
      <c r="F1907" s="10">
        <v>0</v>
      </c>
    </row>
    <row r="1908" spans="1:6" x14ac:dyDescent="0.25">
      <c r="A1908" s="10">
        <v>10485544</v>
      </c>
      <c r="B1908" s="10" t="s">
        <v>348</v>
      </c>
      <c r="C1908" s="10" t="s">
        <v>146</v>
      </c>
      <c r="D1908" s="10" t="s">
        <v>136</v>
      </c>
      <c r="E1908" s="10" t="s">
        <v>376</v>
      </c>
      <c r="F1908" s="10">
        <v>1</v>
      </c>
    </row>
    <row r="1909" spans="1:6" x14ac:dyDescent="0.25">
      <c r="A1909" s="10">
        <v>10485544</v>
      </c>
      <c r="B1909" s="10" t="s">
        <v>348</v>
      </c>
      <c r="C1909" s="10" t="s">
        <v>146</v>
      </c>
      <c r="D1909" s="10" t="s">
        <v>136</v>
      </c>
      <c r="E1909" s="10" t="s">
        <v>377</v>
      </c>
      <c r="F1909" s="10">
        <v>0</v>
      </c>
    </row>
    <row r="1910" spans="1:6" x14ac:dyDescent="0.25">
      <c r="A1910" s="10">
        <v>10485545</v>
      </c>
      <c r="B1910" s="10" t="s">
        <v>348</v>
      </c>
      <c r="C1910" s="10" t="s">
        <v>60</v>
      </c>
      <c r="D1910" s="10" t="s">
        <v>48</v>
      </c>
      <c r="E1910" s="10" t="s">
        <v>374</v>
      </c>
      <c r="F1910" s="10">
        <v>1</v>
      </c>
    </row>
    <row r="1911" spans="1:6" x14ac:dyDescent="0.25">
      <c r="A1911" s="10">
        <v>10485545</v>
      </c>
      <c r="B1911" s="10" t="s">
        <v>348</v>
      </c>
      <c r="C1911" s="10" t="s">
        <v>60</v>
      </c>
      <c r="D1911" s="10" t="s">
        <v>48</v>
      </c>
      <c r="E1911" s="10" t="s">
        <v>375</v>
      </c>
      <c r="F1911" s="10">
        <v>0</v>
      </c>
    </row>
    <row r="1912" spans="1:6" x14ac:dyDescent="0.25">
      <c r="A1912" s="10">
        <v>10485545</v>
      </c>
      <c r="B1912" s="10" t="s">
        <v>348</v>
      </c>
      <c r="C1912" s="10" t="s">
        <v>60</v>
      </c>
      <c r="D1912" s="10" t="s">
        <v>48</v>
      </c>
      <c r="E1912" s="10" t="s">
        <v>376</v>
      </c>
      <c r="F1912" s="10">
        <v>1</v>
      </c>
    </row>
    <row r="1913" spans="1:6" x14ac:dyDescent="0.25">
      <c r="A1913" s="10">
        <v>10485545</v>
      </c>
      <c r="B1913" s="10" t="s">
        <v>348</v>
      </c>
      <c r="C1913" s="10" t="s">
        <v>60</v>
      </c>
      <c r="D1913" s="10" t="s">
        <v>48</v>
      </c>
      <c r="E1913" s="10" t="s">
        <v>377</v>
      </c>
      <c r="F1913" s="10">
        <v>0</v>
      </c>
    </row>
    <row r="1914" spans="1:6" x14ac:dyDescent="0.25">
      <c r="A1914" s="10">
        <v>10485546</v>
      </c>
      <c r="B1914" s="10" t="s">
        <v>348</v>
      </c>
      <c r="C1914" s="10" t="s">
        <v>47</v>
      </c>
      <c r="D1914" s="10" t="s">
        <v>48</v>
      </c>
      <c r="E1914" s="10" t="s">
        <v>374</v>
      </c>
      <c r="F1914" s="10">
        <v>0</v>
      </c>
    </row>
    <row r="1915" spans="1:6" x14ac:dyDescent="0.25">
      <c r="A1915" s="10">
        <v>10485546</v>
      </c>
      <c r="B1915" s="10" t="s">
        <v>348</v>
      </c>
      <c r="C1915" s="10" t="s">
        <v>47</v>
      </c>
      <c r="D1915" s="10" t="s">
        <v>48</v>
      </c>
      <c r="E1915" s="10" t="s">
        <v>375</v>
      </c>
      <c r="F1915" s="10">
        <v>0</v>
      </c>
    </row>
    <row r="1916" spans="1:6" x14ac:dyDescent="0.25">
      <c r="A1916" s="10">
        <v>10485546</v>
      </c>
      <c r="B1916" s="10" t="s">
        <v>348</v>
      </c>
      <c r="C1916" s="10" t="s">
        <v>47</v>
      </c>
      <c r="D1916" s="10" t="s">
        <v>48</v>
      </c>
      <c r="E1916" s="10" t="s">
        <v>376</v>
      </c>
      <c r="F1916" s="10">
        <v>1</v>
      </c>
    </row>
    <row r="1917" spans="1:6" x14ac:dyDescent="0.25">
      <c r="A1917" s="10">
        <v>10485546</v>
      </c>
      <c r="B1917" s="10" t="s">
        <v>348</v>
      </c>
      <c r="C1917" s="10" t="s">
        <v>47</v>
      </c>
      <c r="D1917" s="10" t="s">
        <v>48</v>
      </c>
      <c r="E1917" s="10" t="s">
        <v>377</v>
      </c>
      <c r="F1917" s="10">
        <v>0</v>
      </c>
    </row>
    <row r="1918" spans="1:6" x14ac:dyDescent="0.25">
      <c r="A1918" s="10">
        <v>10485547</v>
      </c>
      <c r="B1918" s="10" t="s">
        <v>348</v>
      </c>
      <c r="C1918" s="10" t="s">
        <v>141</v>
      </c>
      <c r="D1918" s="10" t="s">
        <v>136</v>
      </c>
      <c r="E1918" s="10" t="s">
        <v>374</v>
      </c>
      <c r="F1918" s="10">
        <v>1</v>
      </c>
    </row>
    <row r="1919" spans="1:6" x14ac:dyDescent="0.25">
      <c r="A1919" s="10">
        <v>10485547</v>
      </c>
      <c r="B1919" s="10" t="s">
        <v>348</v>
      </c>
      <c r="C1919" s="10" t="s">
        <v>141</v>
      </c>
      <c r="D1919" s="10" t="s">
        <v>136</v>
      </c>
      <c r="E1919" s="10" t="s">
        <v>375</v>
      </c>
      <c r="F1919" s="10">
        <v>1</v>
      </c>
    </row>
    <row r="1920" spans="1:6" x14ac:dyDescent="0.25">
      <c r="A1920" s="10">
        <v>10485547</v>
      </c>
      <c r="B1920" s="10" t="s">
        <v>348</v>
      </c>
      <c r="C1920" s="10" t="s">
        <v>141</v>
      </c>
      <c r="D1920" s="10" t="s">
        <v>136</v>
      </c>
      <c r="E1920" s="10" t="s">
        <v>376</v>
      </c>
      <c r="F1920" s="10">
        <v>0</v>
      </c>
    </row>
    <row r="1921" spans="1:6" x14ac:dyDescent="0.25">
      <c r="A1921" s="10">
        <v>10485547</v>
      </c>
      <c r="B1921" s="10" t="s">
        <v>348</v>
      </c>
      <c r="C1921" s="10" t="s">
        <v>141</v>
      </c>
      <c r="D1921" s="10" t="s">
        <v>136</v>
      </c>
      <c r="E1921" s="10" t="s">
        <v>377</v>
      </c>
      <c r="F1921" s="10">
        <v>0</v>
      </c>
    </row>
    <row r="1922" spans="1:6" x14ac:dyDescent="0.25">
      <c r="A1922" s="10">
        <v>10485548</v>
      </c>
      <c r="B1922" s="10" t="s">
        <v>348</v>
      </c>
      <c r="C1922" s="10" t="s">
        <v>292</v>
      </c>
      <c r="D1922" s="10" t="s">
        <v>233</v>
      </c>
      <c r="E1922" s="10" t="s">
        <v>374</v>
      </c>
      <c r="F1922" s="10">
        <v>0</v>
      </c>
    </row>
    <row r="1923" spans="1:6" x14ac:dyDescent="0.25">
      <c r="A1923" s="10">
        <v>10485548</v>
      </c>
      <c r="B1923" s="10" t="s">
        <v>348</v>
      </c>
      <c r="C1923" s="10" t="s">
        <v>292</v>
      </c>
      <c r="D1923" s="10" t="s">
        <v>233</v>
      </c>
      <c r="E1923" s="10" t="s">
        <v>375</v>
      </c>
      <c r="F1923" s="10">
        <v>0</v>
      </c>
    </row>
    <row r="1924" spans="1:6" x14ac:dyDescent="0.25">
      <c r="A1924" s="10">
        <v>10485548</v>
      </c>
      <c r="B1924" s="10" t="s">
        <v>348</v>
      </c>
      <c r="C1924" s="10" t="s">
        <v>292</v>
      </c>
      <c r="D1924" s="10" t="s">
        <v>233</v>
      </c>
      <c r="E1924" s="10" t="s">
        <v>376</v>
      </c>
      <c r="F1924" s="10">
        <v>1</v>
      </c>
    </row>
    <row r="1925" spans="1:6" x14ac:dyDescent="0.25">
      <c r="A1925" s="10">
        <v>10485548</v>
      </c>
      <c r="B1925" s="10" t="s">
        <v>348</v>
      </c>
      <c r="C1925" s="10" t="s">
        <v>292</v>
      </c>
      <c r="D1925" s="10" t="s">
        <v>233</v>
      </c>
      <c r="E1925" s="10" t="s">
        <v>377</v>
      </c>
      <c r="F1925" s="10">
        <v>0</v>
      </c>
    </row>
    <row r="1926" spans="1:6" x14ac:dyDescent="0.25">
      <c r="A1926" s="10">
        <v>10485549</v>
      </c>
      <c r="B1926" s="10" t="s">
        <v>348</v>
      </c>
      <c r="C1926" s="10" t="s">
        <v>272</v>
      </c>
      <c r="D1926" s="10" t="s">
        <v>253</v>
      </c>
      <c r="E1926" s="10" t="s">
        <v>374</v>
      </c>
      <c r="F1926" s="10">
        <v>0</v>
      </c>
    </row>
    <row r="1927" spans="1:6" x14ac:dyDescent="0.25">
      <c r="A1927" s="10">
        <v>10485549</v>
      </c>
      <c r="B1927" s="10" t="s">
        <v>348</v>
      </c>
      <c r="C1927" s="10" t="s">
        <v>272</v>
      </c>
      <c r="D1927" s="10" t="s">
        <v>253</v>
      </c>
      <c r="E1927" s="10" t="s">
        <v>375</v>
      </c>
      <c r="F1927" s="10">
        <v>0</v>
      </c>
    </row>
    <row r="1928" spans="1:6" x14ac:dyDescent="0.25">
      <c r="A1928" s="10">
        <v>10485549</v>
      </c>
      <c r="B1928" s="10" t="s">
        <v>348</v>
      </c>
      <c r="C1928" s="10" t="s">
        <v>272</v>
      </c>
      <c r="D1928" s="10" t="s">
        <v>253</v>
      </c>
      <c r="E1928" s="10" t="s">
        <v>376</v>
      </c>
      <c r="F1928" s="10">
        <v>1</v>
      </c>
    </row>
    <row r="1929" spans="1:6" x14ac:dyDescent="0.25">
      <c r="A1929" s="10">
        <v>10485549</v>
      </c>
      <c r="B1929" s="10" t="s">
        <v>348</v>
      </c>
      <c r="C1929" s="10" t="s">
        <v>272</v>
      </c>
      <c r="D1929" s="10" t="s">
        <v>253</v>
      </c>
      <c r="E1929" s="10" t="s">
        <v>377</v>
      </c>
      <c r="F1929" s="10">
        <v>0</v>
      </c>
    </row>
    <row r="1930" spans="1:6" x14ac:dyDescent="0.25">
      <c r="A1930" s="10">
        <v>10485550</v>
      </c>
      <c r="B1930" s="10" t="s">
        <v>348</v>
      </c>
      <c r="C1930" s="10" t="s">
        <v>232</v>
      </c>
      <c r="D1930" s="10" t="s">
        <v>233</v>
      </c>
      <c r="E1930" s="10" t="s">
        <v>374</v>
      </c>
      <c r="F1930" s="10">
        <v>0</v>
      </c>
    </row>
    <row r="1931" spans="1:6" x14ac:dyDescent="0.25">
      <c r="A1931" s="10">
        <v>10485550</v>
      </c>
      <c r="B1931" s="10" t="s">
        <v>348</v>
      </c>
      <c r="C1931" s="10" t="s">
        <v>232</v>
      </c>
      <c r="D1931" s="10" t="s">
        <v>233</v>
      </c>
      <c r="E1931" s="10" t="s">
        <v>375</v>
      </c>
      <c r="F1931" s="10">
        <v>0</v>
      </c>
    </row>
    <row r="1932" spans="1:6" x14ac:dyDescent="0.25">
      <c r="A1932" s="10">
        <v>10485550</v>
      </c>
      <c r="B1932" s="10" t="s">
        <v>348</v>
      </c>
      <c r="C1932" s="10" t="s">
        <v>232</v>
      </c>
      <c r="D1932" s="10" t="s">
        <v>233</v>
      </c>
      <c r="E1932" s="10" t="s">
        <v>376</v>
      </c>
      <c r="F1932" s="10">
        <v>1</v>
      </c>
    </row>
    <row r="1933" spans="1:6" x14ac:dyDescent="0.25">
      <c r="A1933" s="10">
        <v>10485550</v>
      </c>
      <c r="B1933" s="10" t="s">
        <v>348</v>
      </c>
      <c r="C1933" s="10" t="s">
        <v>232</v>
      </c>
      <c r="D1933" s="10" t="s">
        <v>233</v>
      </c>
      <c r="E1933" s="10" t="s">
        <v>377</v>
      </c>
      <c r="F1933" s="10">
        <v>0</v>
      </c>
    </row>
    <row r="1934" spans="1:6" x14ac:dyDescent="0.25">
      <c r="A1934" s="10">
        <v>10485551</v>
      </c>
      <c r="B1934" s="10" t="s">
        <v>348</v>
      </c>
      <c r="C1934" s="10" t="s">
        <v>278</v>
      </c>
      <c r="D1934" s="10" t="s">
        <v>253</v>
      </c>
      <c r="E1934" s="10" t="s">
        <v>374</v>
      </c>
      <c r="F1934" s="10">
        <v>1</v>
      </c>
    </row>
    <row r="1935" spans="1:6" x14ac:dyDescent="0.25">
      <c r="A1935" s="10">
        <v>10485551</v>
      </c>
      <c r="B1935" s="10" t="s">
        <v>348</v>
      </c>
      <c r="C1935" s="10" t="s">
        <v>278</v>
      </c>
      <c r="D1935" s="10" t="s">
        <v>253</v>
      </c>
      <c r="E1935" s="10" t="s">
        <v>375</v>
      </c>
      <c r="F1935" s="10">
        <v>0</v>
      </c>
    </row>
    <row r="1936" spans="1:6" x14ac:dyDescent="0.25">
      <c r="A1936" s="10">
        <v>10485551</v>
      </c>
      <c r="B1936" s="10" t="s">
        <v>348</v>
      </c>
      <c r="C1936" s="10" t="s">
        <v>278</v>
      </c>
      <c r="D1936" s="10" t="s">
        <v>253</v>
      </c>
      <c r="E1936" s="10" t="s">
        <v>376</v>
      </c>
      <c r="F1936" s="10">
        <v>1</v>
      </c>
    </row>
    <row r="1937" spans="1:6" x14ac:dyDescent="0.25">
      <c r="A1937" s="10">
        <v>10485551</v>
      </c>
      <c r="B1937" s="10" t="s">
        <v>348</v>
      </c>
      <c r="C1937" s="10" t="s">
        <v>278</v>
      </c>
      <c r="D1937" s="10" t="s">
        <v>253</v>
      </c>
      <c r="E1937" s="10" t="s">
        <v>377</v>
      </c>
      <c r="F1937" s="10">
        <v>0</v>
      </c>
    </row>
    <row r="1938" spans="1:6" x14ac:dyDescent="0.25">
      <c r="A1938" s="10">
        <v>10485552</v>
      </c>
      <c r="B1938" s="10" t="s">
        <v>348</v>
      </c>
      <c r="C1938" s="10" t="s">
        <v>217</v>
      </c>
      <c r="D1938" s="10" t="s">
        <v>136</v>
      </c>
      <c r="E1938" s="10" t="s">
        <v>374</v>
      </c>
      <c r="F1938" s="10">
        <v>0</v>
      </c>
    </row>
    <row r="1939" spans="1:6" x14ac:dyDescent="0.25">
      <c r="A1939" s="10">
        <v>10485552</v>
      </c>
      <c r="B1939" s="10" t="s">
        <v>348</v>
      </c>
      <c r="C1939" s="10" t="s">
        <v>217</v>
      </c>
      <c r="D1939" s="10" t="s">
        <v>136</v>
      </c>
      <c r="E1939" s="10" t="s">
        <v>375</v>
      </c>
      <c r="F1939" s="10">
        <v>1</v>
      </c>
    </row>
    <row r="1940" spans="1:6" x14ac:dyDescent="0.25">
      <c r="A1940" s="10">
        <v>10485552</v>
      </c>
      <c r="B1940" s="10" t="s">
        <v>348</v>
      </c>
      <c r="C1940" s="10" t="s">
        <v>217</v>
      </c>
      <c r="D1940" s="10" t="s">
        <v>136</v>
      </c>
      <c r="E1940" s="10" t="s">
        <v>376</v>
      </c>
      <c r="F1940" s="10">
        <v>1</v>
      </c>
    </row>
    <row r="1941" spans="1:6" x14ac:dyDescent="0.25">
      <c r="A1941" s="10">
        <v>10485552</v>
      </c>
      <c r="B1941" s="10" t="s">
        <v>348</v>
      </c>
      <c r="C1941" s="10" t="s">
        <v>217</v>
      </c>
      <c r="D1941" s="10" t="s">
        <v>136</v>
      </c>
      <c r="E1941" s="10" t="s">
        <v>377</v>
      </c>
      <c r="F1941" s="10">
        <v>0</v>
      </c>
    </row>
    <row r="1942" spans="1:6" x14ac:dyDescent="0.25">
      <c r="A1942" s="10">
        <v>10485553</v>
      </c>
      <c r="B1942" s="10" t="s">
        <v>348</v>
      </c>
      <c r="C1942" s="10" t="s">
        <v>82</v>
      </c>
      <c r="D1942" s="10" t="s">
        <v>48</v>
      </c>
      <c r="E1942" s="10" t="s">
        <v>374</v>
      </c>
      <c r="F1942" s="10">
        <v>1</v>
      </c>
    </row>
    <row r="1943" spans="1:6" x14ac:dyDescent="0.25">
      <c r="A1943" s="10">
        <v>10485553</v>
      </c>
      <c r="B1943" s="10" t="s">
        <v>348</v>
      </c>
      <c r="C1943" s="10" t="s">
        <v>82</v>
      </c>
      <c r="D1943" s="10" t="s">
        <v>48</v>
      </c>
      <c r="E1943" s="10" t="s">
        <v>375</v>
      </c>
      <c r="F1943" s="10">
        <v>1</v>
      </c>
    </row>
    <row r="1944" spans="1:6" x14ac:dyDescent="0.25">
      <c r="A1944" s="10">
        <v>10485553</v>
      </c>
      <c r="B1944" s="10" t="s">
        <v>348</v>
      </c>
      <c r="C1944" s="10" t="s">
        <v>82</v>
      </c>
      <c r="D1944" s="10" t="s">
        <v>48</v>
      </c>
      <c r="E1944" s="10" t="s">
        <v>376</v>
      </c>
      <c r="F1944" s="10">
        <v>1</v>
      </c>
    </row>
    <row r="1945" spans="1:6" x14ac:dyDescent="0.25">
      <c r="A1945" s="10">
        <v>10485553</v>
      </c>
      <c r="B1945" s="10" t="s">
        <v>348</v>
      </c>
      <c r="C1945" s="10" t="s">
        <v>82</v>
      </c>
      <c r="D1945" s="10" t="s">
        <v>48</v>
      </c>
      <c r="E1945" s="10" t="s">
        <v>377</v>
      </c>
      <c r="F1945" s="10">
        <v>0</v>
      </c>
    </row>
    <row r="1946" spans="1:6" x14ac:dyDescent="0.25">
      <c r="A1946" s="10">
        <v>10485554</v>
      </c>
      <c r="B1946" s="10" t="s">
        <v>348</v>
      </c>
      <c r="C1946" s="10" t="s">
        <v>109</v>
      </c>
      <c r="D1946" s="10" t="s">
        <v>104</v>
      </c>
      <c r="E1946" s="10" t="s">
        <v>374</v>
      </c>
      <c r="F1946" s="10">
        <v>1</v>
      </c>
    </row>
    <row r="1947" spans="1:6" x14ac:dyDescent="0.25">
      <c r="A1947" s="10">
        <v>10485554</v>
      </c>
      <c r="B1947" s="10" t="s">
        <v>348</v>
      </c>
      <c r="C1947" s="10" t="s">
        <v>109</v>
      </c>
      <c r="D1947" s="10" t="s">
        <v>104</v>
      </c>
      <c r="E1947" s="10" t="s">
        <v>375</v>
      </c>
      <c r="F1947" s="10">
        <v>0</v>
      </c>
    </row>
    <row r="1948" spans="1:6" x14ac:dyDescent="0.25">
      <c r="A1948" s="10">
        <v>10485554</v>
      </c>
      <c r="B1948" s="10" t="s">
        <v>348</v>
      </c>
      <c r="C1948" s="10" t="s">
        <v>109</v>
      </c>
      <c r="D1948" s="10" t="s">
        <v>104</v>
      </c>
      <c r="E1948" s="10" t="s">
        <v>376</v>
      </c>
      <c r="F1948" s="10">
        <v>1</v>
      </c>
    </row>
    <row r="1949" spans="1:6" x14ac:dyDescent="0.25">
      <c r="A1949" s="10">
        <v>10485554</v>
      </c>
      <c r="B1949" s="10" t="s">
        <v>348</v>
      </c>
      <c r="C1949" s="10" t="s">
        <v>109</v>
      </c>
      <c r="D1949" s="10" t="s">
        <v>104</v>
      </c>
      <c r="E1949" s="10" t="s">
        <v>377</v>
      </c>
      <c r="F1949" s="10">
        <v>0</v>
      </c>
    </row>
    <row r="1950" spans="1:6" x14ac:dyDescent="0.25">
      <c r="A1950" s="10">
        <v>10485555</v>
      </c>
      <c r="B1950" s="10" t="s">
        <v>348</v>
      </c>
      <c r="C1950" s="10" t="s">
        <v>66</v>
      </c>
      <c r="D1950" s="10" t="s">
        <v>48</v>
      </c>
      <c r="E1950" s="10" t="s">
        <v>374</v>
      </c>
      <c r="F1950" s="10">
        <v>1</v>
      </c>
    </row>
    <row r="1951" spans="1:6" x14ac:dyDescent="0.25">
      <c r="A1951" s="10">
        <v>10485555</v>
      </c>
      <c r="B1951" s="10" t="s">
        <v>348</v>
      </c>
      <c r="C1951" s="10" t="s">
        <v>66</v>
      </c>
      <c r="D1951" s="10" t="s">
        <v>48</v>
      </c>
      <c r="E1951" s="10" t="s">
        <v>375</v>
      </c>
      <c r="F1951" s="10">
        <v>1</v>
      </c>
    </row>
    <row r="1952" spans="1:6" x14ac:dyDescent="0.25">
      <c r="A1952" s="10">
        <v>10485555</v>
      </c>
      <c r="B1952" s="10" t="s">
        <v>348</v>
      </c>
      <c r="C1952" s="10" t="s">
        <v>66</v>
      </c>
      <c r="D1952" s="10" t="s">
        <v>48</v>
      </c>
      <c r="E1952" s="10" t="s">
        <v>376</v>
      </c>
      <c r="F1952" s="10">
        <v>1</v>
      </c>
    </row>
    <row r="1953" spans="1:6" x14ac:dyDescent="0.25">
      <c r="A1953" s="10">
        <v>10485555</v>
      </c>
      <c r="B1953" s="10" t="s">
        <v>348</v>
      </c>
      <c r="C1953" s="10" t="s">
        <v>66</v>
      </c>
      <c r="D1953" s="10" t="s">
        <v>48</v>
      </c>
      <c r="E1953" s="10" t="s">
        <v>377</v>
      </c>
      <c r="F1953" s="10">
        <v>0</v>
      </c>
    </row>
    <row r="1954" spans="1:6" x14ac:dyDescent="0.25">
      <c r="A1954" s="10">
        <v>10485556</v>
      </c>
      <c r="B1954" s="10" t="s">
        <v>348</v>
      </c>
      <c r="C1954" s="10" t="s">
        <v>87</v>
      </c>
      <c r="D1954" s="10" t="s">
        <v>48</v>
      </c>
      <c r="E1954" s="10" t="s">
        <v>374</v>
      </c>
      <c r="F1954" s="10">
        <v>1</v>
      </c>
    </row>
    <row r="1955" spans="1:6" x14ac:dyDescent="0.25">
      <c r="A1955" s="10">
        <v>10485556</v>
      </c>
      <c r="B1955" s="10" t="s">
        <v>348</v>
      </c>
      <c r="C1955" s="10" t="s">
        <v>87</v>
      </c>
      <c r="D1955" s="10" t="s">
        <v>48</v>
      </c>
      <c r="E1955" s="10" t="s">
        <v>375</v>
      </c>
      <c r="F1955" s="10">
        <v>0</v>
      </c>
    </row>
    <row r="1956" spans="1:6" x14ac:dyDescent="0.25">
      <c r="A1956" s="10">
        <v>10485556</v>
      </c>
      <c r="B1956" s="10" t="s">
        <v>348</v>
      </c>
      <c r="C1956" s="10" t="s">
        <v>87</v>
      </c>
      <c r="D1956" s="10" t="s">
        <v>48</v>
      </c>
      <c r="E1956" s="10" t="s">
        <v>376</v>
      </c>
      <c r="F1956" s="10">
        <v>1</v>
      </c>
    </row>
    <row r="1957" spans="1:6" x14ac:dyDescent="0.25">
      <c r="A1957" s="10">
        <v>10485556</v>
      </c>
      <c r="B1957" s="10" t="s">
        <v>348</v>
      </c>
      <c r="C1957" s="10" t="s">
        <v>87</v>
      </c>
      <c r="D1957" s="10" t="s">
        <v>48</v>
      </c>
      <c r="E1957" s="10" t="s">
        <v>377</v>
      </c>
      <c r="F1957" s="10">
        <v>0</v>
      </c>
    </row>
    <row r="1958" spans="1:6" x14ac:dyDescent="0.25">
      <c r="A1958" s="10">
        <v>10485557</v>
      </c>
      <c r="B1958" s="10" t="s">
        <v>348</v>
      </c>
      <c r="C1958" s="10" t="s">
        <v>269</v>
      </c>
      <c r="D1958" s="10" t="s">
        <v>186</v>
      </c>
      <c r="E1958" s="10" t="s">
        <v>374</v>
      </c>
      <c r="F1958" s="10">
        <v>1</v>
      </c>
    </row>
    <row r="1959" spans="1:6" x14ac:dyDescent="0.25">
      <c r="A1959" s="10">
        <v>10485557</v>
      </c>
      <c r="B1959" s="10" t="s">
        <v>348</v>
      </c>
      <c r="C1959" s="10" t="s">
        <v>269</v>
      </c>
      <c r="D1959" s="10" t="s">
        <v>186</v>
      </c>
      <c r="E1959" s="10" t="s">
        <v>375</v>
      </c>
      <c r="F1959" s="10">
        <v>0</v>
      </c>
    </row>
    <row r="1960" spans="1:6" x14ac:dyDescent="0.25">
      <c r="A1960" s="10">
        <v>10485557</v>
      </c>
      <c r="B1960" s="10" t="s">
        <v>348</v>
      </c>
      <c r="C1960" s="10" t="s">
        <v>269</v>
      </c>
      <c r="D1960" s="10" t="s">
        <v>186</v>
      </c>
      <c r="E1960" s="10" t="s">
        <v>376</v>
      </c>
      <c r="F1960" s="10">
        <v>1</v>
      </c>
    </row>
    <row r="1961" spans="1:6" x14ac:dyDescent="0.25">
      <c r="A1961" s="10">
        <v>10485557</v>
      </c>
      <c r="B1961" s="10" t="s">
        <v>348</v>
      </c>
      <c r="C1961" s="10" t="s">
        <v>269</v>
      </c>
      <c r="D1961" s="10" t="s">
        <v>186</v>
      </c>
      <c r="E1961" s="10" t="s">
        <v>377</v>
      </c>
      <c r="F1961" s="10">
        <v>0</v>
      </c>
    </row>
    <row r="1962" spans="1:6" x14ac:dyDescent="0.25">
      <c r="A1962" s="10">
        <v>10485558</v>
      </c>
      <c r="B1962" s="10" t="s">
        <v>348</v>
      </c>
      <c r="C1962" s="10" t="s">
        <v>308</v>
      </c>
      <c r="D1962" s="10" t="s">
        <v>48</v>
      </c>
      <c r="E1962" s="10" t="s">
        <v>374</v>
      </c>
      <c r="F1962" s="10">
        <v>1</v>
      </c>
    </row>
    <row r="1963" spans="1:6" x14ac:dyDescent="0.25">
      <c r="A1963" s="10">
        <v>10485558</v>
      </c>
      <c r="B1963" s="10" t="s">
        <v>348</v>
      </c>
      <c r="C1963" s="10" t="s">
        <v>308</v>
      </c>
      <c r="D1963" s="10" t="s">
        <v>48</v>
      </c>
      <c r="E1963" s="10" t="s">
        <v>375</v>
      </c>
      <c r="F1963" s="10">
        <v>0</v>
      </c>
    </row>
    <row r="1964" spans="1:6" x14ac:dyDescent="0.25">
      <c r="A1964" s="10">
        <v>10485558</v>
      </c>
      <c r="B1964" s="10" t="s">
        <v>348</v>
      </c>
      <c r="C1964" s="10" t="s">
        <v>308</v>
      </c>
      <c r="D1964" s="10" t="s">
        <v>48</v>
      </c>
      <c r="E1964" s="10" t="s">
        <v>376</v>
      </c>
      <c r="F1964" s="10">
        <v>1</v>
      </c>
    </row>
    <row r="1965" spans="1:6" x14ac:dyDescent="0.25">
      <c r="A1965" s="10">
        <v>10485558</v>
      </c>
      <c r="B1965" s="10" t="s">
        <v>348</v>
      </c>
      <c r="C1965" s="10" t="s">
        <v>308</v>
      </c>
      <c r="D1965" s="10" t="s">
        <v>48</v>
      </c>
      <c r="E1965" s="10" t="s">
        <v>377</v>
      </c>
      <c r="F1965" s="10">
        <v>0</v>
      </c>
    </row>
    <row r="1966" spans="1:6" x14ac:dyDescent="0.25">
      <c r="A1966" s="10">
        <v>10485559</v>
      </c>
      <c r="B1966" s="10" t="s">
        <v>348</v>
      </c>
      <c r="C1966" s="10" t="s">
        <v>169</v>
      </c>
      <c r="D1966" s="10" t="s">
        <v>104</v>
      </c>
      <c r="E1966" s="10" t="s">
        <v>374</v>
      </c>
      <c r="F1966" s="10">
        <v>1</v>
      </c>
    </row>
    <row r="1967" spans="1:6" x14ac:dyDescent="0.25">
      <c r="A1967" s="10">
        <v>10485559</v>
      </c>
      <c r="B1967" s="10" t="s">
        <v>348</v>
      </c>
      <c r="C1967" s="10" t="s">
        <v>169</v>
      </c>
      <c r="D1967" s="10" t="s">
        <v>104</v>
      </c>
      <c r="E1967" s="10" t="s">
        <v>375</v>
      </c>
      <c r="F1967" s="10">
        <v>1</v>
      </c>
    </row>
    <row r="1968" spans="1:6" x14ac:dyDescent="0.25">
      <c r="A1968" s="10">
        <v>10485559</v>
      </c>
      <c r="B1968" s="10" t="s">
        <v>348</v>
      </c>
      <c r="C1968" s="10" t="s">
        <v>169</v>
      </c>
      <c r="D1968" s="10" t="s">
        <v>104</v>
      </c>
      <c r="E1968" s="10" t="s">
        <v>376</v>
      </c>
      <c r="F1968" s="10">
        <v>1</v>
      </c>
    </row>
    <row r="1969" spans="1:6" x14ac:dyDescent="0.25">
      <c r="A1969" s="10">
        <v>10485559</v>
      </c>
      <c r="B1969" s="10" t="s">
        <v>348</v>
      </c>
      <c r="C1969" s="10" t="s">
        <v>169</v>
      </c>
      <c r="D1969" s="10" t="s">
        <v>104</v>
      </c>
      <c r="E1969" s="10" t="s">
        <v>377</v>
      </c>
      <c r="F1969" s="10">
        <v>0</v>
      </c>
    </row>
    <row r="1970" spans="1:6" x14ac:dyDescent="0.25">
      <c r="A1970" s="10">
        <v>10485560</v>
      </c>
      <c r="B1970" s="10" t="s">
        <v>348</v>
      </c>
      <c r="C1970" s="10" t="s">
        <v>295</v>
      </c>
      <c r="D1970" s="10" t="s">
        <v>233</v>
      </c>
      <c r="E1970" s="10" t="s">
        <v>374</v>
      </c>
      <c r="F1970" s="10">
        <v>1</v>
      </c>
    </row>
    <row r="1971" spans="1:6" x14ac:dyDescent="0.25">
      <c r="A1971" s="10">
        <v>10485560</v>
      </c>
      <c r="B1971" s="10" t="s">
        <v>348</v>
      </c>
      <c r="C1971" s="10" t="s">
        <v>295</v>
      </c>
      <c r="D1971" s="10" t="s">
        <v>233</v>
      </c>
      <c r="E1971" s="10" t="s">
        <v>375</v>
      </c>
      <c r="F1971" s="10">
        <v>1</v>
      </c>
    </row>
    <row r="1972" spans="1:6" x14ac:dyDescent="0.25">
      <c r="A1972" s="10">
        <v>10485560</v>
      </c>
      <c r="B1972" s="10" t="s">
        <v>348</v>
      </c>
      <c r="C1972" s="10" t="s">
        <v>295</v>
      </c>
      <c r="D1972" s="10" t="s">
        <v>233</v>
      </c>
      <c r="E1972" s="10" t="s">
        <v>376</v>
      </c>
      <c r="F1972" s="10">
        <v>1</v>
      </c>
    </row>
    <row r="1973" spans="1:6" x14ac:dyDescent="0.25">
      <c r="A1973" s="10">
        <v>10485560</v>
      </c>
      <c r="B1973" s="10" t="s">
        <v>348</v>
      </c>
      <c r="C1973" s="10" t="s">
        <v>295</v>
      </c>
      <c r="D1973" s="10" t="s">
        <v>233</v>
      </c>
      <c r="E1973" s="10" t="s">
        <v>377</v>
      </c>
      <c r="F1973" s="10">
        <v>0</v>
      </c>
    </row>
    <row r="1974" spans="1:6" x14ac:dyDescent="0.25">
      <c r="A1974" s="10">
        <v>10485561</v>
      </c>
      <c r="B1974" s="10" t="s">
        <v>348</v>
      </c>
      <c r="C1974" s="10" t="s">
        <v>300</v>
      </c>
      <c r="D1974" s="10" t="s">
        <v>233</v>
      </c>
      <c r="E1974" s="10" t="s">
        <v>374</v>
      </c>
      <c r="F1974" s="10">
        <v>1</v>
      </c>
    </row>
    <row r="1975" spans="1:6" x14ac:dyDescent="0.25">
      <c r="A1975" s="10">
        <v>10485561</v>
      </c>
      <c r="B1975" s="10" t="s">
        <v>348</v>
      </c>
      <c r="C1975" s="10" t="s">
        <v>300</v>
      </c>
      <c r="D1975" s="10" t="s">
        <v>233</v>
      </c>
      <c r="E1975" s="10" t="s">
        <v>375</v>
      </c>
      <c r="F1975" s="10">
        <v>1</v>
      </c>
    </row>
    <row r="1976" spans="1:6" x14ac:dyDescent="0.25">
      <c r="A1976" s="10">
        <v>10485561</v>
      </c>
      <c r="B1976" s="10" t="s">
        <v>348</v>
      </c>
      <c r="C1976" s="10" t="s">
        <v>300</v>
      </c>
      <c r="D1976" s="10" t="s">
        <v>233</v>
      </c>
      <c r="E1976" s="10" t="s">
        <v>376</v>
      </c>
      <c r="F1976" s="10">
        <v>1</v>
      </c>
    </row>
    <row r="1977" spans="1:6" x14ac:dyDescent="0.25">
      <c r="A1977" s="10">
        <v>10485561</v>
      </c>
      <c r="B1977" s="10" t="s">
        <v>348</v>
      </c>
      <c r="C1977" s="10" t="s">
        <v>300</v>
      </c>
      <c r="D1977" s="10" t="s">
        <v>233</v>
      </c>
      <c r="E1977" s="10" t="s">
        <v>377</v>
      </c>
      <c r="F1977" s="10">
        <v>0</v>
      </c>
    </row>
    <row r="1978" spans="1:6" x14ac:dyDescent="0.25">
      <c r="A1978" s="10">
        <v>10485562</v>
      </c>
      <c r="B1978" s="10" t="s">
        <v>348</v>
      </c>
      <c r="C1978" s="10" t="s">
        <v>281</v>
      </c>
      <c r="D1978" s="10" t="s">
        <v>253</v>
      </c>
      <c r="E1978" s="10" t="s">
        <v>374</v>
      </c>
      <c r="F1978" s="10">
        <v>1</v>
      </c>
    </row>
    <row r="1979" spans="1:6" x14ac:dyDescent="0.25">
      <c r="A1979" s="10">
        <v>10485562</v>
      </c>
      <c r="B1979" s="10" t="s">
        <v>348</v>
      </c>
      <c r="C1979" s="10" t="s">
        <v>281</v>
      </c>
      <c r="D1979" s="10" t="s">
        <v>253</v>
      </c>
      <c r="E1979" s="10" t="s">
        <v>375</v>
      </c>
      <c r="F1979" s="10">
        <v>0</v>
      </c>
    </row>
    <row r="1980" spans="1:6" x14ac:dyDescent="0.25">
      <c r="A1980" s="10">
        <v>10485562</v>
      </c>
      <c r="B1980" s="10" t="s">
        <v>348</v>
      </c>
      <c r="C1980" s="10" t="s">
        <v>281</v>
      </c>
      <c r="D1980" s="10" t="s">
        <v>253</v>
      </c>
      <c r="E1980" s="10" t="s">
        <v>376</v>
      </c>
      <c r="F1980" s="10">
        <v>1</v>
      </c>
    </row>
    <row r="1981" spans="1:6" x14ac:dyDescent="0.25">
      <c r="A1981" s="10">
        <v>10485562</v>
      </c>
      <c r="B1981" s="10" t="s">
        <v>348</v>
      </c>
      <c r="C1981" s="10" t="s">
        <v>281</v>
      </c>
      <c r="D1981" s="10" t="s">
        <v>253</v>
      </c>
      <c r="E1981" s="10" t="s">
        <v>377</v>
      </c>
      <c r="F1981" s="10">
        <v>0</v>
      </c>
    </row>
    <row r="1982" spans="1:6" x14ac:dyDescent="0.25">
      <c r="A1982" s="10">
        <v>10485563</v>
      </c>
      <c r="B1982" s="10" t="s">
        <v>348</v>
      </c>
      <c r="C1982" s="10" t="s">
        <v>289</v>
      </c>
      <c r="D1982" s="10" t="s">
        <v>233</v>
      </c>
      <c r="E1982" s="10" t="s">
        <v>374</v>
      </c>
      <c r="F1982" s="10">
        <v>1</v>
      </c>
    </row>
    <row r="1983" spans="1:6" x14ac:dyDescent="0.25">
      <c r="A1983" s="10">
        <v>10485563</v>
      </c>
      <c r="B1983" s="10" t="s">
        <v>348</v>
      </c>
      <c r="C1983" s="10" t="s">
        <v>289</v>
      </c>
      <c r="D1983" s="10" t="s">
        <v>233</v>
      </c>
      <c r="E1983" s="10" t="s">
        <v>375</v>
      </c>
      <c r="F1983" s="10">
        <v>0</v>
      </c>
    </row>
    <row r="1984" spans="1:6" x14ac:dyDescent="0.25">
      <c r="A1984" s="10">
        <v>10485563</v>
      </c>
      <c r="B1984" s="10" t="s">
        <v>348</v>
      </c>
      <c r="C1984" s="10" t="s">
        <v>289</v>
      </c>
      <c r="D1984" s="10" t="s">
        <v>233</v>
      </c>
      <c r="E1984" s="10" t="s">
        <v>376</v>
      </c>
      <c r="F1984" s="10">
        <v>1</v>
      </c>
    </row>
    <row r="1985" spans="1:6" x14ac:dyDescent="0.25">
      <c r="A1985" s="10">
        <v>10485563</v>
      </c>
      <c r="B1985" s="10" t="s">
        <v>348</v>
      </c>
      <c r="C1985" s="10" t="s">
        <v>289</v>
      </c>
      <c r="D1985" s="10" t="s">
        <v>233</v>
      </c>
      <c r="E1985" s="10" t="s">
        <v>377</v>
      </c>
      <c r="F1985" s="10">
        <v>0</v>
      </c>
    </row>
    <row r="1986" spans="1:6" x14ac:dyDescent="0.25">
      <c r="A1986" s="10">
        <v>10485564</v>
      </c>
      <c r="B1986" s="10" t="s">
        <v>348</v>
      </c>
      <c r="C1986" s="10" t="s">
        <v>156</v>
      </c>
      <c r="D1986" s="10" t="s">
        <v>136</v>
      </c>
      <c r="E1986" s="10" t="s">
        <v>374</v>
      </c>
      <c r="F1986" s="10">
        <v>1</v>
      </c>
    </row>
    <row r="1987" spans="1:6" x14ac:dyDescent="0.25">
      <c r="A1987" s="10">
        <v>10485564</v>
      </c>
      <c r="B1987" s="10" t="s">
        <v>348</v>
      </c>
      <c r="C1987" s="10" t="s">
        <v>156</v>
      </c>
      <c r="D1987" s="10" t="s">
        <v>136</v>
      </c>
      <c r="E1987" s="10" t="s">
        <v>375</v>
      </c>
      <c r="F1987" s="10">
        <v>0</v>
      </c>
    </row>
    <row r="1988" spans="1:6" x14ac:dyDescent="0.25">
      <c r="A1988" s="10">
        <v>10485564</v>
      </c>
      <c r="B1988" s="10" t="s">
        <v>348</v>
      </c>
      <c r="C1988" s="10" t="s">
        <v>156</v>
      </c>
      <c r="D1988" s="10" t="s">
        <v>136</v>
      </c>
      <c r="E1988" s="10" t="s">
        <v>376</v>
      </c>
      <c r="F1988" s="10">
        <v>0</v>
      </c>
    </row>
    <row r="1989" spans="1:6" x14ac:dyDescent="0.25">
      <c r="A1989" s="10">
        <v>10485564</v>
      </c>
      <c r="B1989" s="10" t="s">
        <v>348</v>
      </c>
      <c r="C1989" s="10" t="s">
        <v>156</v>
      </c>
      <c r="D1989" s="10" t="s">
        <v>136</v>
      </c>
      <c r="E1989" s="10" t="s">
        <v>377</v>
      </c>
      <c r="F1989" s="10">
        <v>0</v>
      </c>
    </row>
    <row r="1990" spans="1:6" x14ac:dyDescent="0.25">
      <c r="A1990" s="10">
        <v>10485565</v>
      </c>
      <c r="B1990" s="10" t="s">
        <v>348</v>
      </c>
      <c r="C1990" s="10" t="s">
        <v>275</v>
      </c>
      <c r="D1990" s="10" t="s">
        <v>253</v>
      </c>
      <c r="E1990" s="10" t="s">
        <v>374</v>
      </c>
      <c r="F1990" s="10">
        <v>1</v>
      </c>
    </row>
    <row r="1991" spans="1:6" x14ac:dyDescent="0.25">
      <c r="A1991" s="10">
        <v>10485565</v>
      </c>
      <c r="B1991" s="10" t="s">
        <v>348</v>
      </c>
      <c r="C1991" s="10" t="s">
        <v>275</v>
      </c>
      <c r="D1991" s="10" t="s">
        <v>253</v>
      </c>
      <c r="E1991" s="10" t="s">
        <v>375</v>
      </c>
      <c r="F1991" s="10">
        <v>1</v>
      </c>
    </row>
    <row r="1992" spans="1:6" x14ac:dyDescent="0.25">
      <c r="A1992" s="10">
        <v>10485565</v>
      </c>
      <c r="B1992" s="10" t="s">
        <v>348</v>
      </c>
      <c r="C1992" s="10" t="s">
        <v>275</v>
      </c>
      <c r="D1992" s="10" t="s">
        <v>253</v>
      </c>
      <c r="E1992" s="10" t="s">
        <v>376</v>
      </c>
      <c r="F1992" s="10">
        <v>1</v>
      </c>
    </row>
    <row r="1993" spans="1:6" x14ac:dyDescent="0.25">
      <c r="A1993" s="10">
        <v>10485565</v>
      </c>
      <c r="B1993" s="10" t="s">
        <v>348</v>
      </c>
      <c r="C1993" s="10" t="s">
        <v>275</v>
      </c>
      <c r="D1993" s="10" t="s">
        <v>253</v>
      </c>
      <c r="E1993" s="10" t="s">
        <v>377</v>
      </c>
      <c r="F1993" s="10">
        <v>0</v>
      </c>
    </row>
    <row r="1994" spans="1:6" x14ac:dyDescent="0.25">
      <c r="A1994" s="10">
        <v>10485566</v>
      </c>
      <c r="B1994" s="10" t="s">
        <v>348</v>
      </c>
      <c r="C1994" s="10" t="s">
        <v>247</v>
      </c>
      <c r="D1994" s="10" t="s">
        <v>136</v>
      </c>
      <c r="E1994" s="10" t="s">
        <v>374</v>
      </c>
      <c r="F1994" s="10">
        <v>1</v>
      </c>
    </row>
    <row r="1995" spans="1:6" x14ac:dyDescent="0.25">
      <c r="A1995" s="10">
        <v>10485566</v>
      </c>
      <c r="B1995" s="10" t="s">
        <v>348</v>
      </c>
      <c r="C1995" s="10" t="s">
        <v>247</v>
      </c>
      <c r="D1995" s="10" t="s">
        <v>136</v>
      </c>
      <c r="E1995" s="10" t="s">
        <v>375</v>
      </c>
      <c r="F1995" s="10">
        <v>0</v>
      </c>
    </row>
    <row r="1996" spans="1:6" x14ac:dyDescent="0.25">
      <c r="A1996" s="10">
        <v>10485566</v>
      </c>
      <c r="B1996" s="10" t="s">
        <v>348</v>
      </c>
      <c r="C1996" s="10" t="s">
        <v>247</v>
      </c>
      <c r="D1996" s="10" t="s">
        <v>136</v>
      </c>
      <c r="E1996" s="10" t="s">
        <v>376</v>
      </c>
      <c r="F1996" s="10">
        <v>1</v>
      </c>
    </row>
    <row r="1997" spans="1:6" x14ac:dyDescent="0.25">
      <c r="A1997" s="10">
        <v>10485566</v>
      </c>
      <c r="B1997" s="10" t="s">
        <v>348</v>
      </c>
      <c r="C1997" s="10" t="s">
        <v>247</v>
      </c>
      <c r="D1997" s="10" t="s">
        <v>136</v>
      </c>
      <c r="E1997" s="10" t="s">
        <v>377</v>
      </c>
      <c r="F1997" s="10">
        <v>0</v>
      </c>
    </row>
    <row r="1998" spans="1:6" x14ac:dyDescent="0.25">
      <c r="A1998" s="10">
        <v>10485567</v>
      </c>
      <c r="B1998" s="10" t="s">
        <v>348</v>
      </c>
      <c r="C1998" s="10" t="s">
        <v>222</v>
      </c>
      <c r="D1998" s="10" t="s">
        <v>136</v>
      </c>
      <c r="E1998" s="10" t="s">
        <v>374</v>
      </c>
      <c r="F1998" s="10">
        <v>1</v>
      </c>
    </row>
    <row r="1999" spans="1:6" x14ac:dyDescent="0.25">
      <c r="A1999" s="10">
        <v>10485567</v>
      </c>
      <c r="B1999" s="10" t="s">
        <v>348</v>
      </c>
      <c r="C1999" s="10" t="s">
        <v>222</v>
      </c>
      <c r="D1999" s="10" t="s">
        <v>136</v>
      </c>
      <c r="E1999" s="10" t="s">
        <v>375</v>
      </c>
      <c r="F1999" s="10">
        <v>0</v>
      </c>
    </row>
    <row r="2000" spans="1:6" x14ac:dyDescent="0.25">
      <c r="A2000" s="10">
        <v>10485567</v>
      </c>
      <c r="B2000" s="10" t="s">
        <v>348</v>
      </c>
      <c r="C2000" s="10" t="s">
        <v>222</v>
      </c>
      <c r="D2000" s="10" t="s">
        <v>136</v>
      </c>
      <c r="E2000" s="10" t="s">
        <v>376</v>
      </c>
      <c r="F2000" s="10">
        <v>0</v>
      </c>
    </row>
    <row r="2001" spans="1:6" x14ac:dyDescent="0.25">
      <c r="A2001" s="10">
        <v>10485567</v>
      </c>
      <c r="B2001" s="10" t="s">
        <v>348</v>
      </c>
      <c r="C2001" s="10" t="s">
        <v>222</v>
      </c>
      <c r="D2001" s="10" t="s">
        <v>136</v>
      </c>
      <c r="E2001" s="10" t="s">
        <v>377</v>
      </c>
      <c r="F2001" s="10">
        <v>0</v>
      </c>
    </row>
    <row r="2002" spans="1:6" x14ac:dyDescent="0.25">
      <c r="A2002" s="10">
        <v>10485568</v>
      </c>
      <c r="B2002" s="10" t="s">
        <v>348</v>
      </c>
      <c r="C2002" s="10" t="s">
        <v>252</v>
      </c>
      <c r="D2002" s="10" t="s">
        <v>253</v>
      </c>
      <c r="E2002" s="10" t="s">
        <v>374</v>
      </c>
      <c r="F2002" s="10">
        <v>0</v>
      </c>
    </row>
    <row r="2003" spans="1:6" x14ac:dyDescent="0.25">
      <c r="A2003" s="10">
        <v>10485568</v>
      </c>
      <c r="B2003" s="10" t="s">
        <v>348</v>
      </c>
      <c r="C2003" s="10" t="s">
        <v>252</v>
      </c>
      <c r="D2003" s="10" t="s">
        <v>253</v>
      </c>
      <c r="E2003" s="10" t="s">
        <v>375</v>
      </c>
      <c r="F2003" s="10">
        <v>0</v>
      </c>
    </row>
    <row r="2004" spans="1:6" x14ac:dyDescent="0.25">
      <c r="A2004" s="10">
        <v>10485568</v>
      </c>
      <c r="B2004" s="10" t="s">
        <v>348</v>
      </c>
      <c r="C2004" s="10" t="s">
        <v>252</v>
      </c>
      <c r="D2004" s="10" t="s">
        <v>253</v>
      </c>
      <c r="E2004" s="10" t="s">
        <v>376</v>
      </c>
      <c r="F2004" s="10">
        <v>0</v>
      </c>
    </row>
    <row r="2005" spans="1:6" x14ac:dyDescent="0.25">
      <c r="A2005" s="10">
        <v>10485568</v>
      </c>
      <c r="B2005" s="10" t="s">
        <v>348</v>
      </c>
      <c r="C2005" s="10" t="s">
        <v>252</v>
      </c>
      <c r="D2005" s="10" t="s">
        <v>253</v>
      </c>
      <c r="E2005" s="10" t="s">
        <v>377</v>
      </c>
      <c r="F2005" s="10">
        <v>1</v>
      </c>
    </row>
    <row r="2006" spans="1:6" x14ac:dyDescent="0.25">
      <c r="A2006" s="10">
        <v>10485569</v>
      </c>
      <c r="B2006" s="10" t="s">
        <v>348</v>
      </c>
      <c r="C2006" s="10" t="s">
        <v>135</v>
      </c>
      <c r="D2006" s="10" t="s">
        <v>136</v>
      </c>
      <c r="E2006" s="10" t="s">
        <v>374</v>
      </c>
      <c r="F2006" s="10">
        <v>1</v>
      </c>
    </row>
    <row r="2007" spans="1:6" x14ac:dyDescent="0.25">
      <c r="A2007" s="10">
        <v>10485569</v>
      </c>
      <c r="B2007" s="10" t="s">
        <v>348</v>
      </c>
      <c r="C2007" s="10" t="s">
        <v>135</v>
      </c>
      <c r="D2007" s="10" t="s">
        <v>136</v>
      </c>
      <c r="E2007" s="10" t="s">
        <v>375</v>
      </c>
      <c r="F2007" s="10">
        <v>1</v>
      </c>
    </row>
    <row r="2008" spans="1:6" x14ac:dyDescent="0.25">
      <c r="A2008" s="10">
        <v>10485569</v>
      </c>
      <c r="B2008" s="10" t="s">
        <v>348</v>
      </c>
      <c r="C2008" s="10" t="s">
        <v>135</v>
      </c>
      <c r="D2008" s="10" t="s">
        <v>136</v>
      </c>
      <c r="E2008" s="10" t="s">
        <v>376</v>
      </c>
      <c r="F2008" s="10">
        <v>1</v>
      </c>
    </row>
    <row r="2009" spans="1:6" x14ac:dyDescent="0.25">
      <c r="A2009" s="10">
        <v>10485569</v>
      </c>
      <c r="B2009" s="10" t="s">
        <v>348</v>
      </c>
      <c r="C2009" s="10" t="s">
        <v>135</v>
      </c>
      <c r="D2009" s="10" t="s">
        <v>136</v>
      </c>
      <c r="E2009" s="10" t="s">
        <v>377</v>
      </c>
      <c r="F2009" s="10">
        <v>0</v>
      </c>
    </row>
    <row r="2010" spans="1:6" x14ac:dyDescent="0.25">
      <c r="A2010" s="10">
        <v>10485572</v>
      </c>
      <c r="B2010" s="10" t="s">
        <v>348</v>
      </c>
      <c r="C2010" s="10" t="s">
        <v>242</v>
      </c>
      <c r="D2010" s="10" t="s">
        <v>136</v>
      </c>
      <c r="E2010" s="10" t="s">
        <v>374</v>
      </c>
      <c r="F2010" s="10">
        <v>1</v>
      </c>
    </row>
    <row r="2011" spans="1:6" x14ac:dyDescent="0.25">
      <c r="A2011" s="10">
        <v>10485572</v>
      </c>
      <c r="B2011" s="10" t="s">
        <v>348</v>
      </c>
      <c r="C2011" s="10" t="s">
        <v>242</v>
      </c>
      <c r="D2011" s="10" t="s">
        <v>136</v>
      </c>
      <c r="E2011" s="10" t="s">
        <v>375</v>
      </c>
      <c r="F2011" s="10">
        <v>1</v>
      </c>
    </row>
    <row r="2012" spans="1:6" x14ac:dyDescent="0.25">
      <c r="A2012" s="10">
        <v>10485572</v>
      </c>
      <c r="B2012" s="10" t="s">
        <v>348</v>
      </c>
      <c r="C2012" s="10" t="s">
        <v>242</v>
      </c>
      <c r="D2012" s="10" t="s">
        <v>136</v>
      </c>
      <c r="E2012" s="10" t="s">
        <v>376</v>
      </c>
      <c r="F2012" s="10">
        <v>1</v>
      </c>
    </row>
    <row r="2013" spans="1:6" x14ac:dyDescent="0.25">
      <c r="A2013" s="10">
        <v>10485572</v>
      </c>
      <c r="B2013" s="10" t="s">
        <v>348</v>
      </c>
      <c r="C2013" s="10" t="s">
        <v>242</v>
      </c>
      <c r="D2013" s="10" t="s">
        <v>136</v>
      </c>
      <c r="E2013" s="10" t="s">
        <v>377</v>
      </c>
      <c r="F2013" s="10">
        <v>0</v>
      </c>
    </row>
    <row r="2014" spans="1:6" x14ac:dyDescent="0.25">
      <c r="A2014" s="10">
        <v>10485573</v>
      </c>
      <c r="B2014" s="10" t="s">
        <v>348</v>
      </c>
      <c r="C2014" s="10" t="s">
        <v>98</v>
      </c>
      <c r="D2014" s="10" t="s">
        <v>48</v>
      </c>
      <c r="E2014" s="10" t="s">
        <v>374</v>
      </c>
      <c r="F2014" s="10">
        <v>1</v>
      </c>
    </row>
    <row r="2015" spans="1:6" x14ac:dyDescent="0.25">
      <c r="A2015" s="10">
        <v>10485573</v>
      </c>
      <c r="B2015" s="10" t="s">
        <v>348</v>
      </c>
      <c r="C2015" s="10" t="s">
        <v>98</v>
      </c>
      <c r="D2015" s="10" t="s">
        <v>48</v>
      </c>
      <c r="E2015" s="10" t="s">
        <v>375</v>
      </c>
      <c r="F2015" s="10">
        <v>1</v>
      </c>
    </row>
    <row r="2016" spans="1:6" x14ac:dyDescent="0.25">
      <c r="A2016" s="10">
        <v>10485573</v>
      </c>
      <c r="B2016" s="10" t="s">
        <v>348</v>
      </c>
      <c r="C2016" s="10" t="s">
        <v>98</v>
      </c>
      <c r="D2016" s="10" t="s">
        <v>48</v>
      </c>
      <c r="E2016" s="10" t="s">
        <v>376</v>
      </c>
      <c r="F2016" s="10">
        <v>1</v>
      </c>
    </row>
    <row r="2017" spans="1:6" x14ac:dyDescent="0.25">
      <c r="A2017" s="10">
        <v>10485573</v>
      </c>
      <c r="B2017" s="10" t="s">
        <v>348</v>
      </c>
      <c r="C2017" s="10" t="s">
        <v>98</v>
      </c>
      <c r="D2017" s="10" t="s">
        <v>48</v>
      </c>
      <c r="E2017" s="10" t="s">
        <v>377</v>
      </c>
      <c r="F2017" s="10">
        <v>0</v>
      </c>
    </row>
    <row r="2018" spans="1:6" x14ac:dyDescent="0.25">
      <c r="A2018" s="10">
        <v>10485574</v>
      </c>
      <c r="B2018" s="10" t="s">
        <v>348</v>
      </c>
      <c r="C2018" s="10" t="s">
        <v>115</v>
      </c>
      <c r="D2018" s="10" t="s">
        <v>104</v>
      </c>
      <c r="E2018" s="10" t="s">
        <v>374</v>
      </c>
      <c r="F2018" s="10">
        <v>1</v>
      </c>
    </row>
    <row r="2019" spans="1:6" x14ac:dyDescent="0.25">
      <c r="A2019" s="10">
        <v>10485574</v>
      </c>
      <c r="B2019" s="10" t="s">
        <v>348</v>
      </c>
      <c r="C2019" s="10" t="s">
        <v>115</v>
      </c>
      <c r="D2019" s="10" t="s">
        <v>104</v>
      </c>
      <c r="E2019" s="10" t="s">
        <v>375</v>
      </c>
      <c r="F2019" s="10">
        <v>1</v>
      </c>
    </row>
    <row r="2020" spans="1:6" x14ac:dyDescent="0.25">
      <c r="A2020" s="10">
        <v>10485574</v>
      </c>
      <c r="B2020" s="10" t="s">
        <v>348</v>
      </c>
      <c r="C2020" s="10" t="s">
        <v>115</v>
      </c>
      <c r="D2020" s="10" t="s">
        <v>104</v>
      </c>
      <c r="E2020" s="10" t="s">
        <v>376</v>
      </c>
      <c r="F2020" s="10">
        <v>1</v>
      </c>
    </row>
    <row r="2021" spans="1:6" x14ac:dyDescent="0.25">
      <c r="A2021" s="10">
        <v>10485574</v>
      </c>
      <c r="B2021" s="10" t="s">
        <v>348</v>
      </c>
      <c r="C2021" s="10" t="s">
        <v>115</v>
      </c>
      <c r="D2021" s="10" t="s">
        <v>104</v>
      </c>
      <c r="E2021" s="10" t="s">
        <v>377</v>
      </c>
      <c r="F2021" s="10">
        <v>0</v>
      </c>
    </row>
    <row r="2022" spans="1:6" x14ac:dyDescent="0.25">
      <c r="A2022" s="10">
        <v>10485575</v>
      </c>
      <c r="B2022" s="10" t="s">
        <v>348</v>
      </c>
      <c r="C2022" s="10" t="s">
        <v>199</v>
      </c>
      <c r="D2022" s="10" t="s">
        <v>186</v>
      </c>
      <c r="E2022" s="10" t="s">
        <v>374</v>
      </c>
      <c r="F2022" s="10">
        <v>1</v>
      </c>
    </row>
    <row r="2023" spans="1:6" x14ac:dyDescent="0.25">
      <c r="A2023" s="10">
        <v>10485575</v>
      </c>
      <c r="B2023" s="10" t="s">
        <v>348</v>
      </c>
      <c r="C2023" s="10" t="s">
        <v>199</v>
      </c>
      <c r="D2023" s="10" t="s">
        <v>186</v>
      </c>
      <c r="E2023" s="10" t="s">
        <v>375</v>
      </c>
      <c r="F2023" s="10">
        <v>0</v>
      </c>
    </row>
    <row r="2024" spans="1:6" x14ac:dyDescent="0.25">
      <c r="A2024" s="10">
        <v>10485575</v>
      </c>
      <c r="B2024" s="10" t="s">
        <v>348</v>
      </c>
      <c r="C2024" s="10" t="s">
        <v>199</v>
      </c>
      <c r="D2024" s="10" t="s">
        <v>186</v>
      </c>
      <c r="E2024" s="10" t="s">
        <v>376</v>
      </c>
      <c r="F2024" s="10">
        <v>0</v>
      </c>
    </row>
    <row r="2025" spans="1:6" x14ac:dyDescent="0.25">
      <c r="A2025" s="10">
        <v>10485575</v>
      </c>
      <c r="B2025" s="10" t="s">
        <v>348</v>
      </c>
      <c r="C2025" s="10" t="s">
        <v>199</v>
      </c>
      <c r="D2025" s="10" t="s">
        <v>186</v>
      </c>
      <c r="E2025" s="10" t="s">
        <v>377</v>
      </c>
      <c r="F2025" s="10">
        <v>0</v>
      </c>
    </row>
    <row r="2026" spans="1:6" x14ac:dyDescent="0.25">
      <c r="A2026" s="10">
        <v>10485576</v>
      </c>
      <c r="B2026" s="10" t="s">
        <v>348</v>
      </c>
      <c r="C2026" s="10" t="s">
        <v>93</v>
      </c>
      <c r="D2026" s="10" t="s">
        <v>48</v>
      </c>
      <c r="E2026" s="10" t="s">
        <v>374</v>
      </c>
      <c r="F2026" s="10">
        <v>1</v>
      </c>
    </row>
    <row r="2027" spans="1:6" x14ac:dyDescent="0.25">
      <c r="A2027" s="10">
        <v>10485576</v>
      </c>
      <c r="B2027" s="10" t="s">
        <v>348</v>
      </c>
      <c r="C2027" s="10" t="s">
        <v>93</v>
      </c>
      <c r="D2027" s="10" t="s">
        <v>48</v>
      </c>
      <c r="E2027" s="10" t="s">
        <v>375</v>
      </c>
      <c r="F2027" s="10">
        <v>1</v>
      </c>
    </row>
    <row r="2028" spans="1:6" x14ac:dyDescent="0.25">
      <c r="A2028" s="10">
        <v>10485576</v>
      </c>
      <c r="B2028" s="10" t="s">
        <v>348</v>
      </c>
      <c r="C2028" s="10" t="s">
        <v>93</v>
      </c>
      <c r="D2028" s="10" t="s">
        <v>48</v>
      </c>
      <c r="E2028" s="10" t="s">
        <v>376</v>
      </c>
      <c r="F2028" s="10">
        <v>1</v>
      </c>
    </row>
    <row r="2029" spans="1:6" x14ac:dyDescent="0.25">
      <c r="A2029" s="10">
        <v>10485576</v>
      </c>
      <c r="B2029" s="10" t="s">
        <v>348</v>
      </c>
      <c r="C2029" s="10" t="s">
        <v>93</v>
      </c>
      <c r="D2029" s="10" t="s">
        <v>48</v>
      </c>
      <c r="E2029" s="10" t="s">
        <v>377</v>
      </c>
      <c r="F2029" s="10">
        <v>0</v>
      </c>
    </row>
    <row r="2030" spans="1:6" x14ac:dyDescent="0.25">
      <c r="A2030" s="10">
        <v>10485577</v>
      </c>
      <c r="B2030" s="10" t="s">
        <v>348</v>
      </c>
      <c r="C2030" s="10" t="s">
        <v>227</v>
      </c>
      <c r="D2030" s="10" t="s">
        <v>136</v>
      </c>
      <c r="E2030" s="10" t="s">
        <v>374</v>
      </c>
      <c r="F2030" s="10">
        <v>1</v>
      </c>
    </row>
    <row r="2031" spans="1:6" x14ac:dyDescent="0.25">
      <c r="A2031" s="10">
        <v>10485577</v>
      </c>
      <c r="B2031" s="10" t="s">
        <v>348</v>
      </c>
      <c r="C2031" s="10" t="s">
        <v>227</v>
      </c>
      <c r="D2031" s="10" t="s">
        <v>136</v>
      </c>
      <c r="E2031" s="10" t="s">
        <v>375</v>
      </c>
      <c r="F2031" s="10">
        <v>1</v>
      </c>
    </row>
    <row r="2032" spans="1:6" x14ac:dyDescent="0.25">
      <c r="A2032" s="10">
        <v>10485577</v>
      </c>
      <c r="B2032" s="10" t="s">
        <v>348</v>
      </c>
      <c r="C2032" s="10" t="s">
        <v>227</v>
      </c>
      <c r="D2032" s="10" t="s">
        <v>136</v>
      </c>
      <c r="E2032" s="10" t="s">
        <v>376</v>
      </c>
      <c r="F2032" s="10">
        <v>1</v>
      </c>
    </row>
    <row r="2033" spans="1:6" x14ac:dyDescent="0.25">
      <c r="A2033" s="10">
        <v>10485577</v>
      </c>
      <c r="B2033" s="10" t="s">
        <v>348</v>
      </c>
      <c r="C2033" s="10" t="s">
        <v>227</v>
      </c>
      <c r="D2033" s="10" t="s">
        <v>136</v>
      </c>
      <c r="E2033" s="10" t="s">
        <v>377</v>
      </c>
      <c r="F2033" s="10">
        <v>0</v>
      </c>
    </row>
    <row r="2034" spans="1:6" x14ac:dyDescent="0.25">
      <c r="A2034" s="10">
        <v>10485578</v>
      </c>
      <c r="B2034" s="10" t="s">
        <v>348</v>
      </c>
      <c r="C2034" s="10" t="s">
        <v>237</v>
      </c>
      <c r="D2034" s="10" t="s">
        <v>233</v>
      </c>
      <c r="E2034" s="10" t="s">
        <v>374</v>
      </c>
      <c r="F2034" s="10">
        <v>1</v>
      </c>
    </row>
    <row r="2035" spans="1:6" x14ac:dyDescent="0.25">
      <c r="A2035" s="10">
        <v>10485578</v>
      </c>
      <c r="B2035" s="10" t="s">
        <v>348</v>
      </c>
      <c r="C2035" s="10" t="s">
        <v>237</v>
      </c>
      <c r="D2035" s="10" t="s">
        <v>233</v>
      </c>
      <c r="E2035" s="10" t="s">
        <v>375</v>
      </c>
      <c r="F2035" s="10">
        <v>0</v>
      </c>
    </row>
    <row r="2036" spans="1:6" x14ac:dyDescent="0.25">
      <c r="A2036" s="10">
        <v>10485578</v>
      </c>
      <c r="B2036" s="10" t="s">
        <v>348</v>
      </c>
      <c r="C2036" s="10" t="s">
        <v>237</v>
      </c>
      <c r="D2036" s="10" t="s">
        <v>233</v>
      </c>
      <c r="E2036" s="10" t="s">
        <v>376</v>
      </c>
      <c r="F2036" s="10">
        <v>1</v>
      </c>
    </row>
    <row r="2037" spans="1:6" x14ac:dyDescent="0.25">
      <c r="A2037" s="10">
        <v>10485578</v>
      </c>
      <c r="B2037" s="10" t="s">
        <v>348</v>
      </c>
      <c r="C2037" s="10" t="s">
        <v>237</v>
      </c>
      <c r="D2037" s="10" t="s">
        <v>233</v>
      </c>
      <c r="E2037" s="10" t="s">
        <v>377</v>
      </c>
      <c r="F2037" s="10">
        <v>0</v>
      </c>
    </row>
    <row r="2038" spans="1:6" x14ac:dyDescent="0.25">
      <c r="A2038" s="10">
        <v>10485579</v>
      </c>
      <c r="B2038" s="10" t="s">
        <v>348</v>
      </c>
      <c r="C2038" s="10" t="s">
        <v>103</v>
      </c>
      <c r="D2038" s="10" t="s">
        <v>104</v>
      </c>
      <c r="E2038" s="10" t="s">
        <v>374</v>
      </c>
      <c r="F2038" s="10">
        <v>1</v>
      </c>
    </row>
    <row r="2039" spans="1:6" x14ac:dyDescent="0.25">
      <c r="A2039" s="10">
        <v>10485579</v>
      </c>
      <c r="B2039" s="10" t="s">
        <v>348</v>
      </c>
      <c r="C2039" s="10" t="s">
        <v>103</v>
      </c>
      <c r="D2039" s="10" t="s">
        <v>104</v>
      </c>
      <c r="E2039" s="10" t="s">
        <v>375</v>
      </c>
      <c r="F2039" s="10">
        <v>1</v>
      </c>
    </row>
    <row r="2040" spans="1:6" x14ac:dyDescent="0.25">
      <c r="A2040" s="10">
        <v>10485579</v>
      </c>
      <c r="B2040" s="10" t="s">
        <v>348</v>
      </c>
      <c r="C2040" s="10" t="s">
        <v>103</v>
      </c>
      <c r="D2040" s="10" t="s">
        <v>104</v>
      </c>
      <c r="E2040" s="10" t="s">
        <v>376</v>
      </c>
      <c r="F2040" s="10">
        <v>1</v>
      </c>
    </row>
    <row r="2041" spans="1:6" x14ac:dyDescent="0.25">
      <c r="A2041" s="10">
        <v>10485579</v>
      </c>
      <c r="B2041" s="10" t="s">
        <v>348</v>
      </c>
      <c r="C2041" s="10" t="s">
        <v>103</v>
      </c>
      <c r="D2041" s="10" t="s">
        <v>104</v>
      </c>
      <c r="E2041" s="10" t="s">
        <v>377</v>
      </c>
      <c r="F2041" s="10">
        <v>0</v>
      </c>
    </row>
    <row r="2042" spans="1:6" x14ac:dyDescent="0.25">
      <c r="A2042" s="10">
        <v>10485580</v>
      </c>
      <c r="B2042" s="10" t="s">
        <v>348</v>
      </c>
      <c r="C2042" s="10" t="s">
        <v>259</v>
      </c>
      <c r="D2042" s="10" t="s">
        <v>253</v>
      </c>
      <c r="E2042" s="10" t="s">
        <v>374</v>
      </c>
      <c r="F2042" s="10">
        <v>1</v>
      </c>
    </row>
    <row r="2043" spans="1:6" x14ac:dyDescent="0.25">
      <c r="A2043" s="10">
        <v>10485580</v>
      </c>
      <c r="B2043" s="10" t="s">
        <v>348</v>
      </c>
      <c r="C2043" s="10" t="s">
        <v>259</v>
      </c>
      <c r="D2043" s="10" t="s">
        <v>253</v>
      </c>
      <c r="E2043" s="10" t="s">
        <v>375</v>
      </c>
      <c r="F2043" s="10">
        <v>0</v>
      </c>
    </row>
    <row r="2044" spans="1:6" x14ac:dyDescent="0.25">
      <c r="A2044" s="10">
        <v>10485580</v>
      </c>
      <c r="B2044" s="10" t="s">
        <v>348</v>
      </c>
      <c r="C2044" s="10" t="s">
        <v>259</v>
      </c>
      <c r="D2044" s="10" t="s">
        <v>253</v>
      </c>
      <c r="E2044" s="10" t="s">
        <v>376</v>
      </c>
      <c r="F2044" s="10">
        <v>1</v>
      </c>
    </row>
    <row r="2045" spans="1:6" x14ac:dyDescent="0.25">
      <c r="A2045" s="10">
        <v>10485580</v>
      </c>
      <c r="B2045" s="10" t="s">
        <v>348</v>
      </c>
      <c r="C2045" s="10" t="s">
        <v>259</v>
      </c>
      <c r="D2045" s="10" t="s">
        <v>253</v>
      </c>
      <c r="E2045" s="10" t="s">
        <v>377</v>
      </c>
      <c r="F2045" s="10">
        <v>0</v>
      </c>
    </row>
    <row r="2046" spans="1:6" x14ac:dyDescent="0.25">
      <c r="A2046" s="10">
        <v>10485581</v>
      </c>
      <c r="B2046" s="10" t="s">
        <v>348</v>
      </c>
      <c r="C2046" s="10" t="s">
        <v>75</v>
      </c>
      <c r="D2046" s="10" t="s">
        <v>48</v>
      </c>
      <c r="E2046" s="10" t="s">
        <v>374</v>
      </c>
      <c r="F2046" s="10">
        <v>1</v>
      </c>
    </row>
    <row r="2047" spans="1:6" x14ac:dyDescent="0.25">
      <c r="A2047" s="10">
        <v>10485581</v>
      </c>
      <c r="B2047" s="10" t="s">
        <v>348</v>
      </c>
      <c r="C2047" s="10" t="s">
        <v>75</v>
      </c>
      <c r="D2047" s="10" t="s">
        <v>48</v>
      </c>
      <c r="E2047" s="10" t="s">
        <v>375</v>
      </c>
      <c r="F2047" s="10">
        <v>0</v>
      </c>
    </row>
    <row r="2048" spans="1:6" x14ac:dyDescent="0.25">
      <c r="A2048" s="10">
        <v>10485581</v>
      </c>
      <c r="B2048" s="10" t="s">
        <v>348</v>
      </c>
      <c r="C2048" s="10" t="s">
        <v>75</v>
      </c>
      <c r="D2048" s="10" t="s">
        <v>48</v>
      </c>
      <c r="E2048" s="10" t="s">
        <v>376</v>
      </c>
      <c r="F2048" s="10">
        <v>1</v>
      </c>
    </row>
    <row r="2049" spans="1:6" x14ac:dyDescent="0.25">
      <c r="A2049" s="10">
        <v>10485581</v>
      </c>
      <c r="B2049" s="10" t="s">
        <v>348</v>
      </c>
      <c r="C2049" s="10" t="s">
        <v>75</v>
      </c>
      <c r="D2049" s="10" t="s">
        <v>48</v>
      </c>
      <c r="E2049" s="10" t="s">
        <v>377</v>
      </c>
      <c r="F2049" s="10">
        <v>0</v>
      </c>
    </row>
    <row r="2050" spans="1:6" x14ac:dyDescent="0.25">
      <c r="A2050" s="10">
        <v>10485582</v>
      </c>
      <c r="B2050" s="10" t="s">
        <v>348</v>
      </c>
      <c r="C2050" s="10" t="s">
        <v>120</v>
      </c>
      <c r="D2050" s="10" t="s">
        <v>104</v>
      </c>
      <c r="E2050" s="10" t="s">
        <v>374</v>
      </c>
      <c r="F2050" s="10">
        <v>1</v>
      </c>
    </row>
    <row r="2051" spans="1:6" x14ac:dyDescent="0.25">
      <c r="A2051" s="10">
        <v>10485582</v>
      </c>
      <c r="B2051" s="10" t="s">
        <v>348</v>
      </c>
      <c r="C2051" s="10" t="s">
        <v>120</v>
      </c>
      <c r="D2051" s="10" t="s">
        <v>104</v>
      </c>
      <c r="E2051" s="10" t="s">
        <v>375</v>
      </c>
      <c r="F2051" s="10">
        <v>0</v>
      </c>
    </row>
    <row r="2052" spans="1:6" x14ac:dyDescent="0.25">
      <c r="A2052" s="10">
        <v>10485582</v>
      </c>
      <c r="B2052" s="10" t="s">
        <v>348</v>
      </c>
      <c r="C2052" s="10" t="s">
        <v>120</v>
      </c>
      <c r="D2052" s="10" t="s">
        <v>104</v>
      </c>
      <c r="E2052" s="10" t="s">
        <v>376</v>
      </c>
      <c r="F2052" s="10">
        <v>1</v>
      </c>
    </row>
    <row r="2053" spans="1:6" x14ac:dyDescent="0.25">
      <c r="A2053" s="10">
        <v>10485582</v>
      </c>
      <c r="B2053" s="10" t="s">
        <v>348</v>
      </c>
      <c r="C2053" s="10" t="s">
        <v>120</v>
      </c>
      <c r="D2053" s="10" t="s">
        <v>104</v>
      </c>
      <c r="E2053" s="10" t="s">
        <v>377</v>
      </c>
      <c r="F2053" s="10">
        <v>0</v>
      </c>
    </row>
    <row r="2054" spans="1:6" x14ac:dyDescent="0.25">
      <c r="A2054" s="10">
        <v>10485593</v>
      </c>
      <c r="B2054" s="10" t="s">
        <v>348</v>
      </c>
      <c r="C2054" s="10" t="s">
        <v>305</v>
      </c>
      <c r="D2054" s="10" t="s">
        <v>253</v>
      </c>
      <c r="E2054" s="10" t="s">
        <v>374</v>
      </c>
      <c r="F2054" s="10">
        <v>1</v>
      </c>
    </row>
    <row r="2055" spans="1:6" x14ac:dyDescent="0.25">
      <c r="A2055" s="10">
        <v>10485593</v>
      </c>
      <c r="B2055" s="10" t="s">
        <v>348</v>
      </c>
      <c r="C2055" s="10" t="s">
        <v>305</v>
      </c>
      <c r="D2055" s="10" t="s">
        <v>253</v>
      </c>
      <c r="E2055" s="10" t="s">
        <v>375</v>
      </c>
      <c r="F2055" s="10">
        <v>1</v>
      </c>
    </row>
    <row r="2056" spans="1:6" x14ac:dyDescent="0.25">
      <c r="A2056" s="10">
        <v>10485593</v>
      </c>
      <c r="B2056" s="10" t="s">
        <v>348</v>
      </c>
      <c r="C2056" s="10" t="s">
        <v>305</v>
      </c>
      <c r="D2056" s="10" t="s">
        <v>253</v>
      </c>
      <c r="E2056" s="10" t="s">
        <v>376</v>
      </c>
      <c r="F2056" s="10">
        <v>1</v>
      </c>
    </row>
    <row r="2057" spans="1:6" x14ac:dyDescent="0.25">
      <c r="A2057" s="10">
        <v>10485593</v>
      </c>
      <c r="B2057" s="10" t="s">
        <v>348</v>
      </c>
      <c r="C2057" s="10" t="s">
        <v>305</v>
      </c>
      <c r="D2057" s="10" t="s">
        <v>253</v>
      </c>
      <c r="E2057" s="10" t="s">
        <v>377</v>
      </c>
      <c r="F2057" s="10">
        <v>0</v>
      </c>
    </row>
    <row r="2058" spans="1:6" x14ac:dyDescent="0.25">
      <c r="A2058" s="10">
        <v>10485594</v>
      </c>
      <c r="B2058" s="10" t="s">
        <v>348</v>
      </c>
      <c r="C2058" s="10" t="s">
        <v>259</v>
      </c>
      <c r="D2058" s="10" t="s">
        <v>253</v>
      </c>
      <c r="E2058" s="10" t="s">
        <v>374</v>
      </c>
      <c r="F2058" s="10">
        <v>1</v>
      </c>
    </row>
    <row r="2059" spans="1:6" x14ac:dyDescent="0.25">
      <c r="A2059" s="10">
        <v>10485594</v>
      </c>
      <c r="B2059" s="10" t="s">
        <v>348</v>
      </c>
      <c r="C2059" s="10" t="s">
        <v>259</v>
      </c>
      <c r="D2059" s="10" t="s">
        <v>253</v>
      </c>
      <c r="E2059" s="10" t="s">
        <v>375</v>
      </c>
      <c r="F2059" s="10">
        <v>0</v>
      </c>
    </row>
    <row r="2060" spans="1:6" x14ac:dyDescent="0.25">
      <c r="A2060" s="10">
        <v>10485594</v>
      </c>
      <c r="B2060" s="10" t="s">
        <v>348</v>
      </c>
      <c r="C2060" s="10" t="s">
        <v>259</v>
      </c>
      <c r="D2060" s="10" t="s">
        <v>253</v>
      </c>
      <c r="E2060" s="10" t="s">
        <v>376</v>
      </c>
      <c r="F2060" s="10">
        <v>1</v>
      </c>
    </row>
    <row r="2061" spans="1:6" x14ac:dyDescent="0.25">
      <c r="A2061" s="10">
        <v>10485594</v>
      </c>
      <c r="B2061" s="10" t="s">
        <v>348</v>
      </c>
      <c r="C2061" s="10" t="s">
        <v>259</v>
      </c>
      <c r="D2061" s="10" t="s">
        <v>253</v>
      </c>
      <c r="E2061" s="10" t="s">
        <v>377</v>
      </c>
      <c r="F2061" s="10">
        <v>0</v>
      </c>
    </row>
    <row r="2062" spans="1:6" x14ac:dyDescent="0.25">
      <c r="A2062" s="10">
        <v>10485595</v>
      </c>
      <c r="B2062" s="10" t="s">
        <v>348</v>
      </c>
      <c r="C2062" s="10" t="s">
        <v>281</v>
      </c>
      <c r="D2062" s="10" t="s">
        <v>253</v>
      </c>
      <c r="E2062" s="10" t="s">
        <v>374</v>
      </c>
      <c r="F2062" s="10">
        <v>1</v>
      </c>
    </row>
    <row r="2063" spans="1:6" x14ac:dyDescent="0.25">
      <c r="A2063" s="10">
        <v>10485595</v>
      </c>
      <c r="B2063" s="10" t="s">
        <v>348</v>
      </c>
      <c r="C2063" s="10" t="s">
        <v>281</v>
      </c>
      <c r="D2063" s="10" t="s">
        <v>253</v>
      </c>
      <c r="E2063" s="10" t="s">
        <v>375</v>
      </c>
      <c r="F2063" s="10">
        <v>0</v>
      </c>
    </row>
    <row r="2064" spans="1:6" x14ac:dyDescent="0.25">
      <c r="A2064" s="10">
        <v>10485595</v>
      </c>
      <c r="B2064" s="10" t="s">
        <v>348</v>
      </c>
      <c r="C2064" s="10" t="s">
        <v>281</v>
      </c>
      <c r="D2064" s="10" t="s">
        <v>253</v>
      </c>
      <c r="E2064" s="10" t="s">
        <v>376</v>
      </c>
      <c r="F2064" s="10">
        <v>0</v>
      </c>
    </row>
    <row r="2065" spans="1:6" x14ac:dyDescent="0.25">
      <c r="A2065" s="10">
        <v>10485595</v>
      </c>
      <c r="B2065" s="10" t="s">
        <v>348</v>
      </c>
      <c r="C2065" s="10" t="s">
        <v>281</v>
      </c>
      <c r="D2065" s="10" t="s">
        <v>253</v>
      </c>
      <c r="E2065" s="10" t="s">
        <v>377</v>
      </c>
      <c r="F2065" s="10">
        <v>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549"/>
  <sheetViews>
    <sheetView topLeftCell="A1030" workbookViewId="0">
      <selection activeCell="E1040" sqref="E1037:E1040"/>
    </sheetView>
  </sheetViews>
  <sheetFormatPr defaultRowHeight="15" x14ac:dyDescent="0.25"/>
  <cols>
    <col min="5" max="5" width="95.140625" customWidth="1"/>
  </cols>
  <sheetData>
    <row r="1" spans="1:6" x14ac:dyDescent="0.25">
      <c r="A1" s="14" t="s">
        <v>3</v>
      </c>
      <c r="B1" s="15" t="s">
        <v>2</v>
      </c>
      <c r="C1" s="14" t="s">
        <v>9</v>
      </c>
      <c r="D1" s="14" t="s">
        <v>10</v>
      </c>
      <c r="E1" s="14" t="s">
        <v>372</v>
      </c>
      <c r="F1" s="14" t="s">
        <v>373</v>
      </c>
    </row>
    <row r="2" spans="1:6" x14ac:dyDescent="0.25">
      <c r="A2" s="4">
        <v>10425014</v>
      </c>
      <c r="B2" s="9" t="s">
        <v>42</v>
      </c>
      <c r="C2" s="4" t="s">
        <v>47</v>
      </c>
      <c r="D2" s="4" t="s">
        <v>48</v>
      </c>
      <c r="E2" s="4" t="s">
        <v>378</v>
      </c>
      <c r="F2" s="4">
        <v>1</v>
      </c>
    </row>
    <row r="3" spans="1:6" x14ac:dyDescent="0.25">
      <c r="A3" s="4">
        <v>10425014</v>
      </c>
      <c r="B3" s="9" t="s">
        <v>42</v>
      </c>
      <c r="C3" s="4" t="s">
        <v>47</v>
      </c>
      <c r="D3" s="4" t="s">
        <v>48</v>
      </c>
      <c r="E3" s="4" t="s">
        <v>379</v>
      </c>
      <c r="F3" s="4">
        <v>0</v>
      </c>
    </row>
    <row r="4" spans="1:6" x14ac:dyDescent="0.25">
      <c r="A4" s="4">
        <v>10425014</v>
      </c>
      <c r="B4" s="9" t="s">
        <v>42</v>
      </c>
      <c r="C4" s="4" t="s">
        <v>47</v>
      </c>
      <c r="D4" s="4" t="s">
        <v>48</v>
      </c>
      <c r="E4" s="4" t="s">
        <v>377</v>
      </c>
      <c r="F4" s="4">
        <v>0</v>
      </c>
    </row>
    <row r="5" spans="1:6" x14ac:dyDescent="0.25">
      <c r="A5" s="4">
        <v>10425015</v>
      </c>
      <c r="B5" s="9" t="s">
        <v>42</v>
      </c>
      <c r="C5" s="4" t="s">
        <v>47</v>
      </c>
      <c r="D5" s="4" t="s">
        <v>48</v>
      </c>
      <c r="E5" s="4" t="s">
        <v>378</v>
      </c>
      <c r="F5" s="4">
        <v>1</v>
      </c>
    </row>
    <row r="6" spans="1:6" x14ac:dyDescent="0.25">
      <c r="A6" s="4">
        <v>10425015</v>
      </c>
      <c r="B6" s="9" t="s">
        <v>42</v>
      </c>
      <c r="C6" s="4" t="s">
        <v>47</v>
      </c>
      <c r="D6" s="4" t="s">
        <v>48</v>
      </c>
      <c r="E6" s="4" t="s">
        <v>379</v>
      </c>
      <c r="F6" s="4">
        <v>1</v>
      </c>
    </row>
    <row r="7" spans="1:6" x14ac:dyDescent="0.25">
      <c r="A7" s="4">
        <v>10425015</v>
      </c>
      <c r="B7" s="9" t="s">
        <v>42</v>
      </c>
      <c r="C7" s="4" t="s">
        <v>47</v>
      </c>
      <c r="D7" s="4" t="s">
        <v>48</v>
      </c>
      <c r="E7" s="4" t="s">
        <v>377</v>
      </c>
      <c r="F7" s="4">
        <v>0</v>
      </c>
    </row>
    <row r="8" spans="1:6" x14ac:dyDescent="0.25">
      <c r="A8" s="4">
        <v>10425016</v>
      </c>
      <c r="B8" s="9" t="s">
        <v>42</v>
      </c>
      <c r="C8" s="4" t="s">
        <v>60</v>
      </c>
      <c r="D8" s="4" t="s">
        <v>48</v>
      </c>
      <c r="E8" s="4" t="s">
        <v>378</v>
      </c>
      <c r="F8" s="4">
        <v>1</v>
      </c>
    </row>
    <row r="9" spans="1:6" x14ac:dyDescent="0.25">
      <c r="A9" s="4">
        <v>10425016</v>
      </c>
      <c r="B9" s="9" t="s">
        <v>42</v>
      </c>
      <c r="C9" s="4" t="s">
        <v>60</v>
      </c>
      <c r="D9" s="4" t="s">
        <v>48</v>
      </c>
      <c r="E9" s="4" t="s">
        <v>379</v>
      </c>
      <c r="F9" s="4">
        <v>0</v>
      </c>
    </row>
    <row r="10" spans="1:6" x14ac:dyDescent="0.25">
      <c r="A10" s="4">
        <v>10425016</v>
      </c>
      <c r="B10" s="9" t="s">
        <v>42</v>
      </c>
      <c r="C10" s="4" t="s">
        <v>60</v>
      </c>
      <c r="D10" s="4" t="s">
        <v>48</v>
      </c>
      <c r="E10" s="4" t="s">
        <v>377</v>
      </c>
      <c r="F10" s="4">
        <v>0</v>
      </c>
    </row>
    <row r="11" spans="1:6" x14ac:dyDescent="0.25">
      <c r="A11" s="4">
        <v>10425017</v>
      </c>
      <c r="B11" s="9" t="s">
        <v>42</v>
      </c>
      <c r="C11" s="4" t="s">
        <v>66</v>
      </c>
      <c r="D11" s="4" t="s">
        <v>48</v>
      </c>
      <c r="E11" s="4" t="s">
        <v>378</v>
      </c>
      <c r="F11" s="4">
        <v>0</v>
      </c>
    </row>
    <row r="12" spans="1:6" x14ac:dyDescent="0.25">
      <c r="A12" s="4">
        <v>10425017</v>
      </c>
      <c r="B12" s="9" t="s">
        <v>42</v>
      </c>
      <c r="C12" s="4" t="s">
        <v>66</v>
      </c>
      <c r="D12" s="4" t="s">
        <v>48</v>
      </c>
      <c r="E12" s="4" t="s">
        <v>379</v>
      </c>
      <c r="F12" s="4">
        <v>0</v>
      </c>
    </row>
    <row r="13" spans="1:6" x14ac:dyDescent="0.25">
      <c r="A13" s="4">
        <v>10425017</v>
      </c>
      <c r="B13" s="9" t="s">
        <v>42</v>
      </c>
      <c r="C13" s="4" t="s">
        <v>66</v>
      </c>
      <c r="D13" s="4" t="s">
        <v>48</v>
      </c>
      <c r="E13" s="4" t="s">
        <v>377</v>
      </c>
      <c r="F13" s="4">
        <v>1</v>
      </c>
    </row>
    <row r="14" spans="1:6" x14ac:dyDescent="0.25">
      <c r="A14" s="4">
        <v>10425018</v>
      </c>
      <c r="B14" s="9" t="s">
        <v>42</v>
      </c>
      <c r="C14" s="4" t="s">
        <v>69</v>
      </c>
      <c r="D14" s="4" t="s">
        <v>48</v>
      </c>
      <c r="E14" s="4" t="s">
        <v>378</v>
      </c>
      <c r="F14" s="4">
        <v>1</v>
      </c>
    </row>
    <row r="15" spans="1:6" x14ac:dyDescent="0.25">
      <c r="A15" s="4">
        <v>10425018</v>
      </c>
      <c r="B15" s="9" t="s">
        <v>42</v>
      </c>
      <c r="C15" s="4" t="s">
        <v>69</v>
      </c>
      <c r="D15" s="4" t="s">
        <v>48</v>
      </c>
      <c r="E15" s="4" t="s">
        <v>379</v>
      </c>
      <c r="F15" s="4">
        <v>0</v>
      </c>
    </row>
    <row r="16" spans="1:6" x14ac:dyDescent="0.25">
      <c r="A16" s="4">
        <v>10425018</v>
      </c>
      <c r="B16" s="9" t="s">
        <v>42</v>
      </c>
      <c r="C16" s="4" t="s">
        <v>69</v>
      </c>
      <c r="D16" s="4" t="s">
        <v>48</v>
      </c>
      <c r="E16" s="4" t="s">
        <v>377</v>
      </c>
      <c r="F16" s="4">
        <v>0</v>
      </c>
    </row>
    <row r="17" spans="1:6" x14ac:dyDescent="0.25">
      <c r="A17" s="4">
        <v>10425019</v>
      </c>
      <c r="B17" s="9" t="s">
        <v>42</v>
      </c>
      <c r="C17" s="4" t="s">
        <v>69</v>
      </c>
      <c r="D17" s="4" t="s">
        <v>48</v>
      </c>
      <c r="E17" s="4" t="s">
        <v>378</v>
      </c>
      <c r="F17" s="4">
        <v>1</v>
      </c>
    </row>
    <row r="18" spans="1:6" x14ac:dyDescent="0.25">
      <c r="A18" s="4">
        <v>10425019</v>
      </c>
      <c r="B18" s="9" t="s">
        <v>42</v>
      </c>
      <c r="C18" s="4" t="s">
        <v>69</v>
      </c>
      <c r="D18" s="4" t="s">
        <v>48</v>
      </c>
      <c r="E18" s="4" t="s">
        <v>379</v>
      </c>
      <c r="F18" s="4">
        <v>1</v>
      </c>
    </row>
    <row r="19" spans="1:6" x14ac:dyDescent="0.25">
      <c r="A19" s="4">
        <v>10425019</v>
      </c>
      <c r="B19" s="9" t="s">
        <v>42</v>
      </c>
      <c r="C19" s="4" t="s">
        <v>69</v>
      </c>
      <c r="D19" s="4" t="s">
        <v>48</v>
      </c>
      <c r="E19" s="4" t="s">
        <v>377</v>
      </c>
      <c r="F19" s="4">
        <v>0</v>
      </c>
    </row>
    <row r="20" spans="1:6" x14ac:dyDescent="0.25">
      <c r="A20" s="4">
        <v>10425020</v>
      </c>
      <c r="B20" s="9" t="s">
        <v>42</v>
      </c>
      <c r="C20" s="4" t="s">
        <v>75</v>
      </c>
      <c r="D20" s="4" t="s">
        <v>48</v>
      </c>
      <c r="E20" s="4" t="s">
        <v>378</v>
      </c>
      <c r="F20" s="4">
        <v>1</v>
      </c>
    </row>
    <row r="21" spans="1:6" x14ac:dyDescent="0.25">
      <c r="A21" s="4">
        <v>10425020</v>
      </c>
      <c r="B21" s="9" t="s">
        <v>42</v>
      </c>
      <c r="C21" s="4" t="s">
        <v>75</v>
      </c>
      <c r="D21" s="4" t="s">
        <v>48</v>
      </c>
      <c r="E21" s="4" t="s">
        <v>379</v>
      </c>
      <c r="F21" s="4">
        <v>1</v>
      </c>
    </row>
    <row r="22" spans="1:6" x14ac:dyDescent="0.25">
      <c r="A22" s="4">
        <v>10425020</v>
      </c>
      <c r="B22" s="9" t="s">
        <v>42</v>
      </c>
      <c r="C22" s="4" t="s">
        <v>75</v>
      </c>
      <c r="D22" s="4" t="s">
        <v>48</v>
      </c>
      <c r="E22" s="4" t="s">
        <v>377</v>
      </c>
      <c r="F22" s="4">
        <v>0</v>
      </c>
    </row>
    <row r="23" spans="1:6" x14ac:dyDescent="0.25">
      <c r="A23" s="4">
        <v>10425021</v>
      </c>
      <c r="B23" s="9" t="s">
        <v>42</v>
      </c>
      <c r="C23" s="4" t="s">
        <v>75</v>
      </c>
      <c r="D23" s="4" t="s">
        <v>48</v>
      </c>
      <c r="E23" s="4" t="s">
        <v>378</v>
      </c>
      <c r="F23" s="4">
        <v>1</v>
      </c>
    </row>
    <row r="24" spans="1:6" x14ac:dyDescent="0.25">
      <c r="A24" s="4">
        <v>10425021</v>
      </c>
      <c r="B24" s="9" t="s">
        <v>42</v>
      </c>
      <c r="C24" s="4" t="s">
        <v>75</v>
      </c>
      <c r="D24" s="4" t="s">
        <v>48</v>
      </c>
      <c r="E24" s="4" t="s">
        <v>379</v>
      </c>
      <c r="F24" s="4">
        <v>1</v>
      </c>
    </row>
    <row r="25" spans="1:6" x14ac:dyDescent="0.25">
      <c r="A25" s="4">
        <v>10425021</v>
      </c>
      <c r="B25" s="9" t="s">
        <v>42</v>
      </c>
      <c r="C25" s="4" t="s">
        <v>75</v>
      </c>
      <c r="D25" s="4" t="s">
        <v>48</v>
      </c>
      <c r="E25" s="4" t="s">
        <v>377</v>
      </c>
      <c r="F25" s="4">
        <v>0</v>
      </c>
    </row>
    <row r="26" spans="1:6" x14ac:dyDescent="0.25">
      <c r="A26" s="4">
        <v>10425022</v>
      </c>
      <c r="B26" s="9" t="s">
        <v>42</v>
      </c>
      <c r="C26" s="4" t="s">
        <v>82</v>
      </c>
      <c r="D26" s="4" t="s">
        <v>48</v>
      </c>
      <c r="E26" s="4" t="s">
        <v>378</v>
      </c>
      <c r="F26" s="4">
        <v>1</v>
      </c>
    </row>
    <row r="27" spans="1:6" x14ac:dyDescent="0.25">
      <c r="A27" s="4">
        <v>10425022</v>
      </c>
      <c r="B27" s="9" t="s">
        <v>42</v>
      </c>
      <c r="C27" s="4" t="s">
        <v>82</v>
      </c>
      <c r="D27" s="4" t="s">
        <v>48</v>
      </c>
      <c r="E27" s="4" t="s">
        <v>379</v>
      </c>
      <c r="F27" s="4">
        <v>1</v>
      </c>
    </row>
    <row r="28" spans="1:6" x14ac:dyDescent="0.25">
      <c r="A28" s="4">
        <v>10425022</v>
      </c>
      <c r="B28" s="9" t="s">
        <v>42</v>
      </c>
      <c r="C28" s="4" t="s">
        <v>82</v>
      </c>
      <c r="D28" s="4" t="s">
        <v>48</v>
      </c>
      <c r="E28" s="4" t="s">
        <v>377</v>
      </c>
      <c r="F28" s="4">
        <v>0</v>
      </c>
    </row>
    <row r="29" spans="1:6" x14ac:dyDescent="0.25">
      <c r="A29" s="4">
        <v>10425023</v>
      </c>
      <c r="B29" s="9" t="s">
        <v>42</v>
      </c>
      <c r="C29" s="4" t="s">
        <v>82</v>
      </c>
      <c r="D29" s="4" t="s">
        <v>48</v>
      </c>
      <c r="E29" s="4" t="s">
        <v>378</v>
      </c>
      <c r="F29" s="4">
        <v>1</v>
      </c>
    </row>
    <row r="30" spans="1:6" x14ac:dyDescent="0.25">
      <c r="A30" s="4">
        <v>10425023</v>
      </c>
      <c r="B30" s="9" t="s">
        <v>42</v>
      </c>
      <c r="C30" s="4" t="s">
        <v>82</v>
      </c>
      <c r="D30" s="4" t="s">
        <v>48</v>
      </c>
      <c r="E30" s="4" t="s">
        <v>379</v>
      </c>
      <c r="F30" s="4">
        <v>0</v>
      </c>
    </row>
    <row r="31" spans="1:6" x14ac:dyDescent="0.25">
      <c r="A31" s="4">
        <v>10425023</v>
      </c>
      <c r="B31" s="9" t="s">
        <v>42</v>
      </c>
      <c r="C31" s="4" t="s">
        <v>82</v>
      </c>
      <c r="D31" s="4" t="s">
        <v>48</v>
      </c>
      <c r="E31" s="4" t="s">
        <v>377</v>
      </c>
      <c r="F31" s="4">
        <v>0</v>
      </c>
    </row>
    <row r="32" spans="1:6" x14ac:dyDescent="0.25">
      <c r="A32" s="4">
        <v>10425024</v>
      </c>
      <c r="B32" s="9" t="s">
        <v>42</v>
      </c>
      <c r="C32" s="4" t="s">
        <v>87</v>
      </c>
      <c r="D32" s="4" t="s">
        <v>48</v>
      </c>
      <c r="E32" s="4" t="s">
        <v>378</v>
      </c>
      <c r="F32" s="4">
        <v>1</v>
      </c>
    </row>
    <row r="33" spans="1:6" x14ac:dyDescent="0.25">
      <c r="A33" s="4">
        <v>10425024</v>
      </c>
      <c r="B33" s="9" t="s">
        <v>42</v>
      </c>
      <c r="C33" s="4" t="s">
        <v>87</v>
      </c>
      <c r="D33" s="4" t="s">
        <v>48</v>
      </c>
      <c r="E33" s="4" t="s">
        <v>379</v>
      </c>
      <c r="F33" s="4">
        <v>1</v>
      </c>
    </row>
    <row r="34" spans="1:6" x14ac:dyDescent="0.25">
      <c r="A34" s="4">
        <v>10425024</v>
      </c>
      <c r="B34" s="9" t="s">
        <v>42</v>
      </c>
      <c r="C34" s="4" t="s">
        <v>87</v>
      </c>
      <c r="D34" s="4" t="s">
        <v>48</v>
      </c>
      <c r="E34" s="4" t="s">
        <v>377</v>
      </c>
      <c r="F34" s="4">
        <v>0</v>
      </c>
    </row>
    <row r="35" spans="1:6" x14ac:dyDescent="0.25">
      <c r="A35" s="4">
        <v>10425025</v>
      </c>
      <c r="B35" s="9" t="s">
        <v>42</v>
      </c>
      <c r="C35" s="4" t="s">
        <v>87</v>
      </c>
      <c r="D35" s="4" t="s">
        <v>48</v>
      </c>
      <c r="E35" s="4" t="s">
        <v>378</v>
      </c>
      <c r="F35" s="4">
        <v>1</v>
      </c>
    </row>
    <row r="36" spans="1:6" x14ac:dyDescent="0.25">
      <c r="A36" s="4">
        <v>10425025</v>
      </c>
      <c r="B36" s="9" t="s">
        <v>42</v>
      </c>
      <c r="C36" s="4" t="s">
        <v>87</v>
      </c>
      <c r="D36" s="4" t="s">
        <v>48</v>
      </c>
      <c r="E36" s="4" t="s">
        <v>379</v>
      </c>
      <c r="F36" s="4">
        <v>1</v>
      </c>
    </row>
    <row r="37" spans="1:6" x14ac:dyDescent="0.25">
      <c r="A37" s="4">
        <v>10425025</v>
      </c>
      <c r="B37" s="9" t="s">
        <v>42</v>
      </c>
      <c r="C37" s="4" t="s">
        <v>87</v>
      </c>
      <c r="D37" s="4" t="s">
        <v>48</v>
      </c>
      <c r="E37" s="4" t="s">
        <v>377</v>
      </c>
      <c r="F37" s="4">
        <v>0</v>
      </c>
    </row>
    <row r="38" spans="1:6" x14ac:dyDescent="0.25">
      <c r="A38" s="4">
        <v>10425026</v>
      </c>
      <c r="B38" s="9" t="s">
        <v>42</v>
      </c>
      <c r="C38" s="4" t="s">
        <v>93</v>
      </c>
      <c r="D38" s="4" t="s">
        <v>48</v>
      </c>
      <c r="E38" s="4" t="s">
        <v>378</v>
      </c>
      <c r="F38" s="4">
        <v>1</v>
      </c>
    </row>
    <row r="39" spans="1:6" x14ac:dyDescent="0.25">
      <c r="A39" s="4">
        <v>10425026</v>
      </c>
      <c r="B39" s="9" t="s">
        <v>42</v>
      </c>
      <c r="C39" s="4" t="s">
        <v>93</v>
      </c>
      <c r="D39" s="4" t="s">
        <v>48</v>
      </c>
      <c r="E39" s="4" t="s">
        <v>379</v>
      </c>
      <c r="F39" s="4">
        <v>1</v>
      </c>
    </row>
    <row r="40" spans="1:6" x14ac:dyDescent="0.25">
      <c r="A40" s="4">
        <v>10425026</v>
      </c>
      <c r="B40" s="9" t="s">
        <v>42</v>
      </c>
      <c r="C40" s="4" t="s">
        <v>93</v>
      </c>
      <c r="D40" s="4" t="s">
        <v>48</v>
      </c>
      <c r="E40" s="4" t="s">
        <v>377</v>
      </c>
      <c r="F40" s="4">
        <v>0</v>
      </c>
    </row>
    <row r="41" spans="1:6" x14ac:dyDescent="0.25">
      <c r="A41" s="4">
        <v>10425027</v>
      </c>
      <c r="B41" s="9" t="s">
        <v>42</v>
      </c>
      <c r="C41" s="4" t="s">
        <v>93</v>
      </c>
      <c r="D41" s="4" t="s">
        <v>48</v>
      </c>
      <c r="E41" s="4" t="s">
        <v>378</v>
      </c>
      <c r="F41" s="4">
        <v>1</v>
      </c>
    </row>
    <row r="42" spans="1:6" x14ac:dyDescent="0.25">
      <c r="A42" s="4">
        <v>10425027</v>
      </c>
      <c r="B42" s="9" t="s">
        <v>42</v>
      </c>
      <c r="C42" s="4" t="s">
        <v>93</v>
      </c>
      <c r="D42" s="4" t="s">
        <v>48</v>
      </c>
      <c r="E42" s="4" t="s">
        <v>379</v>
      </c>
      <c r="F42" s="4">
        <v>1</v>
      </c>
    </row>
    <row r="43" spans="1:6" x14ac:dyDescent="0.25">
      <c r="A43" s="4">
        <v>10425027</v>
      </c>
      <c r="B43" s="9" t="s">
        <v>42</v>
      </c>
      <c r="C43" s="4" t="s">
        <v>93</v>
      </c>
      <c r="D43" s="4" t="s">
        <v>48</v>
      </c>
      <c r="E43" s="4" t="s">
        <v>377</v>
      </c>
      <c r="F43" s="4">
        <v>0</v>
      </c>
    </row>
    <row r="44" spans="1:6" x14ac:dyDescent="0.25">
      <c r="A44" s="4">
        <v>10425028</v>
      </c>
      <c r="B44" s="9" t="s">
        <v>42</v>
      </c>
      <c r="C44" s="4" t="s">
        <v>98</v>
      </c>
      <c r="D44" s="4" t="s">
        <v>48</v>
      </c>
      <c r="E44" s="4" t="s">
        <v>378</v>
      </c>
      <c r="F44" s="4">
        <v>1</v>
      </c>
    </row>
    <row r="45" spans="1:6" x14ac:dyDescent="0.25">
      <c r="A45" s="4">
        <v>10425028</v>
      </c>
      <c r="B45" s="9" t="s">
        <v>42</v>
      </c>
      <c r="C45" s="4" t="s">
        <v>98</v>
      </c>
      <c r="D45" s="4" t="s">
        <v>48</v>
      </c>
      <c r="E45" s="4" t="s">
        <v>379</v>
      </c>
      <c r="F45" s="4">
        <v>1</v>
      </c>
    </row>
    <row r="46" spans="1:6" x14ac:dyDescent="0.25">
      <c r="A46" s="4">
        <v>10425028</v>
      </c>
      <c r="B46" s="9" t="s">
        <v>42</v>
      </c>
      <c r="C46" s="4" t="s">
        <v>98</v>
      </c>
      <c r="D46" s="4" t="s">
        <v>48</v>
      </c>
      <c r="E46" s="4" t="s">
        <v>377</v>
      </c>
      <c r="F46" s="4">
        <v>0</v>
      </c>
    </row>
    <row r="47" spans="1:6" x14ac:dyDescent="0.25">
      <c r="A47" s="4">
        <v>10425029</v>
      </c>
      <c r="B47" s="9" t="s">
        <v>42</v>
      </c>
      <c r="C47" s="4" t="s">
        <v>98</v>
      </c>
      <c r="D47" s="4" t="s">
        <v>48</v>
      </c>
      <c r="E47" s="4" t="s">
        <v>378</v>
      </c>
      <c r="F47" s="4">
        <v>1</v>
      </c>
    </row>
    <row r="48" spans="1:6" x14ac:dyDescent="0.25">
      <c r="A48" s="4">
        <v>10425029</v>
      </c>
      <c r="B48" s="9" t="s">
        <v>42</v>
      </c>
      <c r="C48" s="4" t="s">
        <v>98</v>
      </c>
      <c r="D48" s="4" t="s">
        <v>48</v>
      </c>
      <c r="E48" s="4" t="s">
        <v>379</v>
      </c>
      <c r="F48" s="4">
        <v>1</v>
      </c>
    </row>
    <row r="49" spans="1:6" x14ac:dyDescent="0.25">
      <c r="A49" s="4">
        <v>10425029</v>
      </c>
      <c r="B49" s="9" t="s">
        <v>42</v>
      </c>
      <c r="C49" s="4" t="s">
        <v>98</v>
      </c>
      <c r="D49" s="4" t="s">
        <v>48</v>
      </c>
      <c r="E49" s="4" t="s">
        <v>377</v>
      </c>
      <c r="F49" s="4">
        <v>0</v>
      </c>
    </row>
    <row r="50" spans="1:6" x14ac:dyDescent="0.25">
      <c r="A50" s="4">
        <v>10425030</v>
      </c>
      <c r="B50" s="9" t="s">
        <v>42</v>
      </c>
      <c r="C50" s="4" t="s">
        <v>103</v>
      </c>
      <c r="D50" s="4" t="s">
        <v>104</v>
      </c>
      <c r="E50" s="4" t="s">
        <v>378</v>
      </c>
      <c r="F50" s="4">
        <v>1</v>
      </c>
    </row>
    <row r="51" spans="1:6" x14ac:dyDescent="0.25">
      <c r="A51" s="4">
        <v>10425030</v>
      </c>
      <c r="B51" s="9" t="s">
        <v>42</v>
      </c>
      <c r="C51" s="4" t="s">
        <v>103</v>
      </c>
      <c r="D51" s="4" t="s">
        <v>104</v>
      </c>
      <c r="E51" s="4" t="s">
        <v>379</v>
      </c>
      <c r="F51" s="4">
        <v>1</v>
      </c>
    </row>
    <row r="52" spans="1:6" x14ac:dyDescent="0.25">
      <c r="A52" s="4">
        <v>10425030</v>
      </c>
      <c r="B52" s="9" t="s">
        <v>42</v>
      </c>
      <c r="C52" s="4" t="s">
        <v>103</v>
      </c>
      <c r="D52" s="4" t="s">
        <v>104</v>
      </c>
      <c r="E52" s="4" t="s">
        <v>377</v>
      </c>
      <c r="F52" s="4">
        <v>0</v>
      </c>
    </row>
    <row r="53" spans="1:6" x14ac:dyDescent="0.25">
      <c r="A53" s="4">
        <v>10425031</v>
      </c>
      <c r="B53" s="9" t="s">
        <v>42</v>
      </c>
      <c r="C53" s="4" t="s">
        <v>103</v>
      </c>
      <c r="D53" s="4" t="s">
        <v>104</v>
      </c>
      <c r="E53" s="4" t="s">
        <v>378</v>
      </c>
      <c r="F53" s="4">
        <v>1</v>
      </c>
    </row>
    <row r="54" spans="1:6" x14ac:dyDescent="0.25">
      <c r="A54" s="4">
        <v>10425031</v>
      </c>
      <c r="B54" s="9" t="s">
        <v>42</v>
      </c>
      <c r="C54" s="4" t="s">
        <v>103</v>
      </c>
      <c r="D54" s="4" t="s">
        <v>104</v>
      </c>
      <c r="E54" s="4" t="s">
        <v>379</v>
      </c>
      <c r="F54" s="4">
        <v>1</v>
      </c>
    </row>
    <row r="55" spans="1:6" x14ac:dyDescent="0.25">
      <c r="A55" s="4">
        <v>10425031</v>
      </c>
      <c r="B55" s="9" t="s">
        <v>42</v>
      </c>
      <c r="C55" s="4" t="s">
        <v>103</v>
      </c>
      <c r="D55" s="4" t="s">
        <v>104</v>
      </c>
      <c r="E55" s="4" t="s">
        <v>377</v>
      </c>
      <c r="F55" s="4">
        <v>0</v>
      </c>
    </row>
    <row r="56" spans="1:6" x14ac:dyDescent="0.25">
      <c r="A56" s="4">
        <v>10425032</v>
      </c>
      <c r="B56" s="9" t="s">
        <v>42</v>
      </c>
      <c r="C56" s="4" t="s">
        <v>109</v>
      </c>
      <c r="D56" s="4" t="s">
        <v>104</v>
      </c>
      <c r="E56" s="4" t="s">
        <v>378</v>
      </c>
      <c r="F56" s="4">
        <v>1</v>
      </c>
    </row>
    <row r="57" spans="1:6" x14ac:dyDescent="0.25">
      <c r="A57" s="4">
        <v>10425032</v>
      </c>
      <c r="B57" s="9" t="s">
        <v>42</v>
      </c>
      <c r="C57" s="4" t="s">
        <v>109</v>
      </c>
      <c r="D57" s="4" t="s">
        <v>104</v>
      </c>
      <c r="E57" s="4" t="s">
        <v>379</v>
      </c>
      <c r="F57" s="4">
        <v>1</v>
      </c>
    </row>
    <row r="58" spans="1:6" x14ac:dyDescent="0.25">
      <c r="A58" s="4">
        <v>10425032</v>
      </c>
      <c r="B58" s="9" t="s">
        <v>42</v>
      </c>
      <c r="C58" s="4" t="s">
        <v>109</v>
      </c>
      <c r="D58" s="4" t="s">
        <v>104</v>
      </c>
      <c r="E58" s="4" t="s">
        <v>377</v>
      </c>
      <c r="F58" s="4">
        <v>0</v>
      </c>
    </row>
    <row r="59" spans="1:6" x14ac:dyDescent="0.25">
      <c r="A59" s="4">
        <v>10425033</v>
      </c>
      <c r="B59" s="9" t="s">
        <v>42</v>
      </c>
      <c r="C59" s="4" t="s">
        <v>109</v>
      </c>
      <c r="D59" s="4" t="s">
        <v>104</v>
      </c>
      <c r="E59" s="4" t="s">
        <v>378</v>
      </c>
      <c r="F59" s="4">
        <v>1</v>
      </c>
    </row>
    <row r="60" spans="1:6" x14ac:dyDescent="0.25">
      <c r="A60" s="4">
        <v>10425033</v>
      </c>
      <c r="B60" s="9" t="s">
        <v>42</v>
      </c>
      <c r="C60" s="4" t="s">
        <v>109</v>
      </c>
      <c r="D60" s="4" t="s">
        <v>104</v>
      </c>
      <c r="E60" s="4" t="s">
        <v>379</v>
      </c>
      <c r="F60" s="4">
        <v>1</v>
      </c>
    </row>
    <row r="61" spans="1:6" x14ac:dyDescent="0.25">
      <c r="A61" s="4">
        <v>10425033</v>
      </c>
      <c r="B61" s="9" t="s">
        <v>42</v>
      </c>
      <c r="C61" s="4" t="s">
        <v>109</v>
      </c>
      <c r="D61" s="4" t="s">
        <v>104</v>
      </c>
      <c r="E61" s="4" t="s">
        <v>377</v>
      </c>
      <c r="F61" s="4">
        <v>0</v>
      </c>
    </row>
    <row r="62" spans="1:6" x14ac:dyDescent="0.25">
      <c r="A62" s="4">
        <v>10425034</v>
      </c>
      <c r="B62" s="9" t="s">
        <v>42</v>
      </c>
      <c r="C62" s="4" t="s">
        <v>115</v>
      </c>
      <c r="D62" s="4" t="s">
        <v>104</v>
      </c>
      <c r="E62" s="4" t="s">
        <v>378</v>
      </c>
      <c r="F62" s="4">
        <v>1</v>
      </c>
    </row>
    <row r="63" spans="1:6" x14ac:dyDescent="0.25">
      <c r="A63" s="4">
        <v>10425034</v>
      </c>
      <c r="B63" s="9" t="s">
        <v>42</v>
      </c>
      <c r="C63" s="4" t="s">
        <v>115</v>
      </c>
      <c r="D63" s="4" t="s">
        <v>104</v>
      </c>
      <c r="E63" s="4" t="s">
        <v>379</v>
      </c>
      <c r="F63" s="4">
        <v>1</v>
      </c>
    </row>
    <row r="64" spans="1:6" x14ac:dyDescent="0.25">
      <c r="A64" s="4">
        <v>10425034</v>
      </c>
      <c r="B64" s="9" t="s">
        <v>42</v>
      </c>
      <c r="C64" s="4" t="s">
        <v>115</v>
      </c>
      <c r="D64" s="4" t="s">
        <v>104</v>
      </c>
      <c r="E64" s="4" t="s">
        <v>377</v>
      </c>
      <c r="F64" s="4">
        <v>0</v>
      </c>
    </row>
    <row r="65" spans="1:6" x14ac:dyDescent="0.25">
      <c r="A65" s="4">
        <v>10425035</v>
      </c>
      <c r="B65" s="9" t="s">
        <v>42</v>
      </c>
      <c r="C65" s="4" t="s">
        <v>115</v>
      </c>
      <c r="D65" s="4" t="s">
        <v>104</v>
      </c>
      <c r="E65" s="4" t="s">
        <v>378</v>
      </c>
      <c r="F65" s="4">
        <v>1</v>
      </c>
    </row>
    <row r="66" spans="1:6" x14ac:dyDescent="0.25">
      <c r="A66" s="4">
        <v>10425035</v>
      </c>
      <c r="B66" s="9" t="s">
        <v>42</v>
      </c>
      <c r="C66" s="4" t="s">
        <v>115</v>
      </c>
      <c r="D66" s="4" t="s">
        <v>104</v>
      </c>
      <c r="E66" s="4" t="s">
        <v>379</v>
      </c>
      <c r="F66" s="4">
        <v>1</v>
      </c>
    </row>
    <row r="67" spans="1:6" x14ac:dyDescent="0.25">
      <c r="A67" s="4">
        <v>10425035</v>
      </c>
      <c r="B67" s="9" t="s">
        <v>42</v>
      </c>
      <c r="C67" s="4" t="s">
        <v>115</v>
      </c>
      <c r="D67" s="4" t="s">
        <v>104</v>
      </c>
      <c r="E67" s="4" t="s">
        <v>377</v>
      </c>
      <c r="F67" s="4">
        <v>0</v>
      </c>
    </row>
    <row r="68" spans="1:6" x14ac:dyDescent="0.25">
      <c r="A68" s="4">
        <v>10425036</v>
      </c>
      <c r="B68" s="9" t="s">
        <v>42</v>
      </c>
      <c r="C68" s="4" t="s">
        <v>120</v>
      </c>
      <c r="D68" s="4" t="s">
        <v>104</v>
      </c>
      <c r="E68" s="4" t="s">
        <v>378</v>
      </c>
      <c r="F68" s="4">
        <v>1</v>
      </c>
    </row>
    <row r="69" spans="1:6" x14ac:dyDescent="0.25">
      <c r="A69" s="4">
        <v>10425036</v>
      </c>
      <c r="B69" s="9" t="s">
        <v>42</v>
      </c>
      <c r="C69" s="4" t="s">
        <v>120</v>
      </c>
      <c r="D69" s="4" t="s">
        <v>104</v>
      </c>
      <c r="E69" s="4" t="s">
        <v>379</v>
      </c>
      <c r="F69" s="4">
        <v>0</v>
      </c>
    </row>
    <row r="70" spans="1:6" x14ac:dyDescent="0.25">
      <c r="A70" s="4">
        <v>10425036</v>
      </c>
      <c r="B70" s="9" t="s">
        <v>42</v>
      </c>
      <c r="C70" s="4" t="s">
        <v>120</v>
      </c>
      <c r="D70" s="4" t="s">
        <v>104</v>
      </c>
      <c r="E70" s="4" t="s">
        <v>377</v>
      </c>
      <c r="F70" s="4">
        <v>0</v>
      </c>
    </row>
    <row r="71" spans="1:6" x14ac:dyDescent="0.25">
      <c r="A71" s="4">
        <v>10425037</v>
      </c>
      <c r="B71" s="9" t="s">
        <v>42</v>
      </c>
      <c r="C71" s="4" t="s">
        <v>120</v>
      </c>
      <c r="D71" s="4" t="s">
        <v>104</v>
      </c>
      <c r="E71" s="4" t="s">
        <v>378</v>
      </c>
      <c r="F71" s="4">
        <v>1</v>
      </c>
    </row>
    <row r="72" spans="1:6" x14ac:dyDescent="0.25">
      <c r="A72" s="4">
        <v>10425037</v>
      </c>
      <c r="B72" s="9" t="s">
        <v>42</v>
      </c>
      <c r="C72" s="4" t="s">
        <v>120</v>
      </c>
      <c r="D72" s="4" t="s">
        <v>104</v>
      </c>
      <c r="E72" s="4" t="s">
        <v>379</v>
      </c>
      <c r="F72" s="4">
        <v>1</v>
      </c>
    </row>
    <row r="73" spans="1:6" x14ac:dyDescent="0.25">
      <c r="A73" s="4">
        <v>10425037</v>
      </c>
      <c r="B73" s="9" t="s">
        <v>42</v>
      </c>
      <c r="C73" s="4" t="s">
        <v>120</v>
      </c>
      <c r="D73" s="4" t="s">
        <v>104</v>
      </c>
      <c r="E73" s="4" t="s">
        <v>377</v>
      </c>
      <c r="F73" s="4">
        <v>0</v>
      </c>
    </row>
    <row r="74" spans="1:6" x14ac:dyDescent="0.25">
      <c r="A74" s="4">
        <v>10425038</v>
      </c>
      <c r="B74" s="9" t="s">
        <v>42</v>
      </c>
      <c r="C74" s="4" t="s">
        <v>125</v>
      </c>
      <c r="D74" s="4" t="s">
        <v>104</v>
      </c>
      <c r="E74" s="4" t="s">
        <v>378</v>
      </c>
      <c r="F74" s="4">
        <v>1</v>
      </c>
    </row>
    <row r="75" spans="1:6" x14ac:dyDescent="0.25">
      <c r="A75" s="4">
        <v>10425038</v>
      </c>
      <c r="B75" s="9" t="s">
        <v>42</v>
      </c>
      <c r="C75" s="4" t="s">
        <v>125</v>
      </c>
      <c r="D75" s="4" t="s">
        <v>104</v>
      </c>
      <c r="E75" s="4" t="s">
        <v>379</v>
      </c>
      <c r="F75" s="4">
        <v>1</v>
      </c>
    </row>
    <row r="76" spans="1:6" x14ac:dyDescent="0.25">
      <c r="A76" s="4">
        <v>10425038</v>
      </c>
      <c r="B76" s="9" t="s">
        <v>42</v>
      </c>
      <c r="C76" s="4" t="s">
        <v>125</v>
      </c>
      <c r="D76" s="4" t="s">
        <v>104</v>
      </c>
      <c r="E76" s="4" t="s">
        <v>377</v>
      </c>
      <c r="F76" s="4">
        <v>0</v>
      </c>
    </row>
    <row r="77" spans="1:6" x14ac:dyDescent="0.25">
      <c r="A77" s="4">
        <v>10425039</v>
      </c>
      <c r="B77" s="9" t="s">
        <v>42</v>
      </c>
      <c r="C77" s="4" t="s">
        <v>128</v>
      </c>
      <c r="D77" s="4" t="s">
        <v>104</v>
      </c>
      <c r="E77" s="4" t="s">
        <v>378</v>
      </c>
      <c r="F77" s="4">
        <v>1</v>
      </c>
    </row>
    <row r="78" spans="1:6" x14ac:dyDescent="0.25">
      <c r="A78" s="4">
        <v>10425039</v>
      </c>
      <c r="B78" s="9" t="s">
        <v>42</v>
      </c>
      <c r="C78" s="4" t="s">
        <v>128</v>
      </c>
      <c r="D78" s="4" t="s">
        <v>104</v>
      </c>
      <c r="E78" s="4" t="s">
        <v>379</v>
      </c>
      <c r="F78" s="4">
        <v>0</v>
      </c>
    </row>
    <row r="79" spans="1:6" x14ac:dyDescent="0.25">
      <c r="A79" s="4">
        <v>10425039</v>
      </c>
      <c r="B79" s="9" t="s">
        <v>42</v>
      </c>
      <c r="C79" s="4" t="s">
        <v>128</v>
      </c>
      <c r="D79" s="4" t="s">
        <v>104</v>
      </c>
      <c r="E79" s="4" t="s">
        <v>377</v>
      </c>
      <c r="F79" s="4">
        <v>0</v>
      </c>
    </row>
    <row r="80" spans="1:6" x14ac:dyDescent="0.25">
      <c r="A80" s="4">
        <v>10425040</v>
      </c>
      <c r="B80" s="9" t="s">
        <v>42</v>
      </c>
      <c r="C80" s="4" t="s">
        <v>131</v>
      </c>
      <c r="D80" s="4" t="s">
        <v>104</v>
      </c>
      <c r="E80" s="4" t="s">
        <v>378</v>
      </c>
      <c r="F80" s="4">
        <v>1</v>
      </c>
    </row>
    <row r="81" spans="1:6" x14ac:dyDescent="0.25">
      <c r="A81" s="4">
        <v>10425040</v>
      </c>
      <c r="B81" s="9" t="s">
        <v>42</v>
      </c>
      <c r="C81" s="4" t="s">
        <v>131</v>
      </c>
      <c r="D81" s="4" t="s">
        <v>104</v>
      </c>
      <c r="E81" s="4" t="s">
        <v>379</v>
      </c>
      <c r="F81" s="4">
        <v>0</v>
      </c>
    </row>
    <row r="82" spans="1:6" x14ac:dyDescent="0.25">
      <c r="A82" s="4">
        <v>10425040</v>
      </c>
      <c r="B82" s="9" t="s">
        <v>42</v>
      </c>
      <c r="C82" s="4" t="s">
        <v>131</v>
      </c>
      <c r="D82" s="4" t="s">
        <v>104</v>
      </c>
      <c r="E82" s="4" t="s">
        <v>377</v>
      </c>
      <c r="F82" s="4">
        <v>0</v>
      </c>
    </row>
    <row r="83" spans="1:6" x14ac:dyDescent="0.25">
      <c r="A83" s="4">
        <v>10425041</v>
      </c>
      <c r="B83" s="9" t="s">
        <v>42</v>
      </c>
      <c r="C83" s="4" t="s">
        <v>135</v>
      </c>
      <c r="D83" s="4" t="s">
        <v>136</v>
      </c>
      <c r="E83" s="4" t="s">
        <v>378</v>
      </c>
      <c r="F83" s="4">
        <v>1</v>
      </c>
    </row>
    <row r="84" spans="1:6" x14ac:dyDescent="0.25">
      <c r="A84" s="4">
        <v>10425041</v>
      </c>
      <c r="B84" s="9" t="s">
        <v>42</v>
      </c>
      <c r="C84" s="4" t="s">
        <v>135</v>
      </c>
      <c r="D84" s="4" t="s">
        <v>136</v>
      </c>
      <c r="E84" s="4" t="s">
        <v>379</v>
      </c>
      <c r="F84" s="4">
        <v>0</v>
      </c>
    </row>
    <row r="85" spans="1:6" x14ac:dyDescent="0.25">
      <c r="A85" s="4">
        <v>10425041</v>
      </c>
      <c r="B85" s="9" t="s">
        <v>42</v>
      </c>
      <c r="C85" s="4" t="s">
        <v>135</v>
      </c>
      <c r="D85" s="4" t="s">
        <v>136</v>
      </c>
      <c r="E85" s="4" t="s">
        <v>377</v>
      </c>
      <c r="F85" s="4">
        <v>0</v>
      </c>
    </row>
    <row r="86" spans="1:6" x14ac:dyDescent="0.25">
      <c r="A86" s="4">
        <v>10425042</v>
      </c>
      <c r="B86" s="9" t="s">
        <v>42</v>
      </c>
      <c r="C86" s="4" t="s">
        <v>135</v>
      </c>
      <c r="D86" s="4" t="s">
        <v>136</v>
      </c>
      <c r="E86" s="4" t="s">
        <v>378</v>
      </c>
      <c r="F86" s="4">
        <v>1</v>
      </c>
    </row>
    <row r="87" spans="1:6" x14ac:dyDescent="0.25">
      <c r="A87" s="4">
        <v>10425042</v>
      </c>
      <c r="B87" s="9" t="s">
        <v>42</v>
      </c>
      <c r="C87" s="4" t="s">
        <v>135</v>
      </c>
      <c r="D87" s="4" t="s">
        <v>136</v>
      </c>
      <c r="E87" s="4" t="s">
        <v>379</v>
      </c>
      <c r="F87" s="4">
        <v>0</v>
      </c>
    </row>
    <row r="88" spans="1:6" x14ac:dyDescent="0.25">
      <c r="A88" s="4">
        <v>10425042</v>
      </c>
      <c r="B88" s="9" t="s">
        <v>42</v>
      </c>
      <c r="C88" s="4" t="s">
        <v>135</v>
      </c>
      <c r="D88" s="4" t="s">
        <v>136</v>
      </c>
      <c r="E88" s="4" t="s">
        <v>377</v>
      </c>
      <c r="F88" s="4">
        <v>0</v>
      </c>
    </row>
    <row r="89" spans="1:6" x14ac:dyDescent="0.25">
      <c r="A89" s="4">
        <v>10425043</v>
      </c>
      <c r="B89" s="9" t="s">
        <v>42</v>
      </c>
      <c r="C89" s="4" t="s">
        <v>141</v>
      </c>
      <c r="D89" s="4" t="s">
        <v>136</v>
      </c>
      <c r="E89" s="4" t="s">
        <v>378</v>
      </c>
      <c r="F89" s="4">
        <v>1</v>
      </c>
    </row>
    <row r="90" spans="1:6" x14ac:dyDescent="0.25">
      <c r="A90" s="4">
        <v>10425043</v>
      </c>
      <c r="B90" s="9" t="s">
        <v>42</v>
      </c>
      <c r="C90" s="4" t="s">
        <v>141</v>
      </c>
      <c r="D90" s="4" t="s">
        <v>136</v>
      </c>
      <c r="E90" s="4" t="s">
        <v>379</v>
      </c>
      <c r="F90" s="4">
        <v>1</v>
      </c>
    </row>
    <row r="91" spans="1:6" x14ac:dyDescent="0.25">
      <c r="A91" s="4">
        <v>10425043</v>
      </c>
      <c r="B91" s="9" t="s">
        <v>42</v>
      </c>
      <c r="C91" s="4" t="s">
        <v>141</v>
      </c>
      <c r="D91" s="4" t="s">
        <v>136</v>
      </c>
      <c r="E91" s="4" t="s">
        <v>377</v>
      </c>
      <c r="F91" s="4">
        <v>0</v>
      </c>
    </row>
    <row r="92" spans="1:6" x14ac:dyDescent="0.25">
      <c r="A92" s="4">
        <v>10425044</v>
      </c>
      <c r="B92" s="9" t="s">
        <v>42</v>
      </c>
      <c r="C92" s="4" t="s">
        <v>141</v>
      </c>
      <c r="D92" s="4" t="s">
        <v>136</v>
      </c>
      <c r="E92" s="4" t="s">
        <v>378</v>
      </c>
      <c r="F92" s="4">
        <v>1</v>
      </c>
    </row>
    <row r="93" spans="1:6" x14ac:dyDescent="0.25">
      <c r="A93" s="4">
        <v>10425044</v>
      </c>
      <c r="B93" s="9" t="s">
        <v>42</v>
      </c>
      <c r="C93" s="4" t="s">
        <v>141</v>
      </c>
      <c r="D93" s="4" t="s">
        <v>136</v>
      </c>
      <c r="E93" s="4" t="s">
        <v>379</v>
      </c>
      <c r="F93" s="4">
        <v>0</v>
      </c>
    </row>
    <row r="94" spans="1:6" x14ac:dyDescent="0.25">
      <c r="A94" s="4">
        <v>10425044</v>
      </c>
      <c r="B94" s="9" t="s">
        <v>42</v>
      </c>
      <c r="C94" s="4" t="s">
        <v>141</v>
      </c>
      <c r="D94" s="4" t="s">
        <v>136</v>
      </c>
      <c r="E94" s="4" t="s">
        <v>377</v>
      </c>
      <c r="F94" s="4">
        <v>0</v>
      </c>
    </row>
    <row r="95" spans="1:6" x14ac:dyDescent="0.25">
      <c r="A95" s="4">
        <v>10425045</v>
      </c>
      <c r="B95" s="9" t="s">
        <v>42</v>
      </c>
      <c r="C95" s="4" t="s">
        <v>146</v>
      </c>
      <c r="D95" s="4" t="s">
        <v>136</v>
      </c>
      <c r="E95" s="4" t="s">
        <v>378</v>
      </c>
      <c r="F95" s="4">
        <v>1</v>
      </c>
    </row>
    <row r="96" spans="1:6" x14ac:dyDescent="0.25">
      <c r="A96" s="4">
        <v>10425045</v>
      </c>
      <c r="B96" s="9" t="s">
        <v>42</v>
      </c>
      <c r="C96" s="4" t="s">
        <v>146</v>
      </c>
      <c r="D96" s="4" t="s">
        <v>136</v>
      </c>
      <c r="E96" s="4" t="s">
        <v>379</v>
      </c>
      <c r="F96" s="4">
        <v>1</v>
      </c>
    </row>
    <row r="97" spans="1:6" x14ac:dyDescent="0.25">
      <c r="A97" s="4">
        <v>10425045</v>
      </c>
      <c r="B97" s="9" t="s">
        <v>42</v>
      </c>
      <c r="C97" s="4" t="s">
        <v>146</v>
      </c>
      <c r="D97" s="4" t="s">
        <v>136</v>
      </c>
      <c r="E97" s="4" t="s">
        <v>377</v>
      </c>
      <c r="F97" s="4">
        <v>0</v>
      </c>
    </row>
    <row r="98" spans="1:6" x14ac:dyDescent="0.25">
      <c r="A98" s="4">
        <v>10425046</v>
      </c>
      <c r="B98" s="9" t="s">
        <v>42</v>
      </c>
      <c r="C98" s="4" t="s">
        <v>146</v>
      </c>
      <c r="D98" s="4" t="s">
        <v>136</v>
      </c>
      <c r="E98" s="4" t="s">
        <v>378</v>
      </c>
      <c r="F98" s="4">
        <v>1</v>
      </c>
    </row>
    <row r="99" spans="1:6" x14ac:dyDescent="0.25">
      <c r="A99" s="4">
        <v>10425046</v>
      </c>
      <c r="B99" s="9" t="s">
        <v>42</v>
      </c>
      <c r="C99" s="4" t="s">
        <v>146</v>
      </c>
      <c r="D99" s="4" t="s">
        <v>136</v>
      </c>
      <c r="E99" s="4" t="s">
        <v>379</v>
      </c>
      <c r="F99" s="4">
        <v>1</v>
      </c>
    </row>
    <row r="100" spans="1:6" x14ac:dyDescent="0.25">
      <c r="A100" s="4">
        <v>10425046</v>
      </c>
      <c r="B100" s="9" t="s">
        <v>42</v>
      </c>
      <c r="C100" s="4" t="s">
        <v>146</v>
      </c>
      <c r="D100" s="4" t="s">
        <v>136</v>
      </c>
      <c r="E100" s="4" t="s">
        <v>377</v>
      </c>
      <c r="F100" s="4">
        <v>0</v>
      </c>
    </row>
    <row r="101" spans="1:6" x14ac:dyDescent="0.25">
      <c r="A101" s="4">
        <v>10425047</v>
      </c>
      <c r="B101" s="9" t="s">
        <v>42</v>
      </c>
      <c r="C101" s="4" t="s">
        <v>151</v>
      </c>
      <c r="D101" s="4" t="s">
        <v>136</v>
      </c>
      <c r="E101" s="4" t="s">
        <v>378</v>
      </c>
      <c r="F101" s="4">
        <v>1</v>
      </c>
    </row>
    <row r="102" spans="1:6" x14ac:dyDescent="0.25">
      <c r="A102" s="4">
        <v>10425047</v>
      </c>
      <c r="B102" s="9" t="s">
        <v>42</v>
      </c>
      <c r="C102" s="4" t="s">
        <v>151</v>
      </c>
      <c r="D102" s="4" t="s">
        <v>136</v>
      </c>
      <c r="E102" s="4" t="s">
        <v>379</v>
      </c>
      <c r="F102" s="4">
        <v>1</v>
      </c>
    </row>
    <row r="103" spans="1:6" x14ac:dyDescent="0.25">
      <c r="A103" s="4">
        <v>10425047</v>
      </c>
      <c r="B103" s="9" t="s">
        <v>42</v>
      </c>
      <c r="C103" s="4" t="s">
        <v>151</v>
      </c>
      <c r="D103" s="4" t="s">
        <v>136</v>
      </c>
      <c r="E103" s="4" t="s">
        <v>377</v>
      </c>
      <c r="F103" s="4">
        <v>0</v>
      </c>
    </row>
    <row r="104" spans="1:6" x14ac:dyDescent="0.25">
      <c r="A104" s="4">
        <v>10425048</v>
      </c>
      <c r="B104" s="9" t="s">
        <v>42</v>
      </c>
      <c r="C104" s="4" t="s">
        <v>151</v>
      </c>
      <c r="D104" s="4" t="s">
        <v>136</v>
      </c>
      <c r="E104" s="4" t="s">
        <v>378</v>
      </c>
      <c r="F104" s="4">
        <v>1</v>
      </c>
    </row>
    <row r="105" spans="1:6" x14ac:dyDescent="0.25">
      <c r="A105" s="4">
        <v>10425048</v>
      </c>
      <c r="B105" s="9" t="s">
        <v>42</v>
      </c>
      <c r="C105" s="4" t="s">
        <v>151</v>
      </c>
      <c r="D105" s="4" t="s">
        <v>136</v>
      </c>
      <c r="E105" s="4" t="s">
        <v>379</v>
      </c>
      <c r="F105" s="4">
        <v>0</v>
      </c>
    </row>
    <row r="106" spans="1:6" x14ac:dyDescent="0.25">
      <c r="A106" s="4">
        <v>10425048</v>
      </c>
      <c r="B106" s="9" t="s">
        <v>42</v>
      </c>
      <c r="C106" s="4" t="s">
        <v>151</v>
      </c>
      <c r="D106" s="4" t="s">
        <v>136</v>
      </c>
      <c r="E106" s="4" t="s">
        <v>377</v>
      </c>
      <c r="F106" s="4">
        <v>0</v>
      </c>
    </row>
    <row r="107" spans="1:6" x14ac:dyDescent="0.25">
      <c r="A107" s="4">
        <v>10425049</v>
      </c>
      <c r="B107" s="9" t="s">
        <v>42</v>
      </c>
      <c r="C107" s="4" t="s">
        <v>156</v>
      </c>
      <c r="D107" s="4" t="s">
        <v>136</v>
      </c>
      <c r="E107" s="4" t="s">
        <v>378</v>
      </c>
      <c r="F107" s="4">
        <v>1</v>
      </c>
    </row>
    <row r="108" spans="1:6" x14ac:dyDescent="0.25">
      <c r="A108" s="4">
        <v>10425049</v>
      </c>
      <c r="B108" s="9" t="s">
        <v>42</v>
      </c>
      <c r="C108" s="4" t="s">
        <v>156</v>
      </c>
      <c r="D108" s="4" t="s">
        <v>136</v>
      </c>
      <c r="E108" s="4" t="s">
        <v>379</v>
      </c>
      <c r="F108" s="4">
        <v>1</v>
      </c>
    </row>
    <row r="109" spans="1:6" x14ac:dyDescent="0.25">
      <c r="A109" s="4">
        <v>10425049</v>
      </c>
      <c r="B109" s="9" t="s">
        <v>42</v>
      </c>
      <c r="C109" s="4" t="s">
        <v>156</v>
      </c>
      <c r="D109" s="4" t="s">
        <v>136</v>
      </c>
      <c r="E109" s="4" t="s">
        <v>377</v>
      </c>
      <c r="F109" s="4">
        <v>0</v>
      </c>
    </row>
    <row r="110" spans="1:6" x14ac:dyDescent="0.25">
      <c r="A110" s="4">
        <v>10425050</v>
      </c>
      <c r="B110" s="9" t="s">
        <v>42</v>
      </c>
      <c r="C110" s="4" t="s">
        <v>156</v>
      </c>
      <c r="D110" s="4" t="s">
        <v>136</v>
      </c>
      <c r="E110" s="4" t="s">
        <v>378</v>
      </c>
      <c r="F110" s="4">
        <v>0</v>
      </c>
    </row>
    <row r="111" spans="1:6" x14ac:dyDescent="0.25">
      <c r="A111" s="4">
        <v>10425050</v>
      </c>
      <c r="B111" s="9" t="s">
        <v>42</v>
      </c>
      <c r="C111" s="4" t="s">
        <v>156</v>
      </c>
      <c r="D111" s="4" t="s">
        <v>136</v>
      </c>
      <c r="E111" s="4" t="s">
        <v>379</v>
      </c>
      <c r="F111" s="4">
        <v>0</v>
      </c>
    </row>
    <row r="112" spans="1:6" x14ac:dyDescent="0.25">
      <c r="A112" s="4">
        <v>10425050</v>
      </c>
      <c r="B112" s="9" t="s">
        <v>42</v>
      </c>
      <c r="C112" s="4" t="s">
        <v>156</v>
      </c>
      <c r="D112" s="4" t="s">
        <v>136</v>
      </c>
      <c r="E112" s="4" t="s">
        <v>377</v>
      </c>
      <c r="F112" s="4">
        <v>1</v>
      </c>
    </row>
    <row r="113" spans="1:6" x14ac:dyDescent="0.25">
      <c r="A113" s="4">
        <v>10425051</v>
      </c>
      <c r="B113" s="9" t="s">
        <v>42</v>
      </c>
      <c r="C113" s="4" t="s">
        <v>163</v>
      </c>
      <c r="D113" s="4" t="s">
        <v>136</v>
      </c>
      <c r="E113" s="4" t="s">
        <v>378</v>
      </c>
      <c r="F113" s="4">
        <v>1</v>
      </c>
    </row>
    <row r="114" spans="1:6" x14ac:dyDescent="0.25">
      <c r="A114" s="4">
        <v>10425051</v>
      </c>
      <c r="B114" s="9" t="s">
        <v>42</v>
      </c>
      <c r="C114" s="4" t="s">
        <v>163</v>
      </c>
      <c r="D114" s="4" t="s">
        <v>136</v>
      </c>
      <c r="E114" s="4" t="s">
        <v>379</v>
      </c>
      <c r="F114" s="4">
        <v>1</v>
      </c>
    </row>
    <row r="115" spans="1:6" x14ac:dyDescent="0.25">
      <c r="A115" s="4">
        <v>10425051</v>
      </c>
      <c r="B115" s="9" t="s">
        <v>42</v>
      </c>
      <c r="C115" s="4" t="s">
        <v>163</v>
      </c>
      <c r="D115" s="4" t="s">
        <v>136</v>
      </c>
      <c r="E115" s="4" t="s">
        <v>377</v>
      </c>
      <c r="F115" s="4">
        <v>0</v>
      </c>
    </row>
    <row r="116" spans="1:6" x14ac:dyDescent="0.25">
      <c r="A116" s="4">
        <v>10425052</v>
      </c>
      <c r="B116" s="9" t="s">
        <v>42</v>
      </c>
      <c r="C116" s="4" t="s">
        <v>166</v>
      </c>
      <c r="D116" s="4" t="s">
        <v>104</v>
      </c>
      <c r="E116" s="4" t="s">
        <v>378</v>
      </c>
      <c r="F116" s="4">
        <v>1</v>
      </c>
    </row>
    <row r="117" spans="1:6" x14ac:dyDescent="0.25">
      <c r="A117" s="4">
        <v>10425052</v>
      </c>
      <c r="B117" s="9" t="s">
        <v>42</v>
      </c>
      <c r="C117" s="4" t="s">
        <v>166</v>
      </c>
      <c r="D117" s="4" t="s">
        <v>104</v>
      </c>
      <c r="E117" s="4" t="s">
        <v>379</v>
      </c>
      <c r="F117" s="4">
        <v>1</v>
      </c>
    </row>
    <row r="118" spans="1:6" x14ac:dyDescent="0.25">
      <c r="A118" s="4">
        <v>10425052</v>
      </c>
      <c r="B118" s="9" t="s">
        <v>42</v>
      </c>
      <c r="C118" s="4" t="s">
        <v>166</v>
      </c>
      <c r="D118" s="4" t="s">
        <v>104</v>
      </c>
      <c r="E118" s="4" t="s">
        <v>377</v>
      </c>
      <c r="F118" s="4">
        <v>0</v>
      </c>
    </row>
    <row r="119" spans="1:6" x14ac:dyDescent="0.25">
      <c r="A119" s="4">
        <v>10425053</v>
      </c>
      <c r="B119" s="9" t="s">
        <v>42</v>
      </c>
      <c r="C119" s="4" t="s">
        <v>169</v>
      </c>
      <c r="D119" s="4" t="s">
        <v>104</v>
      </c>
      <c r="E119" s="4" t="s">
        <v>378</v>
      </c>
      <c r="F119" s="4">
        <v>1</v>
      </c>
    </row>
    <row r="120" spans="1:6" x14ac:dyDescent="0.25">
      <c r="A120" s="4">
        <v>10425053</v>
      </c>
      <c r="B120" s="9" t="s">
        <v>42</v>
      </c>
      <c r="C120" s="4" t="s">
        <v>169</v>
      </c>
      <c r="D120" s="4" t="s">
        <v>104</v>
      </c>
      <c r="E120" s="4" t="s">
        <v>379</v>
      </c>
      <c r="F120" s="4">
        <v>1</v>
      </c>
    </row>
    <row r="121" spans="1:6" x14ac:dyDescent="0.25">
      <c r="A121" s="4">
        <v>10425053</v>
      </c>
      <c r="B121" s="9" t="s">
        <v>42</v>
      </c>
      <c r="C121" s="4" t="s">
        <v>169</v>
      </c>
      <c r="D121" s="4" t="s">
        <v>104</v>
      </c>
      <c r="E121" s="4" t="s">
        <v>377</v>
      </c>
      <c r="F121" s="4">
        <v>0</v>
      </c>
    </row>
    <row r="122" spans="1:6" x14ac:dyDescent="0.25">
      <c r="A122" s="4">
        <v>10425054</v>
      </c>
      <c r="B122" s="9" t="s">
        <v>42</v>
      </c>
      <c r="C122" s="4" t="s">
        <v>166</v>
      </c>
      <c r="D122" s="4" t="s">
        <v>104</v>
      </c>
      <c r="E122" s="4" t="s">
        <v>378</v>
      </c>
      <c r="F122" s="4">
        <v>1</v>
      </c>
    </row>
    <row r="123" spans="1:6" x14ac:dyDescent="0.25">
      <c r="A123" s="4">
        <v>10425054</v>
      </c>
      <c r="B123" s="9" t="s">
        <v>42</v>
      </c>
      <c r="C123" s="4" t="s">
        <v>166</v>
      </c>
      <c r="D123" s="4" t="s">
        <v>104</v>
      </c>
      <c r="E123" s="4" t="s">
        <v>379</v>
      </c>
      <c r="F123" s="4">
        <v>1</v>
      </c>
    </row>
    <row r="124" spans="1:6" x14ac:dyDescent="0.25">
      <c r="A124" s="4">
        <v>10425054</v>
      </c>
      <c r="B124" s="9" t="s">
        <v>42</v>
      </c>
      <c r="C124" s="4" t="s">
        <v>166</v>
      </c>
      <c r="D124" s="4" t="s">
        <v>104</v>
      </c>
      <c r="E124" s="4" t="s">
        <v>377</v>
      </c>
      <c r="F124" s="4">
        <v>0</v>
      </c>
    </row>
    <row r="125" spans="1:6" x14ac:dyDescent="0.25">
      <c r="A125" s="4">
        <v>10425055</v>
      </c>
      <c r="B125" s="9" t="s">
        <v>42</v>
      </c>
      <c r="C125" s="4" t="s">
        <v>174</v>
      </c>
      <c r="D125" s="4" t="s">
        <v>104</v>
      </c>
      <c r="E125" s="4" t="s">
        <v>378</v>
      </c>
      <c r="F125" s="4">
        <v>1</v>
      </c>
    </row>
    <row r="126" spans="1:6" x14ac:dyDescent="0.25">
      <c r="A126" s="4">
        <v>10425055</v>
      </c>
      <c r="B126" s="9" t="s">
        <v>42</v>
      </c>
      <c r="C126" s="4" t="s">
        <v>174</v>
      </c>
      <c r="D126" s="4" t="s">
        <v>104</v>
      </c>
      <c r="E126" s="4" t="s">
        <v>379</v>
      </c>
      <c r="F126" s="4">
        <v>1</v>
      </c>
    </row>
    <row r="127" spans="1:6" x14ac:dyDescent="0.25">
      <c r="A127" s="4">
        <v>10425055</v>
      </c>
      <c r="B127" s="9" t="s">
        <v>42</v>
      </c>
      <c r="C127" s="4" t="s">
        <v>174</v>
      </c>
      <c r="D127" s="4" t="s">
        <v>104</v>
      </c>
      <c r="E127" s="4" t="s">
        <v>377</v>
      </c>
      <c r="F127" s="4">
        <v>0</v>
      </c>
    </row>
    <row r="128" spans="1:6" x14ac:dyDescent="0.25">
      <c r="A128" s="4">
        <v>10425056</v>
      </c>
      <c r="B128" s="9" t="s">
        <v>42</v>
      </c>
      <c r="C128" s="4" t="s">
        <v>177</v>
      </c>
      <c r="D128" s="4" t="s">
        <v>104</v>
      </c>
      <c r="E128" s="4" t="s">
        <v>378</v>
      </c>
      <c r="F128" s="4">
        <v>1</v>
      </c>
    </row>
    <row r="129" spans="1:6" x14ac:dyDescent="0.25">
      <c r="A129" s="4">
        <v>10425056</v>
      </c>
      <c r="B129" s="9" t="s">
        <v>42</v>
      </c>
      <c r="C129" s="4" t="s">
        <v>177</v>
      </c>
      <c r="D129" s="4" t="s">
        <v>104</v>
      </c>
      <c r="E129" s="4" t="s">
        <v>379</v>
      </c>
      <c r="F129" s="4">
        <v>1</v>
      </c>
    </row>
    <row r="130" spans="1:6" x14ac:dyDescent="0.25">
      <c r="A130" s="4">
        <v>10425056</v>
      </c>
      <c r="B130" s="9" t="s">
        <v>42</v>
      </c>
      <c r="C130" s="4" t="s">
        <v>177</v>
      </c>
      <c r="D130" s="4" t="s">
        <v>104</v>
      </c>
      <c r="E130" s="4" t="s">
        <v>377</v>
      </c>
      <c r="F130" s="4">
        <v>0</v>
      </c>
    </row>
    <row r="131" spans="1:6" x14ac:dyDescent="0.25">
      <c r="A131" s="4">
        <v>10425057</v>
      </c>
      <c r="B131" s="9" t="s">
        <v>42</v>
      </c>
      <c r="C131" s="4" t="s">
        <v>180</v>
      </c>
      <c r="D131" s="4" t="s">
        <v>104</v>
      </c>
      <c r="E131" s="4" t="s">
        <v>378</v>
      </c>
      <c r="F131" s="4">
        <v>1</v>
      </c>
    </row>
    <row r="132" spans="1:6" x14ac:dyDescent="0.25">
      <c r="A132" s="4">
        <v>10425057</v>
      </c>
      <c r="B132" s="9" t="s">
        <v>42</v>
      </c>
      <c r="C132" s="4" t="s">
        <v>180</v>
      </c>
      <c r="D132" s="4" t="s">
        <v>104</v>
      </c>
      <c r="E132" s="4" t="s">
        <v>379</v>
      </c>
      <c r="F132" s="4">
        <v>1</v>
      </c>
    </row>
    <row r="133" spans="1:6" x14ac:dyDescent="0.25">
      <c r="A133" s="4">
        <v>10425057</v>
      </c>
      <c r="B133" s="9" t="s">
        <v>42</v>
      </c>
      <c r="C133" s="4" t="s">
        <v>180</v>
      </c>
      <c r="D133" s="4" t="s">
        <v>104</v>
      </c>
      <c r="E133" s="4" t="s">
        <v>377</v>
      </c>
      <c r="F133" s="4">
        <v>0</v>
      </c>
    </row>
    <row r="134" spans="1:6" x14ac:dyDescent="0.25">
      <c r="A134" s="4">
        <v>10425058</v>
      </c>
      <c r="B134" s="9" t="s">
        <v>42</v>
      </c>
      <c r="C134" s="4" t="s">
        <v>180</v>
      </c>
      <c r="D134" s="4" t="s">
        <v>104</v>
      </c>
      <c r="E134" s="4" t="s">
        <v>378</v>
      </c>
      <c r="F134" s="4">
        <v>1</v>
      </c>
    </row>
    <row r="135" spans="1:6" x14ac:dyDescent="0.25">
      <c r="A135" s="4">
        <v>10425058</v>
      </c>
      <c r="B135" s="9" t="s">
        <v>42</v>
      </c>
      <c r="C135" s="4" t="s">
        <v>180</v>
      </c>
      <c r="D135" s="4" t="s">
        <v>104</v>
      </c>
      <c r="E135" s="4" t="s">
        <v>379</v>
      </c>
      <c r="F135" s="4">
        <v>1</v>
      </c>
    </row>
    <row r="136" spans="1:6" x14ac:dyDescent="0.25">
      <c r="A136" s="4">
        <v>10425058</v>
      </c>
      <c r="B136" s="9" t="s">
        <v>42</v>
      </c>
      <c r="C136" s="4" t="s">
        <v>180</v>
      </c>
      <c r="D136" s="4" t="s">
        <v>104</v>
      </c>
      <c r="E136" s="4" t="s">
        <v>377</v>
      </c>
      <c r="F136" s="4">
        <v>0</v>
      </c>
    </row>
    <row r="137" spans="1:6" x14ac:dyDescent="0.25">
      <c r="A137" s="4">
        <v>10425059</v>
      </c>
      <c r="B137" s="9" t="s">
        <v>42</v>
      </c>
      <c r="C137" s="4" t="s">
        <v>185</v>
      </c>
      <c r="D137" s="4" t="s">
        <v>186</v>
      </c>
      <c r="E137" s="4" t="s">
        <v>378</v>
      </c>
      <c r="F137" s="4">
        <v>1</v>
      </c>
    </row>
    <row r="138" spans="1:6" x14ac:dyDescent="0.25">
      <c r="A138" s="4">
        <v>10425059</v>
      </c>
      <c r="B138" s="9" t="s">
        <v>42</v>
      </c>
      <c r="C138" s="4" t="s">
        <v>185</v>
      </c>
      <c r="D138" s="4" t="s">
        <v>186</v>
      </c>
      <c r="E138" s="4" t="s">
        <v>379</v>
      </c>
      <c r="F138" s="4">
        <v>1</v>
      </c>
    </row>
    <row r="139" spans="1:6" x14ac:dyDescent="0.25">
      <c r="A139" s="4">
        <v>10425059</v>
      </c>
      <c r="B139" s="9" t="s">
        <v>42</v>
      </c>
      <c r="C139" s="4" t="s">
        <v>185</v>
      </c>
      <c r="D139" s="4" t="s">
        <v>186</v>
      </c>
      <c r="E139" s="4" t="s">
        <v>377</v>
      </c>
      <c r="F139" s="4">
        <v>0</v>
      </c>
    </row>
    <row r="140" spans="1:6" x14ac:dyDescent="0.25">
      <c r="A140" s="4">
        <v>10425060</v>
      </c>
      <c r="B140" s="9" t="s">
        <v>42</v>
      </c>
      <c r="C140" s="4" t="s">
        <v>185</v>
      </c>
      <c r="D140" s="4" t="s">
        <v>186</v>
      </c>
      <c r="E140" s="4" t="s">
        <v>378</v>
      </c>
      <c r="F140" s="4">
        <v>1</v>
      </c>
    </row>
    <row r="141" spans="1:6" x14ac:dyDescent="0.25">
      <c r="A141" s="4">
        <v>10425060</v>
      </c>
      <c r="B141" s="9" t="s">
        <v>42</v>
      </c>
      <c r="C141" s="4" t="s">
        <v>185</v>
      </c>
      <c r="D141" s="4" t="s">
        <v>186</v>
      </c>
      <c r="E141" s="4" t="s">
        <v>379</v>
      </c>
      <c r="F141" s="4">
        <v>1</v>
      </c>
    </row>
    <row r="142" spans="1:6" x14ac:dyDescent="0.25">
      <c r="A142" s="4">
        <v>10425060</v>
      </c>
      <c r="B142" s="9" t="s">
        <v>42</v>
      </c>
      <c r="C142" s="4" t="s">
        <v>185</v>
      </c>
      <c r="D142" s="4" t="s">
        <v>186</v>
      </c>
      <c r="E142" s="4" t="s">
        <v>377</v>
      </c>
      <c r="F142" s="4">
        <v>0</v>
      </c>
    </row>
    <row r="143" spans="1:6" x14ac:dyDescent="0.25">
      <c r="A143" s="4">
        <v>10425061</v>
      </c>
      <c r="B143" s="9" t="s">
        <v>42</v>
      </c>
      <c r="C143" s="4" t="s">
        <v>191</v>
      </c>
      <c r="D143" s="4" t="s">
        <v>186</v>
      </c>
      <c r="E143" s="4" t="s">
        <v>378</v>
      </c>
      <c r="F143" s="4">
        <v>1</v>
      </c>
    </row>
    <row r="144" spans="1:6" x14ac:dyDescent="0.25">
      <c r="A144" s="4">
        <v>10425061</v>
      </c>
      <c r="B144" s="9" t="s">
        <v>42</v>
      </c>
      <c r="C144" s="4" t="s">
        <v>191</v>
      </c>
      <c r="D144" s="4" t="s">
        <v>186</v>
      </c>
      <c r="E144" s="4" t="s">
        <v>379</v>
      </c>
      <c r="F144" s="4">
        <v>1</v>
      </c>
    </row>
    <row r="145" spans="1:6" x14ac:dyDescent="0.25">
      <c r="A145" s="4">
        <v>10425061</v>
      </c>
      <c r="B145" s="9" t="s">
        <v>42</v>
      </c>
      <c r="C145" s="4" t="s">
        <v>191</v>
      </c>
      <c r="D145" s="4" t="s">
        <v>186</v>
      </c>
      <c r="E145" s="4" t="s">
        <v>377</v>
      </c>
      <c r="F145" s="4">
        <v>0</v>
      </c>
    </row>
    <row r="146" spans="1:6" x14ac:dyDescent="0.25">
      <c r="A146" s="4">
        <v>10425062</v>
      </c>
      <c r="B146" s="9" t="s">
        <v>42</v>
      </c>
      <c r="C146" s="4" t="s">
        <v>194</v>
      </c>
      <c r="D146" s="4" t="s">
        <v>186</v>
      </c>
      <c r="E146" s="4" t="s">
        <v>378</v>
      </c>
      <c r="F146" s="4">
        <v>1</v>
      </c>
    </row>
    <row r="147" spans="1:6" x14ac:dyDescent="0.25">
      <c r="A147" s="4">
        <v>10425062</v>
      </c>
      <c r="B147" s="9" t="s">
        <v>42</v>
      </c>
      <c r="C147" s="4" t="s">
        <v>194</v>
      </c>
      <c r="D147" s="4" t="s">
        <v>186</v>
      </c>
      <c r="E147" s="4" t="s">
        <v>379</v>
      </c>
      <c r="F147" s="4">
        <v>1</v>
      </c>
    </row>
    <row r="148" spans="1:6" x14ac:dyDescent="0.25">
      <c r="A148" s="4">
        <v>10425062</v>
      </c>
      <c r="B148" s="9" t="s">
        <v>42</v>
      </c>
      <c r="C148" s="4" t="s">
        <v>194</v>
      </c>
      <c r="D148" s="4" t="s">
        <v>186</v>
      </c>
      <c r="E148" s="4" t="s">
        <v>377</v>
      </c>
      <c r="F148" s="4">
        <v>0</v>
      </c>
    </row>
    <row r="149" spans="1:6" x14ac:dyDescent="0.25">
      <c r="A149" s="4">
        <v>10425063</v>
      </c>
      <c r="B149" s="9" t="s">
        <v>42</v>
      </c>
      <c r="C149" s="4" t="s">
        <v>191</v>
      </c>
      <c r="D149" s="4" t="s">
        <v>186</v>
      </c>
      <c r="E149" s="4" t="s">
        <v>378</v>
      </c>
      <c r="F149" s="4">
        <v>1</v>
      </c>
    </row>
    <row r="150" spans="1:6" x14ac:dyDescent="0.25">
      <c r="A150" s="4">
        <v>10425063</v>
      </c>
      <c r="B150" s="9" t="s">
        <v>42</v>
      </c>
      <c r="C150" s="4" t="s">
        <v>191</v>
      </c>
      <c r="D150" s="4" t="s">
        <v>186</v>
      </c>
      <c r="E150" s="4" t="s">
        <v>379</v>
      </c>
      <c r="F150" s="4">
        <v>1</v>
      </c>
    </row>
    <row r="151" spans="1:6" x14ac:dyDescent="0.25">
      <c r="A151" s="4">
        <v>10425063</v>
      </c>
      <c r="B151" s="9" t="s">
        <v>42</v>
      </c>
      <c r="C151" s="4" t="s">
        <v>191</v>
      </c>
      <c r="D151" s="4" t="s">
        <v>186</v>
      </c>
      <c r="E151" s="4" t="s">
        <v>377</v>
      </c>
      <c r="F151" s="4">
        <v>0</v>
      </c>
    </row>
    <row r="152" spans="1:6" x14ac:dyDescent="0.25">
      <c r="A152" s="4">
        <v>10425064</v>
      </c>
      <c r="B152" s="9" t="s">
        <v>42</v>
      </c>
      <c r="C152" s="4" t="s">
        <v>199</v>
      </c>
      <c r="D152" s="4" t="s">
        <v>186</v>
      </c>
      <c r="E152" s="4" t="s">
        <v>378</v>
      </c>
      <c r="F152" s="4">
        <v>1</v>
      </c>
    </row>
    <row r="153" spans="1:6" x14ac:dyDescent="0.25">
      <c r="A153" s="4">
        <v>10425064</v>
      </c>
      <c r="B153" s="9" t="s">
        <v>42</v>
      </c>
      <c r="C153" s="4" t="s">
        <v>199</v>
      </c>
      <c r="D153" s="4" t="s">
        <v>186</v>
      </c>
      <c r="E153" s="4" t="s">
        <v>379</v>
      </c>
      <c r="F153" s="4">
        <v>1</v>
      </c>
    </row>
    <row r="154" spans="1:6" x14ac:dyDescent="0.25">
      <c r="A154" s="4">
        <v>10425064</v>
      </c>
      <c r="B154" s="9" t="s">
        <v>42</v>
      </c>
      <c r="C154" s="4" t="s">
        <v>199</v>
      </c>
      <c r="D154" s="4" t="s">
        <v>186</v>
      </c>
      <c r="E154" s="4" t="s">
        <v>377</v>
      </c>
      <c r="F154" s="4">
        <v>0</v>
      </c>
    </row>
    <row r="155" spans="1:6" x14ac:dyDescent="0.25">
      <c r="A155" s="4">
        <v>10425065</v>
      </c>
      <c r="B155" s="9" t="s">
        <v>42</v>
      </c>
      <c r="C155" s="4" t="s">
        <v>199</v>
      </c>
      <c r="D155" s="4" t="s">
        <v>186</v>
      </c>
      <c r="E155" s="4" t="s">
        <v>378</v>
      </c>
      <c r="F155" s="4">
        <v>1</v>
      </c>
    </row>
    <row r="156" spans="1:6" x14ac:dyDescent="0.25">
      <c r="A156" s="4">
        <v>10425065</v>
      </c>
      <c r="B156" s="9" t="s">
        <v>42</v>
      </c>
      <c r="C156" s="4" t="s">
        <v>199</v>
      </c>
      <c r="D156" s="4" t="s">
        <v>186</v>
      </c>
      <c r="E156" s="4" t="s">
        <v>379</v>
      </c>
      <c r="F156" s="4">
        <v>1</v>
      </c>
    </row>
    <row r="157" spans="1:6" x14ac:dyDescent="0.25">
      <c r="A157" s="4">
        <v>10425065</v>
      </c>
      <c r="B157" s="9" t="s">
        <v>42</v>
      </c>
      <c r="C157" s="4" t="s">
        <v>199</v>
      </c>
      <c r="D157" s="4" t="s">
        <v>186</v>
      </c>
      <c r="E157" s="4" t="s">
        <v>377</v>
      </c>
      <c r="F157" s="4">
        <v>0</v>
      </c>
    </row>
    <row r="158" spans="1:6" x14ac:dyDescent="0.25">
      <c r="A158" s="4">
        <v>10425066</v>
      </c>
      <c r="B158" s="9" t="s">
        <v>42</v>
      </c>
      <c r="C158" s="4" t="s">
        <v>204</v>
      </c>
      <c r="D158" s="4" t="s">
        <v>186</v>
      </c>
      <c r="E158" s="4" t="s">
        <v>378</v>
      </c>
      <c r="F158" s="4">
        <v>1</v>
      </c>
    </row>
    <row r="159" spans="1:6" x14ac:dyDescent="0.25">
      <c r="A159" s="4">
        <v>10425066</v>
      </c>
      <c r="B159" s="9" t="s">
        <v>42</v>
      </c>
      <c r="C159" s="4" t="s">
        <v>204</v>
      </c>
      <c r="D159" s="4" t="s">
        <v>186</v>
      </c>
      <c r="E159" s="4" t="s">
        <v>379</v>
      </c>
      <c r="F159" s="4">
        <v>1</v>
      </c>
    </row>
    <row r="160" spans="1:6" x14ac:dyDescent="0.25">
      <c r="A160" s="4">
        <v>10425066</v>
      </c>
      <c r="B160" s="9" t="s">
        <v>42</v>
      </c>
      <c r="C160" s="4" t="s">
        <v>204</v>
      </c>
      <c r="D160" s="4" t="s">
        <v>186</v>
      </c>
      <c r="E160" s="4" t="s">
        <v>377</v>
      </c>
      <c r="F160" s="4">
        <v>0</v>
      </c>
    </row>
    <row r="161" spans="1:6" x14ac:dyDescent="0.25">
      <c r="A161" s="4">
        <v>10425067</v>
      </c>
      <c r="B161" s="9" t="s">
        <v>42</v>
      </c>
      <c r="C161" s="4" t="s">
        <v>204</v>
      </c>
      <c r="D161" s="4" t="s">
        <v>186</v>
      </c>
      <c r="E161" s="4" t="s">
        <v>378</v>
      </c>
      <c r="F161" s="4">
        <v>1</v>
      </c>
    </row>
    <row r="162" spans="1:6" x14ac:dyDescent="0.25">
      <c r="A162" s="4">
        <v>10425067</v>
      </c>
      <c r="B162" s="9" t="s">
        <v>42</v>
      </c>
      <c r="C162" s="4" t="s">
        <v>204</v>
      </c>
      <c r="D162" s="4" t="s">
        <v>186</v>
      </c>
      <c r="E162" s="4" t="s">
        <v>379</v>
      </c>
      <c r="F162" s="4">
        <v>1</v>
      </c>
    </row>
    <row r="163" spans="1:6" x14ac:dyDescent="0.25">
      <c r="A163" s="4">
        <v>10425067</v>
      </c>
      <c r="B163" s="9" t="s">
        <v>42</v>
      </c>
      <c r="C163" s="4" t="s">
        <v>204</v>
      </c>
      <c r="D163" s="4" t="s">
        <v>186</v>
      </c>
      <c r="E163" s="4" t="s">
        <v>377</v>
      </c>
      <c r="F163" s="4">
        <v>0</v>
      </c>
    </row>
    <row r="164" spans="1:6" x14ac:dyDescent="0.25">
      <c r="A164" s="4">
        <v>10425068</v>
      </c>
      <c r="B164" s="9" t="s">
        <v>42</v>
      </c>
      <c r="C164" s="4" t="s">
        <v>209</v>
      </c>
      <c r="D164" s="4" t="s">
        <v>186</v>
      </c>
      <c r="E164" s="4" t="s">
        <v>378</v>
      </c>
      <c r="F164" s="4">
        <v>0</v>
      </c>
    </row>
    <row r="165" spans="1:6" x14ac:dyDescent="0.25">
      <c r="A165" s="4">
        <v>10425068</v>
      </c>
      <c r="B165" s="9" t="s">
        <v>42</v>
      </c>
      <c r="C165" s="4" t="s">
        <v>209</v>
      </c>
      <c r="D165" s="4" t="s">
        <v>186</v>
      </c>
      <c r="E165" s="4" t="s">
        <v>379</v>
      </c>
      <c r="F165" s="4">
        <v>1</v>
      </c>
    </row>
    <row r="166" spans="1:6" x14ac:dyDescent="0.25">
      <c r="A166" s="4">
        <v>10425068</v>
      </c>
      <c r="B166" s="9" t="s">
        <v>42</v>
      </c>
      <c r="C166" s="4" t="s">
        <v>209</v>
      </c>
      <c r="D166" s="4" t="s">
        <v>186</v>
      </c>
      <c r="E166" s="4" t="s">
        <v>377</v>
      </c>
      <c r="F166" s="4">
        <v>0</v>
      </c>
    </row>
    <row r="167" spans="1:6" x14ac:dyDescent="0.25">
      <c r="A167" s="4">
        <v>10425069</v>
      </c>
      <c r="B167" s="9" t="s">
        <v>42</v>
      </c>
      <c r="C167" s="4" t="s">
        <v>212</v>
      </c>
      <c r="D167" s="4" t="s">
        <v>186</v>
      </c>
      <c r="E167" s="4" t="s">
        <v>378</v>
      </c>
      <c r="F167" s="4">
        <v>1</v>
      </c>
    </row>
    <row r="168" spans="1:6" x14ac:dyDescent="0.25">
      <c r="A168" s="4">
        <v>10425069</v>
      </c>
      <c r="B168" s="9" t="s">
        <v>42</v>
      </c>
      <c r="C168" s="4" t="s">
        <v>212</v>
      </c>
      <c r="D168" s="4" t="s">
        <v>186</v>
      </c>
      <c r="E168" s="4" t="s">
        <v>379</v>
      </c>
      <c r="F168" s="4">
        <v>1</v>
      </c>
    </row>
    <row r="169" spans="1:6" x14ac:dyDescent="0.25">
      <c r="A169" s="4">
        <v>10425069</v>
      </c>
      <c r="B169" s="9" t="s">
        <v>42</v>
      </c>
      <c r="C169" s="4" t="s">
        <v>212</v>
      </c>
      <c r="D169" s="4" t="s">
        <v>186</v>
      </c>
      <c r="E169" s="4" t="s">
        <v>377</v>
      </c>
      <c r="F169" s="4">
        <v>0</v>
      </c>
    </row>
    <row r="170" spans="1:6" x14ac:dyDescent="0.25">
      <c r="A170" s="4">
        <v>10425070</v>
      </c>
      <c r="B170" s="9" t="s">
        <v>42</v>
      </c>
      <c r="C170" s="4" t="s">
        <v>212</v>
      </c>
      <c r="D170" s="4" t="s">
        <v>186</v>
      </c>
      <c r="E170" s="4" t="s">
        <v>378</v>
      </c>
      <c r="F170" s="4">
        <v>1</v>
      </c>
    </row>
    <row r="171" spans="1:6" x14ac:dyDescent="0.25">
      <c r="A171" s="4">
        <v>10425070</v>
      </c>
      <c r="B171" s="9" t="s">
        <v>42</v>
      </c>
      <c r="C171" s="4" t="s">
        <v>212</v>
      </c>
      <c r="D171" s="4" t="s">
        <v>186</v>
      </c>
      <c r="E171" s="4" t="s">
        <v>379</v>
      </c>
      <c r="F171" s="4">
        <v>0</v>
      </c>
    </row>
    <row r="172" spans="1:6" x14ac:dyDescent="0.25">
      <c r="A172" s="4">
        <v>10425070</v>
      </c>
      <c r="B172" s="9" t="s">
        <v>42</v>
      </c>
      <c r="C172" s="4" t="s">
        <v>212</v>
      </c>
      <c r="D172" s="4" t="s">
        <v>186</v>
      </c>
      <c r="E172" s="4" t="s">
        <v>377</v>
      </c>
      <c r="F172" s="4">
        <v>0</v>
      </c>
    </row>
    <row r="173" spans="1:6" x14ac:dyDescent="0.25">
      <c r="A173" s="4">
        <v>10425071</v>
      </c>
      <c r="B173" s="9" t="s">
        <v>42</v>
      </c>
      <c r="C173" s="4" t="s">
        <v>217</v>
      </c>
      <c r="D173" s="4" t="s">
        <v>136</v>
      </c>
      <c r="E173" s="4" t="s">
        <v>378</v>
      </c>
      <c r="F173" s="4">
        <v>1</v>
      </c>
    </row>
    <row r="174" spans="1:6" x14ac:dyDescent="0.25">
      <c r="A174" s="4">
        <v>10425071</v>
      </c>
      <c r="B174" s="9" t="s">
        <v>42</v>
      </c>
      <c r="C174" s="4" t="s">
        <v>217</v>
      </c>
      <c r="D174" s="4" t="s">
        <v>136</v>
      </c>
      <c r="E174" s="4" t="s">
        <v>379</v>
      </c>
      <c r="F174" s="4">
        <v>1</v>
      </c>
    </row>
    <row r="175" spans="1:6" x14ac:dyDescent="0.25">
      <c r="A175" s="4">
        <v>10425071</v>
      </c>
      <c r="B175" s="9" t="s">
        <v>42</v>
      </c>
      <c r="C175" s="4" t="s">
        <v>217</v>
      </c>
      <c r="D175" s="4" t="s">
        <v>136</v>
      </c>
      <c r="E175" s="4" t="s">
        <v>377</v>
      </c>
      <c r="F175" s="4">
        <v>0</v>
      </c>
    </row>
    <row r="176" spans="1:6" x14ac:dyDescent="0.25">
      <c r="A176" s="4">
        <v>10425072</v>
      </c>
      <c r="B176" s="9" t="s">
        <v>42</v>
      </c>
      <c r="C176" s="4" t="s">
        <v>217</v>
      </c>
      <c r="D176" s="4" t="s">
        <v>136</v>
      </c>
      <c r="E176" s="4" t="s">
        <v>378</v>
      </c>
      <c r="F176" s="4">
        <v>1</v>
      </c>
    </row>
    <row r="177" spans="1:6" x14ac:dyDescent="0.25">
      <c r="A177" s="4">
        <v>10425072</v>
      </c>
      <c r="B177" s="9" t="s">
        <v>42</v>
      </c>
      <c r="C177" s="4" t="s">
        <v>217</v>
      </c>
      <c r="D177" s="4" t="s">
        <v>136</v>
      </c>
      <c r="E177" s="4" t="s">
        <v>379</v>
      </c>
      <c r="F177" s="4">
        <v>1</v>
      </c>
    </row>
    <row r="178" spans="1:6" x14ac:dyDescent="0.25">
      <c r="A178" s="4">
        <v>10425072</v>
      </c>
      <c r="B178" s="9" t="s">
        <v>42</v>
      </c>
      <c r="C178" s="4" t="s">
        <v>217</v>
      </c>
      <c r="D178" s="4" t="s">
        <v>136</v>
      </c>
      <c r="E178" s="4" t="s">
        <v>377</v>
      </c>
      <c r="F178" s="4">
        <v>0</v>
      </c>
    </row>
    <row r="179" spans="1:6" x14ac:dyDescent="0.25">
      <c r="A179" s="4">
        <v>10425073</v>
      </c>
      <c r="B179" s="9" t="s">
        <v>42</v>
      </c>
      <c r="C179" s="4" t="s">
        <v>222</v>
      </c>
      <c r="D179" s="4" t="s">
        <v>136</v>
      </c>
      <c r="E179" s="4" t="s">
        <v>378</v>
      </c>
      <c r="F179" s="4">
        <v>1</v>
      </c>
    </row>
    <row r="180" spans="1:6" x14ac:dyDescent="0.25">
      <c r="A180" s="4">
        <v>10425073</v>
      </c>
      <c r="B180" s="9" t="s">
        <v>42</v>
      </c>
      <c r="C180" s="4" t="s">
        <v>222</v>
      </c>
      <c r="D180" s="4" t="s">
        <v>136</v>
      </c>
      <c r="E180" s="4" t="s">
        <v>379</v>
      </c>
      <c r="F180" s="4">
        <v>1</v>
      </c>
    </row>
    <row r="181" spans="1:6" x14ac:dyDescent="0.25">
      <c r="A181" s="4">
        <v>10425073</v>
      </c>
      <c r="B181" s="9" t="s">
        <v>42</v>
      </c>
      <c r="C181" s="4" t="s">
        <v>222</v>
      </c>
      <c r="D181" s="4" t="s">
        <v>136</v>
      </c>
      <c r="E181" s="4" t="s">
        <v>377</v>
      </c>
      <c r="F181" s="4">
        <v>0</v>
      </c>
    </row>
    <row r="182" spans="1:6" x14ac:dyDescent="0.25">
      <c r="A182" s="4">
        <v>10425074</v>
      </c>
      <c r="B182" s="9" t="s">
        <v>42</v>
      </c>
      <c r="C182" s="4" t="s">
        <v>222</v>
      </c>
      <c r="D182" s="4" t="s">
        <v>136</v>
      </c>
      <c r="E182" s="4" t="s">
        <v>378</v>
      </c>
      <c r="F182" s="4">
        <v>1</v>
      </c>
    </row>
    <row r="183" spans="1:6" x14ac:dyDescent="0.25">
      <c r="A183" s="4">
        <v>10425074</v>
      </c>
      <c r="B183" s="9" t="s">
        <v>42</v>
      </c>
      <c r="C183" s="4" t="s">
        <v>222</v>
      </c>
      <c r="D183" s="4" t="s">
        <v>136</v>
      </c>
      <c r="E183" s="4" t="s">
        <v>379</v>
      </c>
      <c r="F183" s="4">
        <v>1</v>
      </c>
    </row>
    <row r="184" spans="1:6" x14ac:dyDescent="0.25">
      <c r="A184" s="4">
        <v>10425074</v>
      </c>
      <c r="B184" s="9" t="s">
        <v>42</v>
      </c>
      <c r="C184" s="4" t="s">
        <v>222</v>
      </c>
      <c r="D184" s="4" t="s">
        <v>136</v>
      </c>
      <c r="E184" s="4" t="s">
        <v>377</v>
      </c>
      <c r="F184" s="4">
        <v>0</v>
      </c>
    </row>
    <row r="185" spans="1:6" x14ac:dyDescent="0.25">
      <c r="A185" s="4">
        <v>10425075</v>
      </c>
      <c r="B185" s="9" t="s">
        <v>42</v>
      </c>
      <c r="C185" s="4" t="s">
        <v>227</v>
      </c>
      <c r="D185" s="4" t="s">
        <v>136</v>
      </c>
      <c r="E185" s="4" t="s">
        <v>378</v>
      </c>
      <c r="F185" s="4">
        <v>1</v>
      </c>
    </row>
    <row r="186" spans="1:6" x14ac:dyDescent="0.25">
      <c r="A186" s="4">
        <v>10425075</v>
      </c>
      <c r="B186" s="9" t="s">
        <v>42</v>
      </c>
      <c r="C186" s="4" t="s">
        <v>227</v>
      </c>
      <c r="D186" s="4" t="s">
        <v>136</v>
      </c>
      <c r="E186" s="4" t="s">
        <v>379</v>
      </c>
      <c r="F186" s="4">
        <v>1</v>
      </c>
    </row>
    <row r="187" spans="1:6" x14ac:dyDescent="0.25">
      <c r="A187" s="4">
        <v>10425075</v>
      </c>
      <c r="B187" s="9" t="s">
        <v>42</v>
      </c>
      <c r="C187" s="4" t="s">
        <v>227</v>
      </c>
      <c r="D187" s="4" t="s">
        <v>136</v>
      </c>
      <c r="E187" s="4" t="s">
        <v>377</v>
      </c>
      <c r="F187" s="4">
        <v>0</v>
      </c>
    </row>
    <row r="188" spans="1:6" x14ac:dyDescent="0.25">
      <c r="A188" s="4">
        <v>10425076</v>
      </c>
      <c r="B188" s="9" t="s">
        <v>42</v>
      </c>
      <c r="C188" s="4" t="s">
        <v>227</v>
      </c>
      <c r="D188" s="4" t="s">
        <v>136</v>
      </c>
      <c r="E188" s="4" t="s">
        <v>378</v>
      </c>
      <c r="F188" s="4">
        <v>1</v>
      </c>
    </row>
    <row r="189" spans="1:6" x14ac:dyDescent="0.25">
      <c r="A189" s="4">
        <v>10425076</v>
      </c>
      <c r="B189" s="9" t="s">
        <v>42</v>
      </c>
      <c r="C189" s="4" t="s">
        <v>227</v>
      </c>
      <c r="D189" s="4" t="s">
        <v>136</v>
      </c>
      <c r="E189" s="4" t="s">
        <v>379</v>
      </c>
      <c r="F189" s="4">
        <v>1</v>
      </c>
    </row>
    <row r="190" spans="1:6" x14ac:dyDescent="0.25">
      <c r="A190" s="4">
        <v>10425076</v>
      </c>
      <c r="B190" s="9" t="s">
        <v>42</v>
      </c>
      <c r="C190" s="4" t="s">
        <v>227</v>
      </c>
      <c r="D190" s="4" t="s">
        <v>136</v>
      </c>
      <c r="E190" s="4" t="s">
        <v>377</v>
      </c>
      <c r="F190" s="4">
        <v>0</v>
      </c>
    </row>
    <row r="191" spans="1:6" x14ac:dyDescent="0.25">
      <c r="A191" s="4">
        <v>10425077</v>
      </c>
      <c r="B191" s="9" t="s">
        <v>42</v>
      </c>
      <c r="C191" s="4" t="s">
        <v>232</v>
      </c>
      <c r="D191" s="4" t="s">
        <v>233</v>
      </c>
      <c r="E191" s="4" t="s">
        <v>378</v>
      </c>
      <c r="F191" s="4">
        <v>1</v>
      </c>
    </row>
    <row r="192" spans="1:6" x14ac:dyDescent="0.25">
      <c r="A192" s="4">
        <v>10425077</v>
      </c>
      <c r="B192" s="9" t="s">
        <v>42</v>
      </c>
      <c r="C192" s="4" t="s">
        <v>232</v>
      </c>
      <c r="D192" s="4" t="s">
        <v>233</v>
      </c>
      <c r="E192" s="4" t="s">
        <v>379</v>
      </c>
      <c r="F192" s="4">
        <v>1</v>
      </c>
    </row>
    <row r="193" spans="1:6" x14ac:dyDescent="0.25">
      <c r="A193" s="4">
        <v>10425077</v>
      </c>
      <c r="B193" s="9" t="s">
        <v>42</v>
      </c>
      <c r="C193" s="4" t="s">
        <v>232</v>
      </c>
      <c r="D193" s="4" t="s">
        <v>233</v>
      </c>
      <c r="E193" s="4" t="s">
        <v>377</v>
      </c>
      <c r="F193" s="4">
        <v>0</v>
      </c>
    </row>
    <row r="194" spans="1:6" x14ac:dyDescent="0.25">
      <c r="A194" s="4">
        <v>10425078</v>
      </c>
      <c r="B194" s="9" t="s">
        <v>42</v>
      </c>
      <c r="C194" s="4" t="s">
        <v>237</v>
      </c>
      <c r="D194" s="4" t="s">
        <v>233</v>
      </c>
      <c r="E194" s="4" t="s">
        <v>378</v>
      </c>
      <c r="F194" s="4">
        <v>1</v>
      </c>
    </row>
    <row r="195" spans="1:6" x14ac:dyDescent="0.25">
      <c r="A195" s="4">
        <v>10425078</v>
      </c>
      <c r="B195" s="9" t="s">
        <v>42</v>
      </c>
      <c r="C195" s="4" t="s">
        <v>237</v>
      </c>
      <c r="D195" s="4" t="s">
        <v>233</v>
      </c>
      <c r="E195" s="4" t="s">
        <v>379</v>
      </c>
      <c r="F195" s="4">
        <v>0</v>
      </c>
    </row>
    <row r="196" spans="1:6" x14ac:dyDescent="0.25">
      <c r="A196" s="4">
        <v>10425078</v>
      </c>
      <c r="B196" s="9" t="s">
        <v>42</v>
      </c>
      <c r="C196" s="4" t="s">
        <v>237</v>
      </c>
      <c r="D196" s="4" t="s">
        <v>233</v>
      </c>
      <c r="E196" s="4" t="s">
        <v>377</v>
      </c>
      <c r="F196" s="4">
        <v>0</v>
      </c>
    </row>
    <row r="197" spans="1:6" x14ac:dyDescent="0.25">
      <c r="A197" s="4">
        <v>10425079</v>
      </c>
      <c r="B197" s="9" t="s">
        <v>42</v>
      </c>
      <c r="C197" s="4" t="s">
        <v>237</v>
      </c>
      <c r="D197" s="4" t="s">
        <v>233</v>
      </c>
      <c r="E197" s="4" t="s">
        <v>378</v>
      </c>
      <c r="F197" s="4">
        <v>1</v>
      </c>
    </row>
    <row r="198" spans="1:6" x14ac:dyDescent="0.25">
      <c r="A198" s="4">
        <v>10425079</v>
      </c>
      <c r="B198" s="9" t="s">
        <v>42</v>
      </c>
      <c r="C198" s="4" t="s">
        <v>237</v>
      </c>
      <c r="D198" s="4" t="s">
        <v>233</v>
      </c>
      <c r="E198" s="4" t="s">
        <v>379</v>
      </c>
      <c r="F198" s="4">
        <v>1</v>
      </c>
    </row>
    <row r="199" spans="1:6" x14ac:dyDescent="0.25">
      <c r="A199" s="4">
        <v>10425079</v>
      </c>
      <c r="B199" s="9" t="s">
        <v>42</v>
      </c>
      <c r="C199" s="4" t="s">
        <v>237</v>
      </c>
      <c r="D199" s="4" t="s">
        <v>233</v>
      </c>
      <c r="E199" s="4" t="s">
        <v>377</v>
      </c>
      <c r="F199" s="4">
        <v>0</v>
      </c>
    </row>
    <row r="200" spans="1:6" x14ac:dyDescent="0.25">
      <c r="A200" s="4">
        <v>10425080</v>
      </c>
      <c r="B200" s="9" t="s">
        <v>42</v>
      </c>
      <c r="C200" s="4" t="s">
        <v>242</v>
      </c>
      <c r="D200" s="4" t="s">
        <v>136</v>
      </c>
      <c r="E200" s="4" t="s">
        <v>378</v>
      </c>
      <c r="F200" s="4">
        <v>1</v>
      </c>
    </row>
    <row r="201" spans="1:6" x14ac:dyDescent="0.25">
      <c r="A201" s="4">
        <v>10425080</v>
      </c>
      <c r="B201" s="9" t="s">
        <v>42</v>
      </c>
      <c r="C201" s="4" t="s">
        <v>242</v>
      </c>
      <c r="D201" s="4" t="s">
        <v>136</v>
      </c>
      <c r="E201" s="4" t="s">
        <v>379</v>
      </c>
      <c r="F201" s="4">
        <v>1</v>
      </c>
    </row>
    <row r="202" spans="1:6" x14ac:dyDescent="0.25">
      <c r="A202" s="4">
        <v>10425080</v>
      </c>
      <c r="B202" s="9" t="s">
        <v>42</v>
      </c>
      <c r="C202" s="4" t="s">
        <v>242</v>
      </c>
      <c r="D202" s="4" t="s">
        <v>136</v>
      </c>
      <c r="E202" s="4" t="s">
        <v>377</v>
      </c>
      <c r="F202" s="4">
        <v>0</v>
      </c>
    </row>
    <row r="203" spans="1:6" x14ac:dyDescent="0.25">
      <c r="A203" s="4">
        <v>10425081</v>
      </c>
      <c r="B203" s="9" t="s">
        <v>42</v>
      </c>
      <c r="C203" s="4" t="s">
        <v>242</v>
      </c>
      <c r="D203" s="4" t="s">
        <v>136</v>
      </c>
      <c r="E203" s="4" t="s">
        <v>378</v>
      </c>
      <c r="F203" s="4">
        <v>1</v>
      </c>
    </row>
    <row r="204" spans="1:6" x14ac:dyDescent="0.25">
      <c r="A204" s="4">
        <v>10425081</v>
      </c>
      <c r="B204" s="9" t="s">
        <v>42</v>
      </c>
      <c r="C204" s="4" t="s">
        <v>242</v>
      </c>
      <c r="D204" s="4" t="s">
        <v>136</v>
      </c>
      <c r="E204" s="4" t="s">
        <v>379</v>
      </c>
      <c r="F204" s="4">
        <v>0</v>
      </c>
    </row>
    <row r="205" spans="1:6" x14ac:dyDescent="0.25">
      <c r="A205" s="4">
        <v>10425081</v>
      </c>
      <c r="B205" s="9" t="s">
        <v>42</v>
      </c>
      <c r="C205" s="4" t="s">
        <v>242</v>
      </c>
      <c r="D205" s="4" t="s">
        <v>136</v>
      </c>
      <c r="E205" s="4" t="s">
        <v>377</v>
      </c>
      <c r="F205" s="4">
        <v>0</v>
      </c>
    </row>
    <row r="206" spans="1:6" x14ac:dyDescent="0.25">
      <c r="A206" s="4">
        <v>10425082</v>
      </c>
      <c r="B206" s="9" t="s">
        <v>42</v>
      </c>
      <c r="C206" s="4" t="s">
        <v>247</v>
      </c>
      <c r="D206" s="4" t="s">
        <v>136</v>
      </c>
      <c r="E206" s="4" t="s">
        <v>378</v>
      </c>
      <c r="F206" s="4">
        <v>1</v>
      </c>
    </row>
    <row r="207" spans="1:6" x14ac:dyDescent="0.25">
      <c r="A207" s="4">
        <v>10425082</v>
      </c>
      <c r="B207" s="9" t="s">
        <v>42</v>
      </c>
      <c r="C207" s="4" t="s">
        <v>247</v>
      </c>
      <c r="D207" s="4" t="s">
        <v>136</v>
      </c>
      <c r="E207" s="4" t="s">
        <v>379</v>
      </c>
      <c r="F207" s="4">
        <v>1</v>
      </c>
    </row>
    <row r="208" spans="1:6" x14ac:dyDescent="0.25">
      <c r="A208" s="4">
        <v>10425082</v>
      </c>
      <c r="B208" s="9" t="s">
        <v>42</v>
      </c>
      <c r="C208" s="4" t="s">
        <v>247</v>
      </c>
      <c r="D208" s="4" t="s">
        <v>136</v>
      </c>
      <c r="E208" s="4" t="s">
        <v>377</v>
      </c>
      <c r="F208" s="4">
        <v>0</v>
      </c>
    </row>
    <row r="209" spans="1:6" x14ac:dyDescent="0.25">
      <c r="A209" s="4">
        <v>10425083</v>
      </c>
      <c r="B209" s="9" t="s">
        <v>42</v>
      </c>
      <c r="C209" s="4" t="s">
        <v>247</v>
      </c>
      <c r="D209" s="4" t="s">
        <v>136</v>
      </c>
      <c r="E209" s="4" t="s">
        <v>378</v>
      </c>
      <c r="F209" s="4">
        <v>0</v>
      </c>
    </row>
    <row r="210" spans="1:6" x14ac:dyDescent="0.25">
      <c r="A210" s="4">
        <v>10425083</v>
      </c>
      <c r="B210" s="9" t="s">
        <v>42</v>
      </c>
      <c r="C210" s="4" t="s">
        <v>247</v>
      </c>
      <c r="D210" s="4" t="s">
        <v>136</v>
      </c>
      <c r="E210" s="4" t="s">
        <v>379</v>
      </c>
      <c r="F210" s="4">
        <v>0</v>
      </c>
    </row>
    <row r="211" spans="1:6" x14ac:dyDescent="0.25">
      <c r="A211" s="4">
        <v>10425083</v>
      </c>
      <c r="B211" s="9" t="s">
        <v>42</v>
      </c>
      <c r="C211" s="4" t="s">
        <v>247</v>
      </c>
      <c r="D211" s="4" t="s">
        <v>136</v>
      </c>
      <c r="E211" s="4" t="s">
        <v>377</v>
      </c>
      <c r="F211" s="4">
        <v>1</v>
      </c>
    </row>
    <row r="212" spans="1:6" x14ac:dyDescent="0.25">
      <c r="A212" s="4">
        <v>10425084</v>
      </c>
      <c r="B212" s="9" t="s">
        <v>42</v>
      </c>
      <c r="C212" s="4" t="s">
        <v>252</v>
      </c>
      <c r="D212" s="4" t="s">
        <v>253</v>
      </c>
      <c r="E212" s="4" t="s">
        <v>378</v>
      </c>
      <c r="F212" s="4">
        <v>0</v>
      </c>
    </row>
    <row r="213" spans="1:6" x14ac:dyDescent="0.25">
      <c r="A213" s="4">
        <v>10425084</v>
      </c>
      <c r="B213" s="9" t="s">
        <v>42</v>
      </c>
      <c r="C213" s="4" t="s">
        <v>252</v>
      </c>
      <c r="D213" s="4" t="s">
        <v>253</v>
      </c>
      <c r="E213" s="4" t="s">
        <v>379</v>
      </c>
      <c r="F213" s="4">
        <v>0</v>
      </c>
    </row>
    <row r="214" spans="1:6" x14ac:dyDescent="0.25">
      <c r="A214" s="4">
        <v>10425084</v>
      </c>
      <c r="B214" s="9" t="s">
        <v>42</v>
      </c>
      <c r="C214" s="4" t="s">
        <v>252</v>
      </c>
      <c r="D214" s="4" t="s">
        <v>253</v>
      </c>
      <c r="E214" s="4" t="s">
        <v>377</v>
      </c>
      <c r="F214" s="4">
        <v>1</v>
      </c>
    </row>
    <row r="215" spans="1:6" x14ac:dyDescent="0.25">
      <c r="A215" s="4">
        <v>10425085</v>
      </c>
      <c r="B215" s="9" t="s">
        <v>42</v>
      </c>
      <c r="C215" s="4" t="s">
        <v>256</v>
      </c>
      <c r="D215" s="4" t="s">
        <v>253</v>
      </c>
      <c r="E215" s="4" t="s">
        <v>378</v>
      </c>
      <c r="F215" s="4">
        <v>1</v>
      </c>
    </row>
    <row r="216" spans="1:6" x14ac:dyDescent="0.25">
      <c r="A216" s="4">
        <v>10425085</v>
      </c>
      <c r="B216" s="9" t="s">
        <v>42</v>
      </c>
      <c r="C216" s="4" t="s">
        <v>256</v>
      </c>
      <c r="D216" s="4" t="s">
        <v>253</v>
      </c>
      <c r="E216" s="4" t="s">
        <v>379</v>
      </c>
      <c r="F216" s="4">
        <v>0</v>
      </c>
    </row>
    <row r="217" spans="1:6" x14ac:dyDescent="0.25">
      <c r="A217" s="4">
        <v>10425085</v>
      </c>
      <c r="B217" s="9" t="s">
        <v>42</v>
      </c>
      <c r="C217" s="4" t="s">
        <v>256</v>
      </c>
      <c r="D217" s="4" t="s">
        <v>253</v>
      </c>
      <c r="E217" s="4" t="s">
        <v>377</v>
      </c>
      <c r="F217" s="4">
        <v>0</v>
      </c>
    </row>
    <row r="218" spans="1:6" x14ac:dyDescent="0.25">
      <c r="A218" s="4">
        <v>10425086</v>
      </c>
      <c r="B218" s="9" t="s">
        <v>42</v>
      </c>
      <c r="C218" s="4" t="s">
        <v>259</v>
      </c>
      <c r="D218" s="4" t="s">
        <v>253</v>
      </c>
      <c r="E218" s="4" t="s">
        <v>378</v>
      </c>
      <c r="F218" s="4">
        <v>1</v>
      </c>
    </row>
    <row r="219" spans="1:6" x14ac:dyDescent="0.25">
      <c r="A219" s="4">
        <v>10425086</v>
      </c>
      <c r="B219" s="9" t="s">
        <v>42</v>
      </c>
      <c r="C219" s="4" t="s">
        <v>259</v>
      </c>
      <c r="D219" s="4" t="s">
        <v>253</v>
      </c>
      <c r="E219" s="4" t="s">
        <v>379</v>
      </c>
      <c r="F219" s="4">
        <v>1</v>
      </c>
    </row>
    <row r="220" spans="1:6" x14ac:dyDescent="0.25">
      <c r="A220" s="4">
        <v>10425086</v>
      </c>
      <c r="B220" s="9" t="s">
        <v>42</v>
      </c>
      <c r="C220" s="4" t="s">
        <v>259</v>
      </c>
      <c r="D220" s="4" t="s">
        <v>253</v>
      </c>
      <c r="E220" s="4" t="s">
        <v>377</v>
      </c>
      <c r="F220" s="4">
        <v>0</v>
      </c>
    </row>
    <row r="221" spans="1:6" x14ac:dyDescent="0.25">
      <c r="A221" s="4">
        <v>10425087</v>
      </c>
      <c r="B221" s="9" t="s">
        <v>42</v>
      </c>
      <c r="C221" s="4" t="s">
        <v>259</v>
      </c>
      <c r="D221" s="4" t="s">
        <v>253</v>
      </c>
      <c r="E221" s="4" t="s">
        <v>378</v>
      </c>
      <c r="F221" s="4">
        <v>1</v>
      </c>
    </row>
    <row r="222" spans="1:6" x14ac:dyDescent="0.25">
      <c r="A222" s="4">
        <v>10425087</v>
      </c>
      <c r="B222" s="9" t="s">
        <v>42</v>
      </c>
      <c r="C222" s="4" t="s">
        <v>259</v>
      </c>
      <c r="D222" s="4" t="s">
        <v>253</v>
      </c>
      <c r="E222" s="4" t="s">
        <v>379</v>
      </c>
      <c r="F222" s="4">
        <v>1</v>
      </c>
    </row>
    <row r="223" spans="1:6" x14ac:dyDescent="0.25">
      <c r="A223" s="4">
        <v>10425087</v>
      </c>
      <c r="B223" s="9" t="s">
        <v>42</v>
      </c>
      <c r="C223" s="4" t="s">
        <v>259</v>
      </c>
      <c r="D223" s="4" t="s">
        <v>253</v>
      </c>
      <c r="E223" s="4" t="s">
        <v>377</v>
      </c>
      <c r="F223" s="4">
        <v>0</v>
      </c>
    </row>
    <row r="224" spans="1:6" x14ac:dyDescent="0.25">
      <c r="A224" s="4">
        <v>10425088</v>
      </c>
      <c r="B224" s="9" t="s">
        <v>42</v>
      </c>
      <c r="C224" s="4" t="s">
        <v>264</v>
      </c>
      <c r="D224" s="4" t="s">
        <v>186</v>
      </c>
      <c r="E224" s="4" t="s">
        <v>378</v>
      </c>
      <c r="F224" s="4">
        <v>1</v>
      </c>
    </row>
    <row r="225" spans="1:6" x14ac:dyDescent="0.25">
      <c r="A225" s="4">
        <v>10425088</v>
      </c>
      <c r="B225" s="9" t="s">
        <v>42</v>
      </c>
      <c r="C225" s="4" t="s">
        <v>264</v>
      </c>
      <c r="D225" s="4" t="s">
        <v>186</v>
      </c>
      <c r="E225" s="4" t="s">
        <v>379</v>
      </c>
      <c r="F225" s="4">
        <v>0</v>
      </c>
    </row>
    <row r="226" spans="1:6" x14ac:dyDescent="0.25">
      <c r="A226" s="4">
        <v>10425088</v>
      </c>
      <c r="B226" s="9" t="s">
        <v>42</v>
      </c>
      <c r="C226" s="4" t="s">
        <v>264</v>
      </c>
      <c r="D226" s="4" t="s">
        <v>186</v>
      </c>
      <c r="E226" s="4" t="s">
        <v>377</v>
      </c>
      <c r="F226" s="4">
        <v>0</v>
      </c>
    </row>
    <row r="227" spans="1:6" x14ac:dyDescent="0.25">
      <c r="A227" s="4">
        <v>10425089</v>
      </c>
      <c r="B227" s="9" t="s">
        <v>42</v>
      </c>
      <c r="C227" s="4" t="s">
        <v>264</v>
      </c>
      <c r="D227" s="4" t="s">
        <v>186</v>
      </c>
      <c r="E227" s="4" t="s">
        <v>378</v>
      </c>
      <c r="F227" s="4">
        <v>1</v>
      </c>
    </row>
    <row r="228" spans="1:6" x14ac:dyDescent="0.25">
      <c r="A228" s="4">
        <v>10425089</v>
      </c>
      <c r="B228" s="9" t="s">
        <v>42</v>
      </c>
      <c r="C228" s="4" t="s">
        <v>264</v>
      </c>
      <c r="D228" s="4" t="s">
        <v>186</v>
      </c>
      <c r="E228" s="4" t="s">
        <v>379</v>
      </c>
      <c r="F228" s="4">
        <v>1</v>
      </c>
    </row>
    <row r="229" spans="1:6" x14ac:dyDescent="0.25">
      <c r="A229" s="4">
        <v>10425089</v>
      </c>
      <c r="B229" s="9" t="s">
        <v>42</v>
      </c>
      <c r="C229" s="4" t="s">
        <v>264</v>
      </c>
      <c r="D229" s="4" t="s">
        <v>186</v>
      </c>
      <c r="E229" s="4" t="s">
        <v>377</v>
      </c>
      <c r="F229" s="4">
        <v>0</v>
      </c>
    </row>
    <row r="230" spans="1:6" x14ac:dyDescent="0.25">
      <c r="A230" s="4">
        <v>10425090</v>
      </c>
      <c r="B230" s="9" t="s">
        <v>42</v>
      </c>
      <c r="C230" s="4" t="s">
        <v>269</v>
      </c>
      <c r="D230" s="4" t="s">
        <v>186</v>
      </c>
      <c r="E230" s="4" t="s">
        <v>378</v>
      </c>
      <c r="F230" s="4">
        <v>1</v>
      </c>
    </row>
    <row r="231" spans="1:6" x14ac:dyDescent="0.25">
      <c r="A231" s="4">
        <v>10425090</v>
      </c>
      <c r="B231" s="9" t="s">
        <v>42</v>
      </c>
      <c r="C231" s="4" t="s">
        <v>269</v>
      </c>
      <c r="D231" s="4" t="s">
        <v>186</v>
      </c>
      <c r="E231" s="4" t="s">
        <v>379</v>
      </c>
      <c r="F231" s="4">
        <v>1</v>
      </c>
    </row>
    <row r="232" spans="1:6" x14ac:dyDescent="0.25">
      <c r="A232" s="4">
        <v>10425090</v>
      </c>
      <c r="B232" s="9" t="s">
        <v>42</v>
      </c>
      <c r="C232" s="4" t="s">
        <v>269</v>
      </c>
      <c r="D232" s="4" t="s">
        <v>186</v>
      </c>
      <c r="E232" s="4" t="s">
        <v>377</v>
      </c>
      <c r="F232" s="4">
        <v>0</v>
      </c>
    </row>
    <row r="233" spans="1:6" x14ac:dyDescent="0.25">
      <c r="A233" s="4">
        <v>10425091</v>
      </c>
      <c r="B233" s="9" t="s">
        <v>42</v>
      </c>
      <c r="C233" s="4" t="s">
        <v>272</v>
      </c>
      <c r="D233" s="4" t="s">
        <v>253</v>
      </c>
      <c r="E233" s="4" t="s">
        <v>378</v>
      </c>
      <c r="F233" s="4">
        <v>1</v>
      </c>
    </row>
    <row r="234" spans="1:6" x14ac:dyDescent="0.25">
      <c r="A234" s="4">
        <v>10425091</v>
      </c>
      <c r="B234" s="9" t="s">
        <v>42</v>
      </c>
      <c r="C234" s="4" t="s">
        <v>272</v>
      </c>
      <c r="D234" s="4" t="s">
        <v>253</v>
      </c>
      <c r="E234" s="4" t="s">
        <v>379</v>
      </c>
      <c r="F234" s="4">
        <v>0</v>
      </c>
    </row>
    <row r="235" spans="1:6" x14ac:dyDescent="0.25">
      <c r="A235" s="4">
        <v>10425091</v>
      </c>
      <c r="B235" s="9" t="s">
        <v>42</v>
      </c>
      <c r="C235" s="4" t="s">
        <v>272</v>
      </c>
      <c r="D235" s="4" t="s">
        <v>253</v>
      </c>
      <c r="E235" s="4" t="s">
        <v>377</v>
      </c>
      <c r="F235" s="4">
        <v>0</v>
      </c>
    </row>
    <row r="236" spans="1:6" x14ac:dyDescent="0.25">
      <c r="A236" s="4">
        <v>10425092</v>
      </c>
      <c r="B236" s="9" t="s">
        <v>42</v>
      </c>
      <c r="C236" s="4" t="s">
        <v>275</v>
      </c>
      <c r="D236" s="4" t="s">
        <v>253</v>
      </c>
      <c r="E236" s="4" t="s">
        <v>378</v>
      </c>
      <c r="F236" s="4">
        <v>1</v>
      </c>
    </row>
    <row r="237" spans="1:6" x14ac:dyDescent="0.25">
      <c r="A237" s="4">
        <v>10425092</v>
      </c>
      <c r="B237" s="9" t="s">
        <v>42</v>
      </c>
      <c r="C237" s="4" t="s">
        <v>275</v>
      </c>
      <c r="D237" s="4" t="s">
        <v>253</v>
      </c>
      <c r="E237" s="4" t="s">
        <v>379</v>
      </c>
      <c r="F237" s="4">
        <v>1</v>
      </c>
    </row>
    <row r="238" spans="1:6" x14ac:dyDescent="0.25">
      <c r="A238" s="4">
        <v>10425092</v>
      </c>
      <c r="B238" s="9" t="s">
        <v>42</v>
      </c>
      <c r="C238" s="4" t="s">
        <v>275</v>
      </c>
      <c r="D238" s="4" t="s">
        <v>253</v>
      </c>
      <c r="E238" s="4" t="s">
        <v>377</v>
      </c>
      <c r="F238" s="4">
        <v>0</v>
      </c>
    </row>
    <row r="239" spans="1:6" x14ac:dyDescent="0.25">
      <c r="A239" s="4">
        <v>10425094</v>
      </c>
      <c r="B239" s="9" t="s">
        <v>42</v>
      </c>
      <c r="C239" s="4" t="s">
        <v>278</v>
      </c>
      <c r="D239" s="4" t="s">
        <v>253</v>
      </c>
      <c r="E239" s="4" t="s">
        <v>378</v>
      </c>
      <c r="F239" s="4">
        <v>1</v>
      </c>
    </row>
    <row r="240" spans="1:6" x14ac:dyDescent="0.25">
      <c r="A240" s="4">
        <v>10425094</v>
      </c>
      <c r="B240" s="9" t="s">
        <v>42</v>
      </c>
      <c r="C240" s="4" t="s">
        <v>278</v>
      </c>
      <c r="D240" s="4" t="s">
        <v>253</v>
      </c>
      <c r="E240" s="4" t="s">
        <v>379</v>
      </c>
      <c r="F240" s="4">
        <v>0</v>
      </c>
    </row>
    <row r="241" spans="1:6" x14ac:dyDescent="0.25">
      <c r="A241" s="4">
        <v>10425094</v>
      </c>
      <c r="B241" s="9" t="s">
        <v>42</v>
      </c>
      <c r="C241" s="4" t="s">
        <v>278</v>
      </c>
      <c r="D241" s="4" t="s">
        <v>253</v>
      </c>
      <c r="E241" s="4" t="s">
        <v>377</v>
      </c>
      <c r="F241" s="4">
        <v>0</v>
      </c>
    </row>
    <row r="242" spans="1:6" x14ac:dyDescent="0.25">
      <c r="A242" s="4">
        <v>10425095</v>
      </c>
      <c r="B242" s="9" t="s">
        <v>42</v>
      </c>
      <c r="C242" s="4" t="s">
        <v>281</v>
      </c>
      <c r="D242" s="4" t="s">
        <v>253</v>
      </c>
      <c r="E242" s="4" t="s">
        <v>378</v>
      </c>
      <c r="F242" s="4">
        <v>1</v>
      </c>
    </row>
    <row r="243" spans="1:6" x14ac:dyDescent="0.25">
      <c r="A243" s="4">
        <v>10425095</v>
      </c>
      <c r="B243" s="9" t="s">
        <v>42</v>
      </c>
      <c r="C243" s="4" t="s">
        <v>281</v>
      </c>
      <c r="D243" s="4" t="s">
        <v>253</v>
      </c>
      <c r="E243" s="4" t="s">
        <v>379</v>
      </c>
      <c r="F243" s="4">
        <v>1</v>
      </c>
    </row>
    <row r="244" spans="1:6" x14ac:dyDescent="0.25">
      <c r="A244" s="4">
        <v>10425095</v>
      </c>
      <c r="B244" s="9" t="s">
        <v>42</v>
      </c>
      <c r="C244" s="4" t="s">
        <v>281</v>
      </c>
      <c r="D244" s="4" t="s">
        <v>253</v>
      </c>
      <c r="E244" s="4" t="s">
        <v>377</v>
      </c>
      <c r="F244" s="4">
        <v>0</v>
      </c>
    </row>
    <row r="245" spans="1:6" x14ac:dyDescent="0.25">
      <c r="A245" s="4">
        <v>10425096</v>
      </c>
      <c r="B245" s="9" t="s">
        <v>42</v>
      </c>
      <c r="C245" s="4" t="s">
        <v>284</v>
      </c>
      <c r="D245" s="4" t="s">
        <v>233</v>
      </c>
      <c r="E245" s="4" t="s">
        <v>378</v>
      </c>
      <c r="F245" s="4">
        <v>1</v>
      </c>
    </row>
    <row r="246" spans="1:6" x14ac:dyDescent="0.25">
      <c r="A246" s="4">
        <v>10425096</v>
      </c>
      <c r="B246" s="9" t="s">
        <v>42</v>
      </c>
      <c r="C246" s="4" t="s">
        <v>284</v>
      </c>
      <c r="D246" s="4" t="s">
        <v>233</v>
      </c>
      <c r="E246" s="4" t="s">
        <v>379</v>
      </c>
      <c r="F246" s="4">
        <v>1</v>
      </c>
    </row>
    <row r="247" spans="1:6" x14ac:dyDescent="0.25">
      <c r="A247" s="4">
        <v>10425096</v>
      </c>
      <c r="B247" s="9" t="s">
        <v>42</v>
      </c>
      <c r="C247" s="4" t="s">
        <v>284</v>
      </c>
      <c r="D247" s="4" t="s">
        <v>233</v>
      </c>
      <c r="E247" s="4" t="s">
        <v>377</v>
      </c>
      <c r="F247" s="4">
        <v>0</v>
      </c>
    </row>
    <row r="248" spans="1:6" x14ac:dyDescent="0.25">
      <c r="A248" s="4">
        <v>10425097</v>
      </c>
      <c r="B248" s="9" t="s">
        <v>42</v>
      </c>
      <c r="C248" s="4" t="s">
        <v>284</v>
      </c>
      <c r="D248" s="4" t="s">
        <v>233</v>
      </c>
      <c r="E248" s="4" t="s">
        <v>378</v>
      </c>
      <c r="F248" s="4">
        <v>1</v>
      </c>
    </row>
    <row r="249" spans="1:6" x14ac:dyDescent="0.25">
      <c r="A249" s="4">
        <v>10425097</v>
      </c>
      <c r="B249" s="9" t="s">
        <v>42</v>
      </c>
      <c r="C249" s="4" t="s">
        <v>284</v>
      </c>
      <c r="D249" s="4" t="s">
        <v>233</v>
      </c>
      <c r="E249" s="4" t="s">
        <v>379</v>
      </c>
      <c r="F249" s="4">
        <v>0</v>
      </c>
    </row>
    <row r="250" spans="1:6" x14ac:dyDescent="0.25">
      <c r="A250" s="4">
        <v>10425097</v>
      </c>
      <c r="B250" s="9" t="s">
        <v>42</v>
      </c>
      <c r="C250" s="4" t="s">
        <v>284</v>
      </c>
      <c r="D250" s="4" t="s">
        <v>233</v>
      </c>
      <c r="E250" s="4" t="s">
        <v>377</v>
      </c>
      <c r="F250" s="4">
        <v>0</v>
      </c>
    </row>
    <row r="251" spans="1:6" x14ac:dyDescent="0.25">
      <c r="A251" s="4">
        <v>10425098</v>
      </c>
      <c r="B251" s="9" t="s">
        <v>42</v>
      </c>
      <c r="C251" s="4" t="s">
        <v>289</v>
      </c>
      <c r="D251" s="4" t="s">
        <v>233</v>
      </c>
      <c r="E251" s="4" t="s">
        <v>378</v>
      </c>
      <c r="F251" s="4">
        <v>1</v>
      </c>
    </row>
    <row r="252" spans="1:6" x14ac:dyDescent="0.25">
      <c r="A252" s="4">
        <v>10425098</v>
      </c>
      <c r="B252" s="9" t="s">
        <v>42</v>
      </c>
      <c r="C252" s="4" t="s">
        <v>289</v>
      </c>
      <c r="D252" s="4" t="s">
        <v>233</v>
      </c>
      <c r="E252" s="4" t="s">
        <v>379</v>
      </c>
      <c r="F252" s="4">
        <v>1</v>
      </c>
    </row>
    <row r="253" spans="1:6" x14ac:dyDescent="0.25">
      <c r="A253" s="4">
        <v>10425098</v>
      </c>
      <c r="B253" s="9" t="s">
        <v>42</v>
      </c>
      <c r="C253" s="4" t="s">
        <v>289</v>
      </c>
      <c r="D253" s="4" t="s">
        <v>233</v>
      </c>
      <c r="E253" s="4" t="s">
        <v>377</v>
      </c>
      <c r="F253" s="4">
        <v>0</v>
      </c>
    </row>
    <row r="254" spans="1:6" x14ac:dyDescent="0.25">
      <c r="A254" s="4">
        <v>10425099</v>
      </c>
      <c r="B254" s="9" t="s">
        <v>42</v>
      </c>
      <c r="C254" s="4" t="s">
        <v>292</v>
      </c>
      <c r="D254" s="4" t="s">
        <v>233</v>
      </c>
      <c r="E254" s="4" t="s">
        <v>378</v>
      </c>
      <c r="F254" s="4">
        <v>0</v>
      </c>
    </row>
    <row r="255" spans="1:6" x14ac:dyDescent="0.25">
      <c r="A255" s="4">
        <v>10425099</v>
      </c>
      <c r="B255" s="9" t="s">
        <v>42</v>
      </c>
      <c r="C255" s="4" t="s">
        <v>292</v>
      </c>
      <c r="D255" s="4" t="s">
        <v>233</v>
      </c>
      <c r="E255" s="4" t="s">
        <v>379</v>
      </c>
      <c r="F255" s="4">
        <v>0</v>
      </c>
    </row>
    <row r="256" spans="1:6" x14ac:dyDescent="0.25">
      <c r="A256" s="4">
        <v>10425099</v>
      </c>
      <c r="B256" s="9" t="s">
        <v>42</v>
      </c>
      <c r="C256" s="4" t="s">
        <v>292</v>
      </c>
      <c r="D256" s="4" t="s">
        <v>233</v>
      </c>
      <c r="E256" s="4" t="s">
        <v>377</v>
      </c>
      <c r="F256" s="4">
        <v>1</v>
      </c>
    </row>
    <row r="257" spans="1:6" x14ac:dyDescent="0.25">
      <c r="A257" s="4">
        <v>10425100</v>
      </c>
      <c r="B257" s="9" t="s">
        <v>42</v>
      </c>
      <c r="C257" s="4" t="s">
        <v>295</v>
      </c>
      <c r="D257" s="4" t="s">
        <v>233</v>
      </c>
      <c r="E257" s="4" t="s">
        <v>378</v>
      </c>
      <c r="F257" s="4">
        <v>1</v>
      </c>
    </row>
    <row r="258" spans="1:6" x14ac:dyDescent="0.25">
      <c r="A258" s="4">
        <v>10425100</v>
      </c>
      <c r="B258" s="9" t="s">
        <v>42</v>
      </c>
      <c r="C258" s="4" t="s">
        <v>295</v>
      </c>
      <c r="D258" s="4" t="s">
        <v>233</v>
      </c>
      <c r="E258" s="4" t="s">
        <v>379</v>
      </c>
      <c r="F258" s="4">
        <v>1</v>
      </c>
    </row>
    <row r="259" spans="1:6" x14ac:dyDescent="0.25">
      <c r="A259" s="4">
        <v>10425100</v>
      </c>
      <c r="B259" s="9" t="s">
        <v>42</v>
      </c>
      <c r="C259" s="4" t="s">
        <v>295</v>
      </c>
      <c r="D259" s="4" t="s">
        <v>233</v>
      </c>
      <c r="E259" s="4" t="s">
        <v>377</v>
      </c>
      <c r="F259" s="4">
        <v>0</v>
      </c>
    </row>
    <row r="260" spans="1:6" x14ac:dyDescent="0.25">
      <c r="A260" s="4">
        <v>10425101</v>
      </c>
      <c r="B260" s="9" t="s">
        <v>42</v>
      </c>
      <c r="C260" s="4" t="s">
        <v>289</v>
      </c>
      <c r="D260" s="4" t="s">
        <v>233</v>
      </c>
      <c r="E260" s="4" t="s">
        <v>378</v>
      </c>
      <c r="F260" s="4">
        <v>1</v>
      </c>
    </row>
    <row r="261" spans="1:6" x14ac:dyDescent="0.25">
      <c r="A261" s="4">
        <v>10425101</v>
      </c>
      <c r="B261" s="9" t="s">
        <v>42</v>
      </c>
      <c r="C261" s="4" t="s">
        <v>289</v>
      </c>
      <c r="D261" s="4" t="s">
        <v>233</v>
      </c>
      <c r="E261" s="4" t="s">
        <v>379</v>
      </c>
      <c r="F261" s="4">
        <v>1</v>
      </c>
    </row>
    <row r="262" spans="1:6" x14ac:dyDescent="0.25">
      <c r="A262" s="4">
        <v>10425101</v>
      </c>
      <c r="B262" s="9" t="s">
        <v>42</v>
      </c>
      <c r="C262" s="4" t="s">
        <v>289</v>
      </c>
      <c r="D262" s="4" t="s">
        <v>233</v>
      </c>
      <c r="E262" s="4" t="s">
        <v>377</v>
      </c>
      <c r="F262" s="4">
        <v>0</v>
      </c>
    </row>
    <row r="263" spans="1:6" x14ac:dyDescent="0.25">
      <c r="A263" s="4">
        <v>10425102</v>
      </c>
      <c r="B263" s="9" t="s">
        <v>42</v>
      </c>
      <c r="C263" s="4" t="s">
        <v>300</v>
      </c>
      <c r="D263" s="4" t="s">
        <v>233</v>
      </c>
      <c r="E263" s="4" t="s">
        <v>378</v>
      </c>
      <c r="F263" s="4">
        <v>1</v>
      </c>
    </row>
    <row r="264" spans="1:6" x14ac:dyDescent="0.25">
      <c r="A264" s="4">
        <v>10425102</v>
      </c>
      <c r="B264" s="9" t="s">
        <v>42</v>
      </c>
      <c r="C264" s="4" t="s">
        <v>300</v>
      </c>
      <c r="D264" s="4" t="s">
        <v>233</v>
      </c>
      <c r="E264" s="4" t="s">
        <v>379</v>
      </c>
      <c r="F264" s="4">
        <v>1</v>
      </c>
    </row>
    <row r="265" spans="1:6" x14ac:dyDescent="0.25">
      <c r="A265" s="4">
        <v>10425102</v>
      </c>
      <c r="B265" s="9" t="s">
        <v>42</v>
      </c>
      <c r="C265" s="4" t="s">
        <v>300</v>
      </c>
      <c r="D265" s="4" t="s">
        <v>233</v>
      </c>
      <c r="E265" s="4" t="s">
        <v>377</v>
      </c>
      <c r="F265" s="4">
        <v>0</v>
      </c>
    </row>
    <row r="266" spans="1:6" x14ac:dyDescent="0.25">
      <c r="A266" s="4">
        <v>10425103</v>
      </c>
      <c r="B266" s="9" t="s">
        <v>42</v>
      </c>
      <c r="C266" s="4" t="s">
        <v>163</v>
      </c>
      <c r="D266" s="4" t="s">
        <v>136</v>
      </c>
      <c r="E266" s="4" t="s">
        <v>378</v>
      </c>
      <c r="F266" s="4">
        <v>1</v>
      </c>
    </row>
    <row r="267" spans="1:6" x14ac:dyDescent="0.25">
      <c r="A267" s="4">
        <v>10425103</v>
      </c>
      <c r="B267" s="9" t="s">
        <v>42</v>
      </c>
      <c r="C267" s="4" t="s">
        <v>163</v>
      </c>
      <c r="D267" s="4" t="s">
        <v>136</v>
      </c>
      <c r="E267" s="4" t="s">
        <v>379</v>
      </c>
      <c r="F267" s="4">
        <v>1</v>
      </c>
    </row>
    <row r="268" spans="1:6" x14ac:dyDescent="0.25">
      <c r="A268" s="4">
        <v>10425103</v>
      </c>
      <c r="B268" s="9" t="s">
        <v>42</v>
      </c>
      <c r="C268" s="4" t="s">
        <v>163</v>
      </c>
      <c r="D268" s="4" t="s">
        <v>136</v>
      </c>
      <c r="E268" s="4" t="s">
        <v>377</v>
      </c>
      <c r="F268" s="4">
        <v>0</v>
      </c>
    </row>
    <row r="269" spans="1:6" x14ac:dyDescent="0.25">
      <c r="A269" s="4">
        <v>10428465</v>
      </c>
      <c r="B269" s="9" t="s">
        <v>42</v>
      </c>
      <c r="C269" s="4" t="s">
        <v>305</v>
      </c>
      <c r="D269" s="4" t="s">
        <v>253</v>
      </c>
      <c r="E269" s="4" t="s">
        <v>378</v>
      </c>
      <c r="F269" s="4">
        <v>1</v>
      </c>
    </row>
    <row r="270" spans="1:6" x14ac:dyDescent="0.25">
      <c r="A270" s="4">
        <v>10428465</v>
      </c>
      <c r="B270" s="9" t="s">
        <v>42</v>
      </c>
      <c r="C270" s="4" t="s">
        <v>305</v>
      </c>
      <c r="D270" s="4" t="s">
        <v>253</v>
      </c>
      <c r="E270" s="4" t="s">
        <v>379</v>
      </c>
      <c r="F270" s="4">
        <v>1</v>
      </c>
    </row>
    <row r="271" spans="1:6" x14ac:dyDescent="0.25">
      <c r="A271" s="4">
        <v>10428465</v>
      </c>
      <c r="B271" s="9" t="s">
        <v>42</v>
      </c>
      <c r="C271" s="4" t="s">
        <v>305</v>
      </c>
      <c r="D271" s="4" t="s">
        <v>253</v>
      </c>
      <c r="E271" s="4" t="s">
        <v>377</v>
      </c>
      <c r="F271" s="4">
        <v>0</v>
      </c>
    </row>
    <row r="272" spans="1:6" x14ac:dyDescent="0.25">
      <c r="A272" s="4">
        <v>10431662</v>
      </c>
      <c r="B272" s="9" t="s">
        <v>42</v>
      </c>
      <c r="C272" s="4" t="s">
        <v>305</v>
      </c>
      <c r="D272" s="4" t="s">
        <v>253</v>
      </c>
      <c r="E272" s="4" t="s">
        <v>378</v>
      </c>
      <c r="F272" s="4">
        <v>1</v>
      </c>
    </row>
    <row r="273" spans="1:6" x14ac:dyDescent="0.25">
      <c r="A273" s="4">
        <v>10431662</v>
      </c>
      <c r="B273" s="9" t="s">
        <v>42</v>
      </c>
      <c r="C273" s="4" t="s">
        <v>305</v>
      </c>
      <c r="D273" s="4" t="s">
        <v>253</v>
      </c>
      <c r="E273" s="4" t="s">
        <v>379</v>
      </c>
      <c r="F273" s="4">
        <v>0</v>
      </c>
    </row>
    <row r="274" spans="1:6" x14ac:dyDescent="0.25">
      <c r="A274" s="4">
        <v>10431662</v>
      </c>
      <c r="B274" s="9" t="s">
        <v>42</v>
      </c>
      <c r="C274" s="4" t="s">
        <v>305</v>
      </c>
      <c r="D274" s="4" t="s">
        <v>253</v>
      </c>
      <c r="E274" s="4" t="s">
        <v>377</v>
      </c>
      <c r="F274" s="4">
        <v>0</v>
      </c>
    </row>
    <row r="275" spans="1:6" x14ac:dyDescent="0.25">
      <c r="A275" s="4">
        <v>10431663</v>
      </c>
      <c r="B275" s="9" t="s">
        <v>42</v>
      </c>
      <c r="C275" s="4" t="s">
        <v>194</v>
      </c>
      <c r="D275" s="4" t="s">
        <v>186</v>
      </c>
      <c r="E275" s="4" t="s">
        <v>378</v>
      </c>
      <c r="F275" s="4">
        <v>1</v>
      </c>
    </row>
    <row r="276" spans="1:6" x14ac:dyDescent="0.25">
      <c r="A276" s="4">
        <v>10431663</v>
      </c>
      <c r="B276" s="9" t="s">
        <v>42</v>
      </c>
      <c r="C276" s="4" t="s">
        <v>194</v>
      </c>
      <c r="D276" s="4" t="s">
        <v>186</v>
      </c>
      <c r="E276" s="4" t="s">
        <v>379</v>
      </c>
      <c r="F276" s="4">
        <v>1</v>
      </c>
    </row>
    <row r="277" spans="1:6" x14ac:dyDescent="0.25">
      <c r="A277" s="4">
        <v>10431663</v>
      </c>
      <c r="B277" s="9" t="s">
        <v>42</v>
      </c>
      <c r="C277" s="4" t="s">
        <v>194</v>
      </c>
      <c r="D277" s="4" t="s">
        <v>186</v>
      </c>
      <c r="E277" s="4" t="s">
        <v>377</v>
      </c>
      <c r="F277" s="4">
        <v>0</v>
      </c>
    </row>
    <row r="278" spans="1:6" x14ac:dyDescent="0.25">
      <c r="A278" s="4">
        <v>10431664</v>
      </c>
      <c r="B278" s="9" t="s">
        <v>42</v>
      </c>
      <c r="C278" s="4" t="s">
        <v>300</v>
      </c>
      <c r="D278" s="4" t="s">
        <v>233</v>
      </c>
      <c r="E278" s="4" t="s">
        <v>378</v>
      </c>
      <c r="F278" s="4">
        <v>1</v>
      </c>
    </row>
    <row r="279" spans="1:6" x14ac:dyDescent="0.25">
      <c r="A279" s="4">
        <v>10431664</v>
      </c>
      <c r="B279" s="9" t="s">
        <v>42</v>
      </c>
      <c r="C279" s="4" t="s">
        <v>300</v>
      </c>
      <c r="D279" s="4" t="s">
        <v>233</v>
      </c>
      <c r="E279" s="4" t="s">
        <v>379</v>
      </c>
      <c r="F279" s="4">
        <v>1</v>
      </c>
    </row>
    <row r="280" spans="1:6" x14ac:dyDescent="0.25">
      <c r="A280" s="4">
        <v>10431664</v>
      </c>
      <c r="B280" s="9" t="s">
        <v>42</v>
      </c>
      <c r="C280" s="4" t="s">
        <v>300</v>
      </c>
      <c r="D280" s="4" t="s">
        <v>233</v>
      </c>
      <c r="E280" s="4" t="s">
        <v>377</v>
      </c>
      <c r="F280" s="4">
        <v>0</v>
      </c>
    </row>
    <row r="281" spans="1:6" x14ac:dyDescent="0.25">
      <c r="A281" s="4">
        <v>10431665</v>
      </c>
      <c r="B281" s="9" t="s">
        <v>42</v>
      </c>
      <c r="C281" s="4" t="s">
        <v>209</v>
      </c>
      <c r="D281" s="4" t="s">
        <v>186</v>
      </c>
      <c r="E281" s="4" t="s">
        <v>378</v>
      </c>
      <c r="F281" s="4">
        <v>1</v>
      </c>
    </row>
    <row r="282" spans="1:6" x14ac:dyDescent="0.25">
      <c r="A282" s="4">
        <v>10431665</v>
      </c>
      <c r="B282" s="9" t="s">
        <v>42</v>
      </c>
      <c r="C282" s="4" t="s">
        <v>209</v>
      </c>
      <c r="D282" s="4" t="s">
        <v>186</v>
      </c>
      <c r="E282" s="4" t="s">
        <v>379</v>
      </c>
      <c r="F282" s="4">
        <v>1</v>
      </c>
    </row>
    <row r="283" spans="1:6" x14ac:dyDescent="0.25">
      <c r="A283" s="4">
        <v>10431665</v>
      </c>
      <c r="B283" s="9" t="s">
        <v>42</v>
      </c>
      <c r="C283" s="4" t="s">
        <v>209</v>
      </c>
      <c r="D283" s="4" t="s">
        <v>186</v>
      </c>
      <c r="E283" s="4" t="s">
        <v>377</v>
      </c>
      <c r="F283" s="4">
        <v>0</v>
      </c>
    </row>
    <row r="284" spans="1:6" x14ac:dyDescent="0.25">
      <c r="A284" s="4">
        <v>10431666</v>
      </c>
      <c r="B284" s="9" t="s">
        <v>42</v>
      </c>
      <c r="C284" s="4" t="s">
        <v>131</v>
      </c>
      <c r="D284" s="4" t="s">
        <v>104</v>
      </c>
      <c r="E284" s="4" t="s">
        <v>378</v>
      </c>
      <c r="F284" s="4">
        <v>1</v>
      </c>
    </row>
    <row r="285" spans="1:6" x14ac:dyDescent="0.25">
      <c r="A285" s="4">
        <v>10431666</v>
      </c>
      <c r="B285" s="9" t="s">
        <v>42</v>
      </c>
      <c r="C285" s="4" t="s">
        <v>131</v>
      </c>
      <c r="D285" s="4" t="s">
        <v>104</v>
      </c>
      <c r="E285" s="4" t="s">
        <v>379</v>
      </c>
      <c r="F285" s="4">
        <v>1</v>
      </c>
    </row>
    <row r="286" spans="1:6" x14ac:dyDescent="0.25">
      <c r="A286" s="4">
        <v>10431666</v>
      </c>
      <c r="B286" s="9" t="s">
        <v>42</v>
      </c>
      <c r="C286" s="4" t="s">
        <v>131</v>
      </c>
      <c r="D286" s="4" t="s">
        <v>104</v>
      </c>
      <c r="E286" s="4" t="s">
        <v>377</v>
      </c>
      <c r="F286" s="4">
        <v>0</v>
      </c>
    </row>
    <row r="287" spans="1:6" x14ac:dyDescent="0.25">
      <c r="A287" s="4">
        <v>10431667</v>
      </c>
      <c r="B287" s="9" t="s">
        <v>42</v>
      </c>
      <c r="C287" s="4" t="s">
        <v>292</v>
      </c>
      <c r="D287" s="4" t="s">
        <v>233</v>
      </c>
      <c r="E287" s="4" t="s">
        <v>378</v>
      </c>
      <c r="F287" s="4">
        <v>1</v>
      </c>
    </row>
    <row r="288" spans="1:6" x14ac:dyDescent="0.25">
      <c r="A288" s="4">
        <v>10431667</v>
      </c>
      <c r="B288" s="9" t="s">
        <v>42</v>
      </c>
      <c r="C288" s="4" t="s">
        <v>292</v>
      </c>
      <c r="D288" s="4" t="s">
        <v>233</v>
      </c>
      <c r="E288" s="4" t="s">
        <v>379</v>
      </c>
      <c r="F288" s="4">
        <v>0</v>
      </c>
    </row>
    <row r="289" spans="1:6" x14ac:dyDescent="0.25">
      <c r="A289" s="4">
        <v>10431667</v>
      </c>
      <c r="B289" s="9" t="s">
        <v>42</v>
      </c>
      <c r="C289" s="4" t="s">
        <v>292</v>
      </c>
      <c r="D289" s="4" t="s">
        <v>233</v>
      </c>
      <c r="E289" s="4" t="s">
        <v>377</v>
      </c>
      <c r="F289" s="4">
        <v>0</v>
      </c>
    </row>
    <row r="290" spans="1:6" x14ac:dyDescent="0.25">
      <c r="A290" s="4">
        <v>10431668</v>
      </c>
      <c r="B290" s="9" t="s">
        <v>42</v>
      </c>
      <c r="C290" s="4" t="s">
        <v>281</v>
      </c>
      <c r="D290" s="4" t="s">
        <v>253</v>
      </c>
      <c r="E290" s="4" t="s">
        <v>378</v>
      </c>
      <c r="F290" s="4">
        <v>1</v>
      </c>
    </row>
    <row r="291" spans="1:6" x14ac:dyDescent="0.25">
      <c r="A291" s="4">
        <v>10431668</v>
      </c>
      <c r="B291" s="9" t="s">
        <v>42</v>
      </c>
      <c r="C291" s="4" t="s">
        <v>281</v>
      </c>
      <c r="D291" s="4" t="s">
        <v>253</v>
      </c>
      <c r="E291" s="4" t="s">
        <v>379</v>
      </c>
      <c r="F291" s="4">
        <v>0</v>
      </c>
    </row>
    <row r="292" spans="1:6" x14ac:dyDescent="0.25">
      <c r="A292" s="4">
        <v>10431668</v>
      </c>
      <c r="B292" s="9" t="s">
        <v>42</v>
      </c>
      <c r="C292" s="4" t="s">
        <v>281</v>
      </c>
      <c r="D292" s="4" t="s">
        <v>253</v>
      </c>
      <c r="E292" s="4" t="s">
        <v>377</v>
      </c>
      <c r="F292" s="4">
        <v>0</v>
      </c>
    </row>
    <row r="293" spans="1:6" x14ac:dyDescent="0.25">
      <c r="A293" s="4">
        <v>10431669</v>
      </c>
      <c r="B293" s="9" t="s">
        <v>42</v>
      </c>
      <c r="C293" s="4" t="s">
        <v>66</v>
      </c>
      <c r="D293" s="4" t="s">
        <v>48</v>
      </c>
      <c r="E293" s="4" t="s">
        <v>378</v>
      </c>
      <c r="F293" s="4">
        <v>0</v>
      </c>
    </row>
    <row r="294" spans="1:6" x14ac:dyDescent="0.25">
      <c r="A294" s="4">
        <v>10431669</v>
      </c>
      <c r="B294" s="9" t="s">
        <v>42</v>
      </c>
      <c r="C294" s="4" t="s">
        <v>66</v>
      </c>
      <c r="D294" s="4" t="s">
        <v>48</v>
      </c>
      <c r="E294" s="4" t="s">
        <v>379</v>
      </c>
      <c r="F294" s="4">
        <v>0</v>
      </c>
    </row>
    <row r="295" spans="1:6" x14ac:dyDescent="0.25">
      <c r="A295" s="4">
        <v>10431669</v>
      </c>
      <c r="B295" s="9" t="s">
        <v>42</v>
      </c>
      <c r="C295" s="4" t="s">
        <v>66</v>
      </c>
      <c r="D295" s="4" t="s">
        <v>48</v>
      </c>
      <c r="E295" s="4" t="s">
        <v>377</v>
      </c>
      <c r="F295" s="4">
        <v>1</v>
      </c>
    </row>
    <row r="296" spans="1:6" x14ac:dyDescent="0.25">
      <c r="A296" s="4">
        <v>10431670</v>
      </c>
      <c r="B296" s="9" t="s">
        <v>42</v>
      </c>
      <c r="C296" s="4" t="s">
        <v>308</v>
      </c>
      <c r="D296" s="4" t="s">
        <v>48</v>
      </c>
      <c r="E296" s="4" t="s">
        <v>378</v>
      </c>
      <c r="F296" s="4">
        <v>1</v>
      </c>
    </row>
    <row r="297" spans="1:6" x14ac:dyDescent="0.25">
      <c r="A297" s="4">
        <v>10431670</v>
      </c>
      <c r="B297" s="9" t="s">
        <v>42</v>
      </c>
      <c r="C297" s="4" t="s">
        <v>308</v>
      </c>
      <c r="D297" s="4" t="s">
        <v>48</v>
      </c>
      <c r="E297" s="4" t="s">
        <v>379</v>
      </c>
      <c r="F297" s="4">
        <v>0</v>
      </c>
    </row>
    <row r="298" spans="1:6" x14ac:dyDescent="0.25">
      <c r="A298" s="4">
        <v>10431670</v>
      </c>
      <c r="B298" s="9" t="s">
        <v>42</v>
      </c>
      <c r="C298" s="4" t="s">
        <v>308</v>
      </c>
      <c r="D298" s="4" t="s">
        <v>48</v>
      </c>
      <c r="E298" s="4" t="s">
        <v>377</v>
      </c>
      <c r="F298" s="4">
        <v>0</v>
      </c>
    </row>
    <row r="299" spans="1:6" x14ac:dyDescent="0.25">
      <c r="A299" s="4">
        <v>10431671</v>
      </c>
      <c r="B299" s="9" t="s">
        <v>42</v>
      </c>
      <c r="C299" s="4" t="s">
        <v>272</v>
      </c>
      <c r="D299" s="4" t="s">
        <v>253</v>
      </c>
      <c r="E299" s="4" t="s">
        <v>378</v>
      </c>
      <c r="F299" s="4">
        <v>1</v>
      </c>
    </row>
    <row r="300" spans="1:6" x14ac:dyDescent="0.25">
      <c r="A300" s="4">
        <v>10431671</v>
      </c>
      <c r="B300" s="9" t="s">
        <v>42</v>
      </c>
      <c r="C300" s="4" t="s">
        <v>272</v>
      </c>
      <c r="D300" s="4" t="s">
        <v>253</v>
      </c>
      <c r="E300" s="4" t="s">
        <v>379</v>
      </c>
      <c r="F300" s="4">
        <v>1</v>
      </c>
    </row>
    <row r="301" spans="1:6" x14ac:dyDescent="0.25">
      <c r="A301" s="4">
        <v>10431671</v>
      </c>
      <c r="B301" s="9" t="s">
        <v>42</v>
      </c>
      <c r="C301" s="4" t="s">
        <v>272</v>
      </c>
      <c r="D301" s="4" t="s">
        <v>253</v>
      </c>
      <c r="E301" s="4" t="s">
        <v>377</v>
      </c>
      <c r="F301" s="4">
        <v>0</v>
      </c>
    </row>
    <row r="302" spans="1:6" x14ac:dyDescent="0.25">
      <c r="A302" s="4">
        <v>10431672</v>
      </c>
      <c r="B302" s="9" t="s">
        <v>42</v>
      </c>
      <c r="C302" s="4" t="s">
        <v>177</v>
      </c>
      <c r="D302" s="4" t="s">
        <v>104</v>
      </c>
      <c r="E302" s="4" t="s">
        <v>378</v>
      </c>
      <c r="F302" s="4">
        <v>0</v>
      </c>
    </row>
    <row r="303" spans="1:6" x14ac:dyDescent="0.25">
      <c r="A303" s="4">
        <v>10431672</v>
      </c>
      <c r="B303" s="9" t="s">
        <v>42</v>
      </c>
      <c r="C303" s="4" t="s">
        <v>177</v>
      </c>
      <c r="D303" s="4" t="s">
        <v>104</v>
      </c>
      <c r="E303" s="4" t="s">
        <v>379</v>
      </c>
      <c r="F303" s="4">
        <v>0</v>
      </c>
    </row>
    <row r="304" spans="1:6" x14ac:dyDescent="0.25">
      <c r="A304" s="4">
        <v>10431672</v>
      </c>
      <c r="B304" s="9" t="s">
        <v>42</v>
      </c>
      <c r="C304" s="4" t="s">
        <v>177</v>
      </c>
      <c r="D304" s="4" t="s">
        <v>104</v>
      </c>
      <c r="E304" s="4" t="s">
        <v>377</v>
      </c>
      <c r="F304" s="4">
        <v>1</v>
      </c>
    </row>
    <row r="305" spans="1:6" x14ac:dyDescent="0.25">
      <c r="A305" s="4">
        <v>10431673</v>
      </c>
      <c r="B305" s="9" t="s">
        <v>42</v>
      </c>
      <c r="C305" s="4" t="s">
        <v>269</v>
      </c>
      <c r="D305" s="4" t="s">
        <v>186</v>
      </c>
      <c r="E305" s="4" t="s">
        <v>378</v>
      </c>
      <c r="F305" s="4">
        <v>1</v>
      </c>
    </row>
    <row r="306" spans="1:6" x14ac:dyDescent="0.25">
      <c r="A306" s="4">
        <v>10431673</v>
      </c>
      <c r="B306" s="9" t="s">
        <v>42</v>
      </c>
      <c r="C306" s="4" t="s">
        <v>269</v>
      </c>
      <c r="D306" s="4" t="s">
        <v>186</v>
      </c>
      <c r="E306" s="4" t="s">
        <v>379</v>
      </c>
      <c r="F306" s="4">
        <v>1</v>
      </c>
    </row>
    <row r="307" spans="1:6" x14ac:dyDescent="0.25">
      <c r="A307" s="4">
        <v>10431673</v>
      </c>
      <c r="B307" s="9" t="s">
        <v>42</v>
      </c>
      <c r="C307" s="4" t="s">
        <v>269</v>
      </c>
      <c r="D307" s="4" t="s">
        <v>186</v>
      </c>
      <c r="E307" s="4" t="s">
        <v>377</v>
      </c>
      <c r="F307" s="4">
        <v>0</v>
      </c>
    </row>
    <row r="308" spans="1:6" x14ac:dyDescent="0.25">
      <c r="A308" s="4">
        <v>10431674</v>
      </c>
      <c r="B308" s="9" t="s">
        <v>42</v>
      </c>
      <c r="C308" s="4" t="s">
        <v>256</v>
      </c>
      <c r="D308" s="4" t="s">
        <v>253</v>
      </c>
      <c r="E308" s="4" t="s">
        <v>378</v>
      </c>
      <c r="F308" s="4">
        <v>1</v>
      </c>
    </row>
    <row r="309" spans="1:6" x14ac:dyDescent="0.25">
      <c r="A309" s="4">
        <v>10431674</v>
      </c>
      <c r="B309" s="9" t="s">
        <v>42</v>
      </c>
      <c r="C309" s="4" t="s">
        <v>256</v>
      </c>
      <c r="D309" s="4" t="s">
        <v>253</v>
      </c>
      <c r="E309" s="4" t="s">
        <v>379</v>
      </c>
      <c r="F309" s="4">
        <v>1</v>
      </c>
    </row>
    <row r="310" spans="1:6" x14ac:dyDescent="0.25">
      <c r="A310" s="4">
        <v>10431674</v>
      </c>
      <c r="B310" s="9" t="s">
        <v>42</v>
      </c>
      <c r="C310" s="4" t="s">
        <v>256</v>
      </c>
      <c r="D310" s="4" t="s">
        <v>253</v>
      </c>
      <c r="E310" s="4" t="s">
        <v>377</v>
      </c>
      <c r="F310" s="4">
        <v>0</v>
      </c>
    </row>
    <row r="311" spans="1:6" x14ac:dyDescent="0.25">
      <c r="A311" s="4">
        <v>10431675</v>
      </c>
      <c r="B311" s="9" t="s">
        <v>42</v>
      </c>
      <c r="C311" s="4" t="s">
        <v>128</v>
      </c>
      <c r="D311" s="4" t="s">
        <v>104</v>
      </c>
      <c r="E311" s="4" t="s">
        <v>378</v>
      </c>
      <c r="F311" s="4">
        <v>1</v>
      </c>
    </row>
    <row r="312" spans="1:6" x14ac:dyDescent="0.25">
      <c r="A312" s="4">
        <v>10431675</v>
      </c>
      <c r="B312" s="9" t="s">
        <v>42</v>
      </c>
      <c r="C312" s="4" t="s">
        <v>128</v>
      </c>
      <c r="D312" s="4" t="s">
        <v>104</v>
      </c>
      <c r="E312" s="4" t="s">
        <v>379</v>
      </c>
      <c r="F312" s="4">
        <v>1</v>
      </c>
    </row>
    <row r="313" spans="1:6" x14ac:dyDescent="0.25">
      <c r="A313" s="4">
        <v>10431675</v>
      </c>
      <c r="B313" s="9" t="s">
        <v>42</v>
      </c>
      <c r="C313" s="4" t="s">
        <v>128</v>
      </c>
      <c r="D313" s="4" t="s">
        <v>104</v>
      </c>
      <c r="E313" s="4" t="s">
        <v>377</v>
      </c>
      <c r="F313" s="4">
        <v>0</v>
      </c>
    </row>
    <row r="314" spans="1:6" x14ac:dyDescent="0.25">
      <c r="A314" s="4">
        <v>10431676</v>
      </c>
      <c r="B314" s="9" t="s">
        <v>42</v>
      </c>
      <c r="C314" s="4" t="s">
        <v>275</v>
      </c>
      <c r="D314" s="4" t="s">
        <v>253</v>
      </c>
      <c r="E314" s="4" t="s">
        <v>378</v>
      </c>
      <c r="F314" s="4">
        <v>1</v>
      </c>
    </row>
    <row r="315" spans="1:6" x14ac:dyDescent="0.25">
      <c r="A315" s="4">
        <v>10431676</v>
      </c>
      <c r="B315" s="9" t="s">
        <v>42</v>
      </c>
      <c r="C315" s="4" t="s">
        <v>275</v>
      </c>
      <c r="D315" s="4" t="s">
        <v>253</v>
      </c>
      <c r="E315" s="4" t="s">
        <v>379</v>
      </c>
      <c r="F315" s="4">
        <v>1</v>
      </c>
    </row>
    <row r="316" spans="1:6" x14ac:dyDescent="0.25">
      <c r="A316" s="4">
        <v>10431676</v>
      </c>
      <c r="B316" s="9" t="s">
        <v>42</v>
      </c>
      <c r="C316" s="4" t="s">
        <v>275</v>
      </c>
      <c r="D316" s="4" t="s">
        <v>253</v>
      </c>
      <c r="E316" s="4" t="s">
        <v>377</v>
      </c>
      <c r="F316" s="4">
        <v>0</v>
      </c>
    </row>
    <row r="317" spans="1:6" x14ac:dyDescent="0.25">
      <c r="A317" s="4">
        <v>10431677</v>
      </c>
      <c r="B317" s="9" t="s">
        <v>42</v>
      </c>
      <c r="C317" s="4" t="s">
        <v>308</v>
      </c>
      <c r="D317" s="4" t="s">
        <v>48</v>
      </c>
      <c r="E317" s="4" t="s">
        <v>378</v>
      </c>
      <c r="F317" s="4">
        <v>1</v>
      </c>
    </row>
    <row r="318" spans="1:6" x14ac:dyDescent="0.25">
      <c r="A318" s="4">
        <v>10431677</v>
      </c>
      <c r="B318" s="9" t="s">
        <v>42</v>
      </c>
      <c r="C318" s="4" t="s">
        <v>308</v>
      </c>
      <c r="D318" s="4" t="s">
        <v>48</v>
      </c>
      <c r="E318" s="4" t="s">
        <v>379</v>
      </c>
      <c r="F318" s="4">
        <v>1</v>
      </c>
    </row>
    <row r="319" spans="1:6" x14ac:dyDescent="0.25">
      <c r="A319" s="4">
        <v>10431677</v>
      </c>
      <c r="B319" s="9" t="s">
        <v>42</v>
      </c>
      <c r="C319" s="4" t="s">
        <v>308</v>
      </c>
      <c r="D319" s="4" t="s">
        <v>48</v>
      </c>
      <c r="E319" s="4" t="s">
        <v>377</v>
      </c>
      <c r="F319" s="4">
        <v>0</v>
      </c>
    </row>
    <row r="320" spans="1:6" x14ac:dyDescent="0.25">
      <c r="A320" s="4">
        <v>10431678</v>
      </c>
      <c r="B320" s="9" t="s">
        <v>42</v>
      </c>
      <c r="C320" s="4" t="s">
        <v>174</v>
      </c>
      <c r="D320" s="4" t="s">
        <v>104</v>
      </c>
      <c r="E320" s="4" t="s">
        <v>378</v>
      </c>
      <c r="F320" s="4">
        <v>1</v>
      </c>
    </row>
    <row r="321" spans="1:6" x14ac:dyDescent="0.25">
      <c r="A321" s="4">
        <v>10431678</v>
      </c>
      <c r="B321" s="9" t="s">
        <v>42</v>
      </c>
      <c r="C321" s="4" t="s">
        <v>174</v>
      </c>
      <c r="D321" s="4" t="s">
        <v>104</v>
      </c>
      <c r="E321" s="4" t="s">
        <v>379</v>
      </c>
      <c r="F321" s="4">
        <v>1</v>
      </c>
    </row>
    <row r="322" spans="1:6" x14ac:dyDescent="0.25">
      <c r="A322" s="4">
        <v>10431678</v>
      </c>
      <c r="B322" s="9" t="s">
        <v>42</v>
      </c>
      <c r="C322" s="4" t="s">
        <v>174</v>
      </c>
      <c r="D322" s="4" t="s">
        <v>104</v>
      </c>
      <c r="E322" s="4" t="s">
        <v>377</v>
      </c>
      <c r="F322" s="4">
        <v>0</v>
      </c>
    </row>
    <row r="323" spans="1:6" x14ac:dyDescent="0.25">
      <c r="A323" s="4">
        <v>10431679</v>
      </c>
      <c r="B323" s="9" t="s">
        <v>42</v>
      </c>
      <c r="C323" s="4" t="s">
        <v>60</v>
      </c>
      <c r="D323" s="4" t="s">
        <v>48</v>
      </c>
      <c r="E323" s="4" t="s">
        <v>378</v>
      </c>
      <c r="F323" s="4">
        <v>1</v>
      </c>
    </row>
    <row r="324" spans="1:6" x14ac:dyDescent="0.25">
      <c r="A324" s="4">
        <v>10431679</v>
      </c>
      <c r="B324" s="9" t="s">
        <v>42</v>
      </c>
      <c r="C324" s="4" t="s">
        <v>60</v>
      </c>
      <c r="D324" s="4" t="s">
        <v>48</v>
      </c>
      <c r="E324" s="4" t="s">
        <v>379</v>
      </c>
      <c r="F324" s="4">
        <v>1</v>
      </c>
    </row>
    <row r="325" spans="1:6" x14ac:dyDescent="0.25">
      <c r="A325" s="4">
        <v>10431679</v>
      </c>
      <c r="B325" s="9" t="s">
        <v>42</v>
      </c>
      <c r="C325" s="4" t="s">
        <v>60</v>
      </c>
      <c r="D325" s="4" t="s">
        <v>48</v>
      </c>
      <c r="E325" s="4" t="s">
        <v>377</v>
      </c>
      <c r="F325" s="4">
        <v>0</v>
      </c>
    </row>
    <row r="326" spans="1:6" x14ac:dyDescent="0.25">
      <c r="A326" s="4">
        <v>10431680</v>
      </c>
      <c r="B326" s="9" t="s">
        <v>42</v>
      </c>
      <c r="C326" s="4" t="s">
        <v>232</v>
      </c>
      <c r="D326" s="4" t="s">
        <v>233</v>
      </c>
      <c r="E326" s="4" t="s">
        <v>378</v>
      </c>
      <c r="F326" s="4">
        <v>1</v>
      </c>
    </row>
    <row r="327" spans="1:6" x14ac:dyDescent="0.25">
      <c r="A327" s="4">
        <v>10431680</v>
      </c>
      <c r="B327" s="9" t="s">
        <v>42</v>
      </c>
      <c r="C327" s="4" t="s">
        <v>232</v>
      </c>
      <c r="D327" s="4" t="s">
        <v>233</v>
      </c>
      <c r="E327" s="4" t="s">
        <v>379</v>
      </c>
      <c r="F327" s="4">
        <v>1</v>
      </c>
    </row>
    <row r="328" spans="1:6" x14ac:dyDescent="0.25">
      <c r="A328" s="4">
        <v>10431680</v>
      </c>
      <c r="B328" s="9" t="s">
        <v>42</v>
      </c>
      <c r="C328" s="4" t="s">
        <v>232</v>
      </c>
      <c r="D328" s="4" t="s">
        <v>233</v>
      </c>
      <c r="E328" s="4" t="s">
        <v>377</v>
      </c>
      <c r="F328" s="4">
        <v>0</v>
      </c>
    </row>
    <row r="329" spans="1:6" x14ac:dyDescent="0.25">
      <c r="A329" s="4">
        <v>10431681</v>
      </c>
      <c r="B329" s="9" t="s">
        <v>42</v>
      </c>
      <c r="C329" s="4" t="s">
        <v>278</v>
      </c>
      <c r="D329" s="4" t="s">
        <v>253</v>
      </c>
      <c r="E329" s="4" t="s">
        <v>378</v>
      </c>
      <c r="F329" s="4">
        <v>1</v>
      </c>
    </row>
    <row r="330" spans="1:6" x14ac:dyDescent="0.25">
      <c r="A330" s="4">
        <v>10431681</v>
      </c>
      <c r="B330" s="9" t="s">
        <v>42</v>
      </c>
      <c r="C330" s="4" t="s">
        <v>278</v>
      </c>
      <c r="D330" s="4" t="s">
        <v>253</v>
      </c>
      <c r="E330" s="4" t="s">
        <v>379</v>
      </c>
      <c r="F330" s="4">
        <v>0</v>
      </c>
    </row>
    <row r="331" spans="1:6" x14ac:dyDescent="0.25">
      <c r="A331" s="4">
        <v>10431681</v>
      </c>
      <c r="B331" s="9" t="s">
        <v>42</v>
      </c>
      <c r="C331" s="4" t="s">
        <v>278</v>
      </c>
      <c r="D331" s="4" t="s">
        <v>253</v>
      </c>
      <c r="E331" s="4" t="s">
        <v>377</v>
      </c>
      <c r="F331" s="4">
        <v>0</v>
      </c>
    </row>
    <row r="332" spans="1:6" x14ac:dyDescent="0.25">
      <c r="A332" s="4">
        <v>10431682</v>
      </c>
      <c r="B332" s="9" t="s">
        <v>42</v>
      </c>
      <c r="C332" s="4" t="s">
        <v>295</v>
      </c>
      <c r="D332" s="4" t="s">
        <v>233</v>
      </c>
      <c r="E332" s="4" t="s">
        <v>378</v>
      </c>
      <c r="F332" s="4">
        <v>1</v>
      </c>
    </row>
    <row r="333" spans="1:6" x14ac:dyDescent="0.25">
      <c r="A333" s="4">
        <v>10431682</v>
      </c>
      <c r="B333" s="9" t="s">
        <v>42</v>
      </c>
      <c r="C333" s="4" t="s">
        <v>295</v>
      </c>
      <c r="D333" s="4" t="s">
        <v>233</v>
      </c>
      <c r="E333" s="4" t="s">
        <v>379</v>
      </c>
      <c r="F333" s="4">
        <v>1</v>
      </c>
    </row>
    <row r="334" spans="1:6" x14ac:dyDescent="0.25">
      <c r="A334" s="4">
        <v>10431682</v>
      </c>
      <c r="B334" s="9" t="s">
        <v>42</v>
      </c>
      <c r="C334" s="4" t="s">
        <v>295</v>
      </c>
      <c r="D334" s="4" t="s">
        <v>233</v>
      </c>
      <c r="E334" s="4" t="s">
        <v>377</v>
      </c>
      <c r="F334" s="4">
        <v>0</v>
      </c>
    </row>
    <row r="335" spans="1:6" x14ac:dyDescent="0.25">
      <c r="A335" s="4">
        <v>10431683</v>
      </c>
      <c r="B335" s="9" t="s">
        <v>42</v>
      </c>
      <c r="C335" s="4" t="s">
        <v>169</v>
      </c>
      <c r="D335" s="4" t="s">
        <v>104</v>
      </c>
      <c r="E335" s="4" t="s">
        <v>378</v>
      </c>
      <c r="F335" s="4">
        <v>1</v>
      </c>
    </row>
    <row r="336" spans="1:6" x14ac:dyDescent="0.25">
      <c r="A336" s="4">
        <v>10431683</v>
      </c>
      <c r="B336" s="9" t="s">
        <v>42</v>
      </c>
      <c r="C336" s="4" t="s">
        <v>169</v>
      </c>
      <c r="D336" s="4" t="s">
        <v>104</v>
      </c>
      <c r="E336" s="4" t="s">
        <v>379</v>
      </c>
      <c r="F336" s="4">
        <v>1</v>
      </c>
    </row>
    <row r="337" spans="1:6" x14ac:dyDescent="0.25">
      <c r="A337" s="4">
        <v>10431683</v>
      </c>
      <c r="B337" s="9" t="s">
        <v>42</v>
      </c>
      <c r="C337" s="4" t="s">
        <v>169</v>
      </c>
      <c r="D337" s="4" t="s">
        <v>104</v>
      </c>
      <c r="E337" s="4" t="s">
        <v>377</v>
      </c>
      <c r="F337" s="4">
        <v>0</v>
      </c>
    </row>
    <row r="338" spans="1:6" x14ac:dyDescent="0.25">
      <c r="A338" s="4">
        <v>10431684</v>
      </c>
      <c r="B338" s="9" t="s">
        <v>42</v>
      </c>
      <c r="C338" s="4" t="s">
        <v>252</v>
      </c>
      <c r="D338" s="4" t="s">
        <v>253</v>
      </c>
      <c r="E338" s="4" t="s">
        <v>378</v>
      </c>
      <c r="F338" s="4">
        <v>1</v>
      </c>
    </row>
    <row r="339" spans="1:6" x14ac:dyDescent="0.25">
      <c r="A339" s="4">
        <v>10431684</v>
      </c>
      <c r="B339" s="9" t="s">
        <v>42</v>
      </c>
      <c r="C339" s="4" t="s">
        <v>252</v>
      </c>
      <c r="D339" s="4" t="s">
        <v>253</v>
      </c>
      <c r="E339" s="4" t="s">
        <v>379</v>
      </c>
      <c r="F339" s="4">
        <v>1</v>
      </c>
    </row>
    <row r="340" spans="1:6" x14ac:dyDescent="0.25">
      <c r="A340" s="4">
        <v>10431684</v>
      </c>
      <c r="B340" s="9" t="s">
        <v>42</v>
      </c>
      <c r="C340" s="4" t="s">
        <v>252</v>
      </c>
      <c r="D340" s="4" t="s">
        <v>253</v>
      </c>
      <c r="E340" s="4" t="s">
        <v>377</v>
      </c>
      <c r="F340" s="4">
        <v>0</v>
      </c>
    </row>
    <row r="341" spans="1:6" x14ac:dyDescent="0.25">
      <c r="A341" s="4">
        <v>10435655</v>
      </c>
      <c r="B341" s="9" t="s">
        <v>42</v>
      </c>
      <c r="C341" s="4" t="s">
        <v>305</v>
      </c>
      <c r="D341" s="4" t="s">
        <v>253</v>
      </c>
      <c r="E341" s="4" t="s">
        <v>378</v>
      </c>
      <c r="F341" s="4">
        <v>1</v>
      </c>
    </row>
    <row r="342" spans="1:6" x14ac:dyDescent="0.25">
      <c r="A342" s="4">
        <v>10435655</v>
      </c>
      <c r="B342" s="9" t="s">
        <v>42</v>
      </c>
      <c r="C342" s="4" t="s">
        <v>305</v>
      </c>
      <c r="D342" s="4" t="s">
        <v>253</v>
      </c>
      <c r="E342" s="4" t="s">
        <v>379</v>
      </c>
      <c r="F342" s="4">
        <v>1</v>
      </c>
    </row>
    <row r="343" spans="1:6" x14ac:dyDescent="0.25">
      <c r="A343" s="4">
        <v>10435655</v>
      </c>
      <c r="B343" s="9" t="s">
        <v>42</v>
      </c>
      <c r="C343" s="4" t="s">
        <v>305</v>
      </c>
      <c r="D343" s="4" t="s">
        <v>253</v>
      </c>
      <c r="E343" s="4" t="s">
        <v>377</v>
      </c>
      <c r="F343" s="4">
        <v>0</v>
      </c>
    </row>
    <row r="344" spans="1:6" x14ac:dyDescent="0.25">
      <c r="A344" s="4">
        <v>10435656</v>
      </c>
      <c r="B344" s="9" t="s">
        <v>42</v>
      </c>
      <c r="C344" s="4" t="s">
        <v>194</v>
      </c>
      <c r="D344" s="4" t="s">
        <v>186</v>
      </c>
      <c r="E344" s="4" t="s">
        <v>378</v>
      </c>
      <c r="F344" s="4">
        <v>1</v>
      </c>
    </row>
    <row r="345" spans="1:6" x14ac:dyDescent="0.25">
      <c r="A345" s="4">
        <v>10435656</v>
      </c>
      <c r="B345" s="9" t="s">
        <v>42</v>
      </c>
      <c r="C345" s="4" t="s">
        <v>194</v>
      </c>
      <c r="D345" s="4" t="s">
        <v>186</v>
      </c>
      <c r="E345" s="4" t="s">
        <v>379</v>
      </c>
      <c r="F345" s="4">
        <v>1</v>
      </c>
    </row>
    <row r="346" spans="1:6" x14ac:dyDescent="0.25">
      <c r="A346" s="4">
        <v>10435656</v>
      </c>
      <c r="B346" s="9" t="s">
        <v>42</v>
      </c>
      <c r="C346" s="4" t="s">
        <v>194</v>
      </c>
      <c r="D346" s="4" t="s">
        <v>186</v>
      </c>
      <c r="E346" s="4" t="s">
        <v>377</v>
      </c>
      <c r="F346" s="4">
        <v>0</v>
      </c>
    </row>
    <row r="347" spans="1:6" x14ac:dyDescent="0.25">
      <c r="A347" s="4">
        <v>10435657</v>
      </c>
      <c r="B347" s="9" t="s">
        <v>42</v>
      </c>
      <c r="C347" s="4" t="s">
        <v>82</v>
      </c>
      <c r="D347" s="4" t="s">
        <v>48</v>
      </c>
      <c r="E347" s="4" t="s">
        <v>378</v>
      </c>
      <c r="F347" s="4">
        <v>1</v>
      </c>
    </row>
    <row r="348" spans="1:6" x14ac:dyDescent="0.25">
      <c r="A348" s="4">
        <v>10435657</v>
      </c>
      <c r="B348" s="9" t="s">
        <v>42</v>
      </c>
      <c r="C348" s="4" t="s">
        <v>82</v>
      </c>
      <c r="D348" s="4" t="s">
        <v>48</v>
      </c>
      <c r="E348" s="4" t="s">
        <v>379</v>
      </c>
      <c r="F348" s="4">
        <v>1</v>
      </c>
    </row>
    <row r="349" spans="1:6" x14ac:dyDescent="0.25">
      <c r="A349" s="4">
        <v>10435657</v>
      </c>
      <c r="B349" s="9" t="s">
        <v>42</v>
      </c>
      <c r="C349" s="4" t="s">
        <v>82</v>
      </c>
      <c r="D349" s="4" t="s">
        <v>48</v>
      </c>
      <c r="E349" s="4" t="s">
        <v>377</v>
      </c>
      <c r="F349" s="4">
        <v>0</v>
      </c>
    </row>
    <row r="350" spans="1:6" x14ac:dyDescent="0.25">
      <c r="A350" s="4">
        <v>10435658</v>
      </c>
      <c r="B350" s="9" t="s">
        <v>42</v>
      </c>
      <c r="C350" s="4" t="s">
        <v>125</v>
      </c>
      <c r="D350" s="4" t="s">
        <v>104</v>
      </c>
      <c r="E350" s="4" t="s">
        <v>378</v>
      </c>
      <c r="F350" s="4">
        <v>1</v>
      </c>
    </row>
    <row r="351" spans="1:6" x14ac:dyDescent="0.25">
      <c r="A351" s="4">
        <v>10435658</v>
      </c>
      <c r="B351" s="9" t="s">
        <v>42</v>
      </c>
      <c r="C351" s="4" t="s">
        <v>125</v>
      </c>
      <c r="D351" s="4" t="s">
        <v>104</v>
      </c>
      <c r="E351" s="4" t="s">
        <v>379</v>
      </c>
      <c r="F351" s="4">
        <v>0</v>
      </c>
    </row>
    <row r="352" spans="1:6" x14ac:dyDescent="0.25">
      <c r="A352" s="4">
        <v>10435658</v>
      </c>
      <c r="B352" s="9" t="s">
        <v>42</v>
      </c>
      <c r="C352" s="4" t="s">
        <v>125</v>
      </c>
      <c r="D352" s="4" t="s">
        <v>104</v>
      </c>
      <c r="E352" s="4" t="s">
        <v>377</v>
      </c>
      <c r="F352" s="4">
        <v>0</v>
      </c>
    </row>
    <row r="353" spans="1:6" x14ac:dyDescent="0.25">
      <c r="A353" s="4">
        <v>10435659</v>
      </c>
      <c r="B353" s="9" t="s">
        <v>42</v>
      </c>
      <c r="C353" s="4" t="s">
        <v>185</v>
      </c>
      <c r="D353" s="4" t="s">
        <v>186</v>
      </c>
      <c r="E353" s="4" t="s">
        <v>378</v>
      </c>
      <c r="F353" s="4">
        <v>0</v>
      </c>
    </row>
    <row r="354" spans="1:6" x14ac:dyDescent="0.25">
      <c r="A354" s="4">
        <v>10435659</v>
      </c>
      <c r="B354" s="9" t="s">
        <v>42</v>
      </c>
      <c r="C354" s="4" t="s">
        <v>185</v>
      </c>
      <c r="D354" s="4" t="s">
        <v>186</v>
      </c>
      <c r="E354" s="4" t="s">
        <v>379</v>
      </c>
      <c r="F354" s="4">
        <v>1</v>
      </c>
    </row>
    <row r="355" spans="1:6" x14ac:dyDescent="0.25">
      <c r="A355" s="4">
        <v>10435659</v>
      </c>
      <c r="B355" s="9" t="s">
        <v>42</v>
      </c>
      <c r="C355" s="4" t="s">
        <v>185</v>
      </c>
      <c r="D355" s="4" t="s">
        <v>186</v>
      </c>
      <c r="E355" s="4" t="s">
        <v>377</v>
      </c>
      <c r="F355" s="4">
        <v>0</v>
      </c>
    </row>
    <row r="356" spans="1:6" x14ac:dyDescent="0.25">
      <c r="A356" s="4">
        <v>10435660</v>
      </c>
      <c r="B356" s="9" t="s">
        <v>42</v>
      </c>
      <c r="C356" s="4" t="s">
        <v>209</v>
      </c>
      <c r="D356" s="4" t="s">
        <v>186</v>
      </c>
      <c r="E356" s="4" t="s">
        <v>378</v>
      </c>
      <c r="F356" s="4">
        <v>1</v>
      </c>
    </row>
    <row r="357" spans="1:6" x14ac:dyDescent="0.25">
      <c r="A357" s="4">
        <v>10435660</v>
      </c>
      <c r="B357" s="9" t="s">
        <v>42</v>
      </c>
      <c r="C357" s="4" t="s">
        <v>209</v>
      </c>
      <c r="D357" s="4" t="s">
        <v>186</v>
      </c>
      <c r="E357" s="4" t="s">
        <v>379</v>
      </c>
      <c r="F357" s="4">
        <v>1</v>
      </c>
    </row>
    <row r="358" spans="1:6" x14ac:dyDescent="0.25">
      <c r="A358" s="4">
        <v>10435660</v>
      </c>
      <c r="B358" s="9" t="s">
        <v>42</v>
      </c>
      <c r="C358" s="4" t="s">
        <v>209</v>
      </c>
      <c r="D358" s="4" t="s">
        <v>186</v>
      </c>
      <c r="E358" s="4" t="s">
        <v>377</v>
      </c>
      <c r="F358" s="4">
        <v>0</v>
      </c>
    </row>
    <row r="359" spans="1:6" x14ac:dyDescent="0.25">
      <c r="A359" s="4">
        <v>10435661</v>
      </c>
      <c r="B359" s="9" t="s">
        <v>42</v>
      </c>
      <c r="C359" s="4" t="s">
        <v>199</v>
      </c>
      <c r="D359" s="4" t="s">
        <v>186</v>
      </c>
      <c r="E359" s="4" t="s">
        <v>378</v>
      </c>
      <c r="F359" s="4">
        <v>1</v>
      </c>
    </row>
    <row r="360" spans="1:6" x14ac:dyDescent="0.25">
      <c r="A360" s="4">
        <v>10435661</v>
      </c>
      <c r="B360" s="9" t="s">
        <v>42</v>
      </c>
      <c r="C360" s="4" t="s">
        <v>199</v>
      </c>
      <c r="D360" s="4" t="s">
        <v>186</v>
      </c>
      <c r="E360" s="4" t="s">
        <v>379</v>
      </c>
      <c r="F360" s="4">
        <v>0</v>
      </c>
    </row>
    <row r="361" spans="1:6" x14ac:dyDescent="0.25">
      <c r="A361" s="4">
        <v>10435661</v>
      </c>
      <c r="B361" s="9" t="s">
        <v>42</v>
      </c>
      <c r="C361" s="4" t="s">
        <v>199</v>
      </c>
      <c r="D361" s="4" t="s">
        <v>186</v>
      </c>
      <c r="E361" s="4" t="s">
        <v>377</v>
      </c>
      <c r="F361" s="4">
        <v>0</v>
      </c>
    </row>
    <row r="362" spans="1:6" x14ac:dyDescent="0.25">
      <c r="A362" s="4">
        <v>10435662</v>
      </c>
      <c r="B362" s="9" t="s">
        <v>42</v>
      </c>
      <c r="C362" s="4" t="s">
        <v>109</v>
      </c>
      <c r="D362" s="4" t="s">
        <v>104</v>
      </c>
      <c r="E362" s="4" t="s">
        <v>378</v>
      </c>
      <c r="F362" s="4">
        <v>1</v>
      </c>
    </row>
    <row r="363" spans="1:6" x14ac:dyDescent="0.25">
      <c r="A363" s="4">
        <v>10435662</v>
      </c>
      <c r="B363" s="9" t="s">
        <v>42</v>
      </c>
      <c r="C363" s="4" t="s">
        <v>109</v>
      </c>
      <c r="D363" s="4" t="s">
        <v>104</v>
      </c>
      <c r="E363" s="4" t="s">
        <v>379</v>
      </c>
      <c r="F363" s="4">
        <v>1</v>
      </c>
    </row>
    <row r="364" spans="1:6" x14ac:dyDescent="0.25">
      <c r="A364" s="4">
        <v>10435662</v>
      </c>
      <c r="B364" s="9" t="s">
        <v>42</v>
      </c>
      <c r="C364" s="4" t="s">
        <v>109</v>
      </c>
      <c r="D364" s="4" t="s">
        <v>104</v>
      </c>
      <c r="E364" s="4" t="s">
        <v>377</v>
      </c>
      <c r="F364" s="4">
        <v>0</v>
      </c>
    </row>
    <row r="365" spans="1:6" x14ac:dyDescent="0.25">
      <c r="A365" s="4">
        <v>10435663</v>
      </c>
      <c r="B365" s="9" t="s">
        <v>42</v>
      </c>
      <c r="C365" s="4" t="s">
        <v>191</v>
      </c>
      <c r="D365" s="4" t="s">
        <v>186</v>
      </c>
      <c r="E365" s="4" t="s">
        <v>378</v>
      </c>
      <c r="F365" s="4">
        <v>0</v>
      </c>
    </row>
    <row r="366" spans="1:6" x14ac:dyDescent="0.25">
      <c r="A366" s="4">
        <v>10435663</v>
      </c>
      <c r="B366" s="9" t="s">
        <v>42</v>
      </c>
      <c r="C366" s="4" t="s">
        <v>191</v>
      </c>
      <c r="D366" s="4" t="s">
        <v>186</v>
      </c>
      <c r="E366" s="4" t="s">
        <v>379</v>
      </c>
      <c r="F366" s="4">
        <v>0</v>
      </c>
    </row>
    <row r="367" spans="1:6" x14ac:dyDescent="0.25">
      <c r="A367" s="4">
        <v>10435663</v>
      </c>
      <c r="B367" s="9" t="s">
        <v>42</v>
      </c>
      <c r="C367" s="4" t="s">
        <v>191</v>
      </c>
      <c r="D367" s="4" t="s">
        <v>186</v>
      </c>
      <c r="E367" s="4" t="s">
        <v>377</v>
      </c>
      <c r="F367" s="4">
        <v>1</v>
      </c>
    </row>
    <row r="368" spans="1:6" x14ac:dyDescent="0.25">
      <c r="A368" s="4">
        <v>10435664</v>
      </c>
      <c r="B368" s="9" t="s">
        <v>42</v>
      </c>
      <c r="C368" s="4" t="s">
        <v>180</v>
      </c>
      <c r="D368" s="4" t="s">
        <v>104</v>
      </c>
      <c r="E368" s="4" t="s">
        <v>378</v>
      </c>
      <c r="F368" s="4">
        <v>1</v>
      </c>
    </row>
    <row r="369" spans="1:6" x14ac:dyDescent="0.25">
      <c r="A369" s="4">
        <v>10435664</v>
      </c>
      <c r="B369" s="9" t="s">
        <v>42</v>
      </c>
      <c r="C369" s="4" t="s">
        <v>180</v>
      </c>
      <c r="D369" s="4" t="s">
        <v>104</v>
      </c>
      <c r="E369" s="4" t="s">
        <v>379</v>
      </c>
      <c r="F369" s="4">
        <v>1</v>
      </c>
    </row>
    <row r="370" spans="1:6" x14ac:dyDescent="0.25">
      <c r="A370" s="4">
        <v>10435664</v>
      </c>
      <c r="B370" s="9" t="s">
        <v>42</v>
      </c>
      <c r="C370" s="4" t="s">
        <v>180</v>
      </c>
      <c r="D370" s="4" t="s">
        <v>104</v>
      </c>
      <c r="E370" s="4" t="s">
        <v>377</v>
      </c>
      <c r="F370" s="4">
        <v>0</v>
      </c>
    </row>
    <row r="371" spans="1:6" x14ac:dyDescent="0.25">
      <c r="A371" s="4">
        <v>10435665</v>
      </c>
      <c r="B371" s="9" t="s">
        <v>42</v>
      </c>
      <c r="C371" s="4" t="s">
        <v>66</v>
      </c>
      <c r="D371" s="4" t="s">
        <v>48</v>
      </c>
      <c r="E371" s="4" t="s">
        <v>378</v>
      </c>
      <c r="F371" s="4">
        <v>1</v>
      </c>
    </row>
    <row r="372" spans="1:6" x14ac:dyDescent="0.25">
      <c r="A372" s="4">
        <v>10435665</v>
      </c>
      <c r="B372" s="9" t="s">
        <v>42</v>
      </c>
      <c r="C372" s="4" t="s">
        <v>66</v>
      </c>
      <c r="D372" s="4" t="s">
        <v>48</v>
      </c>
      <c r="E372" s="4" t="s">
        <v>379</v>
      </c>
      <c r="F372" s="4">
        <v>0</v>
      </c>
    </row>
    <row r="373" spans="1:6" x14ac:dyDescent="0.25">
      <c r="A373" s="4">
        <v>10435665</v>
      </c>
      <c r="B373" s="9" t="s">
        <v>42</v>
      </c>
      <c r="C373" s="4" t="s">
        <v>66</v>
      </c>
      <c r="D373" s="4" t="s">
        <v>48</v>
      </c>
      <c r="E373" s="4" t="s">
        <v>377</v>
      </c>
      <c r="F373" s="4">
        <v>0</v>
      </c>
    </row>
    <row r="374" spans="1:6" x14ac:dyDescent="0.25">
      <c r="A374" s="4">
        <v>10435666</v>
      </c>
      <c r="B374" s="9" t="s">
        <v>42</v>
      </c>
      <c r="C374" s="4" t="s">
        <v>264</v>
      </c>
      <c r="D374" s="4" t="s">
        <v>186</v>
      </c>
      <c r="E374" s="4" t="s">
        <v>378</v>
      </c>
      <c r="F374" s="4">
        <v>1</v>
      </c>
    </row>
    <row r="375" spans="1:6" x14ac:dyDescent="0.25">
      <c r="A375" s="4">
        <v>10435666</v>
      </c>
      <c r="B375" s="9" t="s">
        <v>42</v>
      </c>
      <c r="C375" s="4" t="s">
        <v>264</v>
      </c>
      <c r="D375" s="4" t="s">
        <v>186</v>
      </c>
      <c r="E375" s="4" t="s">
        <v>379</v>
      </c>
      <c r="F375" s="4">
        <v>1</v>
      </c>
    </row>
    <row r="376" spans="1:6" x14ac:dyDescent="0.25">
      <c r="A376" s="4">
        <v>10435666</v>
      </c>
      <c r="B376" s="9" t="s">
        <v>42</v>
      </c>
      <c r="C376" s="4" t="s">
        <v>264</v>
      </c>
      <c r="D376" s="4" t="s">
        <v>186</v>
      </c>
      <c r="E376" s="4" t="s">
        <v>377</v>
      </c>
      <c r="F376" s="4">
        <v>0</v>
      </c>
    </row>
    <row r="377" spans="1:6" x14ac:dyDescent="0.25">
      <c r="A377" s="4">
        <v>10435667</v>
      </c>
      <c r="B377" s="9" t="s">
        <v>42</v>
      </c>
      <c r="C377" s="4" t="s">
        <v>87</v>
      </c>
      <c r="D377" s="4" t="s">
        <v>48</v>
      </c>
      <c r="E377" s="4" t="s">
        <v>378</v>
      </c>
      <c r="F377" s="4">
        <v>1</v>
      </c>
    </row>
    <row r="378" spans="1:6" x14ac:dyDescent="0.25">
      <c r="A378" s="4">
        <v>10435667</v>
      </c>
      <c r="B378" s="9" t="s">
        <v>42</v>
      </c>
      <c r="C378" s="4" t="s">
        <v>87</v>
      </c>
      <c r="D378" s="4" t="s">
        <v>48</v>
      </c>
      <c r="E378" s="4" t="s">
        <v>379</v>
      </c>
      <c r="F378" s="4">
        <v>1</v>
      </c>
    </row>
    <row r="379" spans="1:6" x14ac:dyDescent="0.25">
      <c r="A379" s="4">
        <v>10435667</v>
      </c>
      <c r="B379" s="9" t="s">
        <v>42</v>
      </c>
      <c r="C379" s="4" t="s">
        <v>87</v>
      </c>
      <c r="D379" s="4" t="s">
        <v>48</v>
      </c>
      <c r="E379" s="4" t="s">
        <v>377</v>
      </c>
      <c r="F379" s="4">
        <v>0</v>
      </c>
    </row>
    <row r="380" spans="1:6" x14ac:dyDescent="0.25">
      <c r="A380" s="4">
        <v>10435668</v>
      </c>
      <c r="B380" s="9" t="s">
        <v>42</v>
      </c>
      <c r="C380" s="4" t="s">
        <v>269</v>
      </c>
      <c r="D380" s="4" t="s">
        <v>186</v>
      </c>
      <c r="E380" s="4" t="s">
        <v>378</v>
      </c>
      <c r="F380" s="4">
        <v>1</v>
      </c>
    </row>
    <row r="381" spans="1:6" x14ac:dyDescent="0.25">
      <c r="A381" s="4">
        <v>10435668</v>
      </c>
      <c r="B381" s="9" t="s">
        <v>42</v>
      </c>
      <c r="C381" s="4" t="s">
        <v>269</v>
      </c>
      <c r="D381" s="4" t="s">
        <v>186</v>
      </c>
      <c r="E381" s="4" t="s">
        <v>379</v>
      </c>
      <c r="F381" s="4">
        <v>1</v>
      </c>
    </row>
    <row r="382" spans="1:6" x14ac:dyDescent="0.25">
      <c r="A382" s="4">
        <v>10435668</v>
      </c>
      <c r="B382" s="9" t="s">
        <v>42</v>
      </c>
      <c r="C382" s="4" t="s">
        <v>269</v>
      </c>
      <c r="D382" s="4" t="s">
        <v>186</v>
      </c>
      <c r="E382" s="4" t="s">
        <v>377</v>
      </c>
      <c r="F382" s="4">
        <v>0</v>
      </c>
    </row>
    <row r="383" spans="1:6" x14ac:dyDescent="0.25">
      <c r="A383" s="4">
        <v>10435669</v>
      </c>
      <c r="B383" s="9" t="s">
        <v>42</v>
      </c>
      <c r="C383" s="4" t="s">
        <v>75</v>
      </c>
      <c r="D383" s="4" t="s">
        <v>48</v>
      </c>
      <c r="E383" s="4" t="s">
        <v>378</v>
      </c>
      <c r="F383" s="4">
        <v>1</v>
      </c>
    </row>
    <row r="384" spans="1:6" x14ac:dyDescent="0.25">
      <c r="A384" s="4">
        <v>10435669</v>
      </c>
      <c r="B384" s="9" t="s">
        <v>42</v>
      </c>
      <c r="C384" s="4" t="s">
        <v>75</v>
      </c>
      <c r="D384" s="4" t="s">
        <v>48</v>
      </c>
      <c r="E384" s="4" t="s">
        <v>379</v>
      </c>
      <c r="F384" s="4">
        <v>1</v>
      </c>
    </row>
    <row r="385" spans="1:6" x14ac:dyDescent="0.25">
      <c r="A385" s="4">
        <v>10435669</v>
      </c>
      <c r="B385" s="9" t="s">
        <v>42</v>
      </c>
      <c r="C385" s="4" t="s">
        <v>75</v>
      </c>
      <c r="D385" s="4" t="s">
        <v>48</v>
      </c>
      <c r="E385" s="4" t="s">
        <v>377</v>
      </c>
      <c r="F385" s="4">
        <v>0</v>
      </c>
    </row>
    <row r="386" spans="1:6" x14ac:dyDescent="0.25">
      <c r="A386" s="4">
        <v>10435670</v>
      </c>
      <c r="B386" s="9" t="s">
        <v>42</v>
      </c>
      <c r="C386" s="4" t="s">
        <v>308</v>
      </c>
      <c r="D386" s="4" t="s">
        <v>48</v>
      </c>
      <c r="E386" s="4" t="s">
        <v>378</v>
      </c>
      <c r="F386" s="4">
        <v>1</v>
      </c>
    </row>
    <row r="387" spans="1:6" x14ac:dyDescent="0.25">
      <c r="A387" s="4">
        <v>10435670</v>
      </c>
      <c r="B387" s="9" t="s">
        <v>42</v>
      </c>
      <c r="C387" s="4" t="s">
        <v>308</v>
      </c>
      <c r="D387" s="4" t="s">
        <v>48</v>
      </c>
      <c r="E387" s="4" t="s">
        <v>379</v>
      </c>
      <c r="F387" s="4">
        <v>0</v>
      </c>
    </row>
    <row r="388" spans="1:6" x14ac:dyDescent="0.25">
      <c r="A388" s="4">
        <v>10435670</v>
      </c>
      <c r="B388" s="9" t="s">
        <v>42</v>
      </c>
      <c r="C388" s="4" t="s">
        <v>308</v>
      </c>
      <c r="D388" s="4" t="s">
        <v>48</v>
      </c>
      <c r="E388" s="4" t="s">
        <v>377</v>
      </c>
      <c r="F388" s="4">
        <v>0</v>
      </c>
    </row>
    <row r="389" spans="1:6" x14ac:dyDescent="0.25">
      <c r="A389" s="4">
        <v>10435671</v>
      </c>
      <c r="B389" s="9" t="s">
        <v>42</v>
      </c>
      <c r="C389" s="4" t="s">
        <v>212</v>
      </c>
      <c r="D389" s="4" t="s">
        <v>186</v>
      </c>
      <c r="E389" s="4" t="s">
        <v>378</v>
      </c>
      <c r="F389" s="4">
        <v>1</v>
      </c>
    </row>
    <row r="390" spans="1:6" x14ac:dyDescent="0.25">
      <c r="A390" s="4">
        <v>10435671</v>
      </c>
      <c r="B390" s="9" t="s">
        <v>42</v>
      </c>
      <c r="C390" s="4" t="s">
        <v>212</v>
      </c>
      <c r="D390" s="4" t="s">
        <v>186</v>
      </c>
      <c r="E390" s="4" t="s">
        <v>379</v>
      </c>
      <c r="F390" s="4">
        <v>1</v>
      </c>
    </row>
    <row r="391" spans="1:6" x14ac:dyDescent="0.25">
      <c r="A391" s="4">
        <v>10435671</v>
      </c>
      <c r="B391" s="9" t="s">
        <v>42</v>
      </c>
      <c r="C391" s="4" t="s">
        <v>212</v>
      </c>
      <c r="D391" s="4" t="s">
        <v>186</v>
      </c>
      <c r="E391" s="4" t="s">
        <v>377</v>
      </c>
      <c r="F391" s="4">
        <v>0</v>
      </c>
    </row>
    <row r="392" spans="1:6" x14ac:dyDescent="0.25">
      <c r="A392" s="4">
        <v>10435672</v>
      </c>
      <c r="B392" s="9" t="s">
        <v>42</v>
      </c>
      <c r="C392" s="4" t="s">
        <v>169</v>
      </c>
      <c r="D392" s="4" t="s">
        <v>104</v>
      </c>
      <c r="E392" s="4" t="s">
        <v>378</v>
      </c>
      <c r="F392" s="4">
        <v>1</v>
      </c>
    </row>
    <row r="393" spans="1:6" x14ac:dyDescent="0.25">
      <c r="A393" s="4">
        <v>10435672</v>
      </c>
      <c r="B393" s="9" t="s">
        <v>42</v>
      </c>
      <c r="C393" s="4" t="s">
        <v>169</v>
      </c>
      <c r="D393" s="4" t="s">
        <v>104</v>
      </c>
      <c r="E393" s="4" t="s">
        <v>379</v>
      </c>
      <c r="F393" s="4">
        <v>1</v>
      </c>
    </row>
    <row r="394" spans="1:6" x14ac:dyDescent="0.25">
      <c r="A394" s="4">
        <v>10435672</v>
      </c>
      <c r="B394" s="9" t="s">
        <v>42</v>
      </c>
      <c r="C394" s="4" t="s">
        <v>169</v>
      </c>
      <c r="D394" s="4" t="s">
        <v>104</v>
      </c>
      <c r="E394" s="4" t="s">
        <v>377</v>
      </c>
      <c r="F394" s="4">
        <v>0</v>
      </c>
    </row>
    <row r="395" spans="1:6" x14ac:dyDescent="0.25">
      <c r="A395" s="4">
        <v>10435673</v>
      </c>
      <c r="B395" s="9" t="s">
        <v>42</v>
      </c>
      <c r="C395" s="4" t="s">
        <v>300</v>
      </c>
      <c r="D395" s="4" t="s">
        <v>233</v>
      </c>
      <c r="E395" s="4" t="s">
        <v>378</v>
      </c>
      <c r="F395" s="4">
        <v>1</v>
      </c>
    </row>
    <row r="396" spans="1:6" x14ac:dyDescent="0.25">
      <c r="A396" s="4">
        <v>10435673</v>
      </c>
      <c r="B396" s="9" t="s">
        <v>42</v>
      </c>
      <c r="C396" s="4" t="s">
        <v>300</v>
      </c>
      <c r="D396" s="4" t="s">
        <v>233</v>
      </c>
      <c r="E396" s="4" t="s">
        <v>379</v>
      </c>
      <c r="F396" s="4">
        <v>1</v>
      </c>
    </row>
    <row r="397" spans="1:6" x14ac:dyDescent="0.25">
      <c r="A397" s="4">
        <v>10435673</v>
      </c>
      <c r="B397" s="9" t="s">
        <v>42</v>
      </c>
      <c r="C397" s="4" t="s">
        <v>300</v>
      </c>
      <c r="D397" s="4" t="s">
        <v>233</v>
      </c>
      <c r="E397" s="4" t="s">
        <v>377</v>
      </c>
      <c r="F397" s="4">
        <v>0</v>
      </c>
    </row>
    <row r="398" spans="1:6" x14ac:dyDescent="0.25">
      <c r="A398" s="4">
        <v>10435674</v>
      </c>
      <c r="B398" s="9" t="s">
        <v>42</v>
      </c>
      <c r="C398" s="4" t="s">
        <v>131</v>
      </c>
      <c r="D398" s="4" t="s">
        <v>104</v>
      </c>
      <c r="E398" s="4" t="s">
        <v>378</v>
      </c>
      <c r="F398" s="4">
        <v>1</v>
      </c>
    </row>
    <row r="399" spans="1:6" x14ac:dyDescent="0.25">
      <c r="A399" s="4">
        <v>10435674</v>
      </c>
      <c r="B399" s="9" t="s">
        <v>42</v>
      </c>
      <c r="C399" s="4" t="s">
        <v>131</v>
      </c>
      <c r="D399" s="4" t="s">
        <v>104</v>
      </c>
      <c r="E399" s="4" t="s">
        <v>379</v>
      </c>
      <c r="F399" s="4">
        <v>1</v>
      </c>
    </row>
    <row r="400" spans="1:6" x14ac:dyDescent="0.25">
      <c r="A400" s="4">
        <v>10435674</v>
      </c>
      <c r="B400" s="9" t="s">
        <v>42</v>
      </c>
      <c r="C400" s="4" t="s">
        <v>131</v>
      </c>
      <c r="D400" s="4" t="s">
        <v>104</v>
      </c>
      <c r="E400" s="4" t="s">
        <v>377</v>
      </c>
      <c r="F400" s="4">
        <v>0</v>
      </c>
    </row>
    <row r="401" spans="1:6" x14ac:dyDescent="0.25">
      <c r="A401" s="4">
        <v>10435675</v>
      </c>
      <c r="B401" s="9" t="s">
        <v>42</v>
      </c>
      <c r="C401" s="4" t="s">
        <v>103</v>
      </c>
      <c r="D401" s="4" t="s">
        <v>104</v>
      </c>
      <c r="E401" s="4" t="s">
        <v>378</v>
      </c>
      <c r="F401" s="4">
        <v>1</v>
      </c>
    </row>
    <row r="402" spans="1:6" x14ac:dyDescent="0.25">
      <c r="A402" s="4">
        <v>10435675</v>
      </c>
      <c r="B402" s="9" t="s">
        <v>42</v>
      </c>
      <c r="C402" s="4" t="s">
        <v>103</v>
      </c>
      <c r="D402" s="4" t="s">
        <v>104</v>
      </c>
      <c r="E402" s="4" t="s">
        <v>379</v>
      </c>
      <c r="F402" s="4">
        <v>1</v>
      </c>
    </row>
    <row r="403" spans="1:6" x14ac:dyDescent="0.25">
      <c r="A403" s="4">
        <v>10435675</v>
      </c>
      <c r="B403" s="9" t="s">
        <v>42</v>
      </c>
      <c r="C403" s="4" t="s">
        <v>103</v>
      </c>
      <c r="D403" s="4" t="s">
        <v>104</v>
      </c>
      <c r="E403" s="4" t="s">
        <v>377</v>
      </c>
      <c r="F403" s="4">
        <v>0</v>
      </c>
    </row>
    <row r="404" spans="1:6" x14ac:dyDescent="0.25">
      <c r="A404" s="4">
        <v>10435676</v>
      </c>
      <c r="B404" s="9" t="s">
        <v>42</v>
      </c>
      <c r="C404" s="4" t="s">
        <v>163</v>
      </c>
      <c r="D404" s="4" t="s">
        <v>136</v>
      </c>
      <c r="E404" s="4" t="s">
        <v>378</v>
      </c>
      <c r="F404" s="4">
        <v>1</v>
      </c>
    </row>
    <row r="405" spans="1:6" x14ac:dyDescent="0.25">
      <c r="A405" s="4">
        <v>10435676</v>
      </c>
      <c r="B405" s="9" t="s">
        <v>42</v>
      </c>
      <c r="C405" s="4" t="s">
        <v>163</v>
      </c>
      <c r="D405" s="4" t="s">
        <v>136</v>
      </c>
      <c r="E405" s="4" t="s">
        <v>379</v>
      </c>
      <c r="F405" s="4">
        <v>1</v>
      </c>
    </row>
    <row r="406" spans="1:6" x14ac:dyDescent="0.25">
      <c r="A406" s="4">
        <v>10435676</v>
      </c>
      <c r="B406" s="9" t="s">
        <v>42</v>
      </c>
      <c r="C406" s="4" t="s">
        <v>163</v>
      </c>
      <c r="D406" s="4" t="s">
        <v>136</v>
      </c>
      <c r="E406" s="4" t="s">
        <v>377</v>
      </c>
      <c r="F406" s="4">
        <v>0</v>
      </c>
    </row>
    <row r="407" spans="1:6" x14ac:dyDescent="0.25">
      <c r="A407" s="4">
        <v>10435677</v>
      </c>
      <c r="B407" s="9" t="s">
        <v>42</v>
      </c>
      <c r="C407" s="4" t="s">
        <v>115</v>
      </c>
      <c r="D407" s="4" t="s">
        <v>104</v>
      </c>
      <c r="E407" s="4" t="s">
        <v>378</v>
      </c>
      <c r="F407" s="4">
        <v>0</v>
      </c>
    </row>
    <row r="408" spans="1:6" x14ac:dyDescent="0.25">
      <c r="A408" s="4">
        <v>10435677</v>
      </c>
      <c r="B408" s="9" t="s">
        <v>42</v>
      </c>
      <c r="C408" s="4" t="s">
        <v>115</v>
      </c>
      <c r="D408" s="4" t="s">
        <v>104</v>
      </c>
      <c r="E408" s="4" t="s">
        <v>379</v>
      </c>
      <c r="F408" s="4">
        <v>1</v>
      </c>
    </row>
    <row r="409" spans="1:6" x14ac:dyDescent="0.25">
      <c r="A409" s="4">
        <v>10435677</v>
      </c>
      <c r="B409" s="9" t="s">
        <v>42</v>
      </c>
      <c r="C409" s="4" t="s">
        <v>115</v>
      </c>
      <c r="D409" s="4" t="s">
        <v>104</v>
      </c>
      <c r="E409" s="4" t="s">
        <v>377</v>
      </c>
      <c r="F409" s="4">
        <v>0</v>
      </c>
    </row>
    <row r="410" spans="1:6" x14ac:dyDescent="0.25">
      <c r="A410" s="4">
        <v>10435678</v>
      </c>
      <c r="B410" s="9" t="s">
        <v>42</v>
      </c>
      <c r="C410" s="4" t="s">
        <v>204</v>
      </c>
      <c r="D410" s="4" t="s">
        <v>186</v>
      </c>
      <c r="E410" s="4" t="s">
        <v>378</v>
      </c>
      <c r="F410" s="4">
        <v>1</v>
      </c>
    </row>
    <row r="411" spans="1:6" x14ac:dyDescent="0.25">
      <c r="A411" s="4">
        <v>10435678</v>
      </c>
      <c r="B411" s="9" t="s">
        <v>42</v>
      </c>
      <c r="C411" s="4" t="s">
        <v>204</v>
      </c>
      <c r="D411" s="4" t="s">
        <v>186</v>
      </c>
      <c r="E411" s="4" t="s">
        <v>379</v>
      </c>
      <c r="F411" s="4">
        <v>1</v>
      </c>
    </row>
    <row r="412" spans="1:6" x14ac:dyDescent="0.25">
      <c r="A412" s="4">
        <v>10435678</v>
      </c>
      <c r="B412" s="9" t="s">
        <v>42</v>
      </c>
      <c r="C412" s="4" t="s">
        <v>204</v>
      </c>
      <c r="D412" s="4" t="s">
        <v>186</v>
      </c>
      <c r="E412" s="4" t="s">
        <v>377</v>
      </c>
      <c r="F412" s="4">
        <v>0</v>
      </c>
    </row>
    <row r="413" spans="1:6" x14ac:dyDescent="0.25">
      <c r="A413" s="4">
        <v>10435679</v>
      </c>
      <c r="B413" s="9" t="s">
        <v>42</v>
      </c>
      <c r="C413" s="4" t="s">
        <v>93</v>
      </c>
      <c r="D413" s="4" t="s">
        <v>48</v>
      </c>
      <c r="E413" s="4" t="s">
        <v>378</v>
      </c>
      <c r="F413" s="4">
        <v>1</v>
      </c>
    </row>
    <row r="414" spans="1:6" x14ac:dyDescent="0.25">
      <c r="A414" s="4">
        <v>10435679</v>
      </c>
      <c r="B414" s="9" t="s">
        <v>42</v>
      </c>
      <c r="C414" s="4" t="s">
        <v>93</v>
      </c>
      <c r="D414" s="4" t="s">
        <v>48</v>
      </c>
      <c r="E414" s="4" t="s">
        <v>379</v>
      </c>
      <c r="F414" s="4">
        <v>1</v>
      </c>
    </row>
    <row r="415" spans="1:6" x14ac:dyDescent="0.25">
      <c r="A415" s="4">
        <v>10435679</v>
      </c>
      <c r="B415" s="9" t="s">
        <v>42</v>
      </c>
      <c r="C415" s="4" t="s">
        <v>93</v>
      </c>
      <c r="D415" s="4" t="s">
        <v>48</v>
      </c>
      <c r="E415" s="4" t="s">
        <v>377</v>
      </c>
      <c r="F415" s="4">
        <v>0</v>
      </c>
    </row>
    <row r="416" spans="1:6" x14ac:dyDescent="0.25">
      <c r="A416" s="4">
        <v>10435680</v>
      </c>
      <c r="B416" s="9" t="s">
        <v>42</v>
      </c>
      <c r="C416" s="4" t="s">
        <v>284</v>
      </c>
      <c r="D416" s="4" t="s">
        <v>233</v>
      </c>
      <c r="E416" s="4" t="s">
        <v>378</v>
      </c>
      <c r="F416" s="4">
        <v>1</v>
      </c>
    </row>
    <row r="417" spans="1:6" x14ac:dyDescent="0.25">
      <c r="A417" s="4">
        <v>10435680</v>
      </c>
      <c r="B417" s="9" t="s">
        <v>42</v>
      </c>
      <c r="C417" s="4" t="s">
        <v>284</v>
      </c>
      <c r="D417" s="4" t="s">
        <v>233</v>
      </c>
      <c r="E417" s="4" t="s">
        <v>379</v>
      </c>
      <c r="F417" s="4">
        <v>1</v>
      </c>
    </row>
    <row r="418" spans="1:6" x14ac:dyDescent="0.25">
      <c r="A418" s="4">
        <v>10435680</v>
      </c>
      <c r="B418" s="9" t="s">
        <v>42</v>
      </c>
      <c r="C418" s="4" t="s">
        <v>284</v>
      </c>
      <c r="D418" s="4" t="s">
        <v>233</v>
      </c>
      <c r="E418" s="4" t="s">
        <v>377</v>
      </c>
      <c r="F418" s="4">
        <v>0</v>
      </c>
    </row>
    <row r="419" spans="1:6" x14ac:dyDescent="0.25">
      <c r="A419" s="4">
        <v>10435681</v>
      </c>
      <c r="B419" s="9" t="s">
        <v>42</v>
      </c>
      <c r="C419" s="4" t="s">
        <v>69</v>
      </c>
      <c r="D419" s="4" t="s">
        <v>48</v>
      </c>
      <c r="E419" s="4" t="s">
        <v>378</v>
      </c>
      <c r="F419" s="4">
        <v>1</v>
      </c>
    </row>
    <row r="420" spans="1:6" x14ac:dyDescent="0.25">
      <c r="A420" s="4">
        <v>10435681</v>
      </c>
      <c r="B420" s="9" t="s">
        <v>42</v>
      </c>
      <c r="C420" s="4" t="s">
        <v>69</v>
      </c>
      <c r="D420" s="4" t="s">
        <v>48</v>
      </c>
      <c r="E420" s="4" t="s">
        <v>379</v>
      </c>
      <c r="F420" s="4">
        <v>1</v>
      </c>
    </row>
    <row r="421" spans="1:6" x14ac:dyDescent="0.25">
      <c r="A421" s="4">
        <v>10435681</v>
      </c>
      <c r="B421" s="9" t="s">
        <v>42</v>
      </c>
      <c r="C421" s="4" t="s">
        <v>69</v>
      </c>
      <c r="D421" s="4" t="s">
        <v>48</v>
      </c>
      <c r="E421" s="4" t="s">
        <v>377</v>
      </c>
      <c r="F421" s="4">
        <v>0</v>
      </c>
    </row>
    <row r="422" spans="1:6" x14ac:dyDescent="0.25">
      <c r="A422" s="4">
        <v>10435682</v>
      </c>
      <c r="B422" s="9" t="s">
        <v>42</v>
      </c>
      <c r="C422" s="4" t="s">
        <v>177</v>
      </c>
      <c r="D422" s="4" t="s">
        <v>104</v>
      </c>
      <c r="E422" s="4" t="s">
        <v>378</v>
      </c>
      <c r="F422" s="4">
        <v>1</v>
      </c>
    </row>
    <row r="423" spans="1:6" x14ac:dyDescent="0.25">
      <c r="A423" s="4">
        <v>10435682</v>
      </c>
      <c r="B423" s="9" t="s">
        <v>42</v>
      </c>
      <c r="C423" s="4" t="s">
        <v>177</v>
      </c>
      <c r="D423" s="4" t="s">
        <v>104</v>
      </c>
      <c r="E423" s="4" t="s">
        <v>379</v>
      </c>
      <c r="F423" s="4">
        <v>1</v>
      </c>
    </row>
    <row r="424" spans="1:6" x14ac:dyDescent="0.25">
      <c r="A424" s="4">
        <v>10435682</v>
      </c>
      <c r="B424" s="9" t="s">
        <v>42</v>
      </c>
      <c r="C424" s="4" t="s">
        <v>177</v>
      </c>
      <c r="D424" s="4" t="s">
        <v>104</v>
      </c>
      <c r="E424" s="4" t="s">
        <v>377</v>
      </c>
      <c r="F424" s="4">
        <v>0</v>
      </c>
    </row>
    <row r="425" spans="1:6" x14ac:dyDescent="0.25">
      <c r="A425" s="4">
        <v>10435683</v>
      </c>
      <c r="B425" s="9" t="s">
        <v>42</v>
      </c>
      <c r="C425" s="4" t="s">
        <v>256</v>
      </c>
      <c r="D425" s="4" t="s">
        <v>253</v>
      </c>
      <c r="E425" s="4" t="s">
        <v>378</v>
      </c>
      <c r="F425" s="4">
        <v>1</v>
      </c>
    </row>
    <row r="426" spans="1:6" x14ac:dyDescent="0.25">
      <c r="A426" s="4">
        <v>10435683</v>
      </c>
      <c r="B426" s="9" t="s">
        <v>42</v>
      </c>
      <c r="C426" s="4" t="s">
        <v>256</v>
      </c>
      <c r="D426" s="4" t="s">
        <v>253</v>
      </c>
      <c r="E426" s="4" t="s">
        <v>379</v>
      </c>
      <c r="F426" s="4">
        <v>1</v>
      </c>
    </row>
    <row r="427" spans="1:6" x14ac:dyDescent="0.25">
      <c r="A427" s="4">
        <v>10435683</v>
      </c>
      <c r="B427" s="9" t="s">
        <v>42</v>
      </c>
      <c r="C427" s="4" t="s">
        <v>256</v>
      </c>
      <c r="D427" s="4" t="s">
        <v>253</v>
      </c>
      <c r="E427" s="4" t="s">
        <v>377</v>
      </c>
      <c r="F427" s="4">
        <v>0</v>
      </c>
    </row>
    <row r="428" spans="1:6" x14ac:dyDescent="0.25">
      <c r="A428" s="4">
        <v>10435684</v>
      </c>
      <c r="B428" s="9" t="s">
        <v>42</v>
      </c>
      <c r="C428" s="4" t="s">
        <v>289</v>
      </c>
      <c r="D428" s="4" t="s">
        <v>233</v>
      </c>
      <c r="E428" s="4" t="s">
        <v>378</v>
      </c>
      <c r="F428" s="4">
        <v>1</v>
      </c>
    </row>
    <row r="429" spans="1:6" x14ac:dyDescent="0.25">
      <c r="A429" s="4">
        <v>10435684</v>
      </c>
      <c r="B429" s="9" t="s">
        <v>42</v>
      </c>
      <c r="C429" s="4" t="s">
        <v>289</v>
      </c>
      <c r="D429" s="4" t="s">
        <v>233</v>
      </c>
      <c r="E429" s="4" t="s">
        <v>379</v>
      </c>
      <c r="F429" s="4">
        <v>1</v>
      </c>
    </row>
    <row r="430" spans="1:6" x14ac:dyDescent="0.25">
      <c r="A430" s="4">
        <v>10435684</v>
      </c>
      <c r="B430" s="9" t="s">
        <v>42</v>
      </c>
      <c r="C430" s="4" t="s">
        <v>289</v>
      </c>
      <c r="D430" s="4" t="s">
        <v>233</v>
      </c>
      <c r="E430" s="4" t="s">
        <v>377</v>
      </c>
      <c r="F430" s="4">
        <v>0</v>
      </c>
    </row>
    <row r="431" spans="1:6" x14ac:dyDescent="0.25">
      <c r="A431" s="4">
        <v>10435685</v>
      </c>
      <c r="B431" s="9" t="s">
        <v>42</v>
      </c>
      <c r="C431" s="4" t="s">
        <v>128</v>
      </c>
      <c r="D431" s="4" t="s">
        <v>104</v>
      </c>
      <c r="E431" s="4" t="s">
        <v>378</v>
      </c>
      <c r="F431" s="4">
        <v>0</v>
      </c>
    </row>
    <row r="432" spans="1:6" x14ac:dyDescent="0.25">
      <c r="A432" s="4">
        <v>10435685</v>
      </c>
      <c r="B432" s="9" t="s">
        <v>42</v>
      </c>
      <c r="C432" s="4" t="s">
        <v>128</v>
      </c>
      <c r="D432" s="4" t="s">
        <v>104</v>
      </c>
      <c r="E432" s="4" t="s">
        <v>379</v>
      </c>
      <c r="F432" s="4">
        <v>1</v>
      </c>
    </row>
    <row r="433" spans="1:6" x14ac:dyDescent="0.25">
      <c r="A433" s="4">
        <v>10435685</v>
      </c>
      <c r="B433" s="9" t="s">
        <v>42</v>
      </c>
      <c r="C433" s="4" t="s">
        <v>128</v>
      </c>
      <c r="D433" s="4" t="s">
        <v>104</v>
      </c>
      <c r="E433" s="4" t="s">
        <v>377</v>
      </c>
      <c r="F433" s="4">
        <v>0</v>
      </c>
    </row>
    <row r="434" spans="1:6" x14ac:dyDescent="0.25">
      <c r="A434" s="4">
        <v>10435686</v>
      </c>
      <c r="B434" s="9" t="s">
        <v>42</v>
      </c>
      <c r="C434" s="4" t="s">
        <v>166</v>
      </c>
      <c r="D434" s="4" t="s">
        <v>104</v>
      </c>
      <c r="E434" s="4" t="s">
        <v>378</v>
      </c>
      <c r="F434" s="4">
        <v>1</v>
      </c>
    </row>
    <row r="435" spans="1:6" x14ac:dyDescent="0.25">
      <c r="A435" s="4">
        <v>10435686</v>
      </c>
      <c r="B435" s="9" t="s">
        <v>42</v>
      </c>
      <c r="C435" s="4" t="s">
        <v>166</v>
      </c>
      <c r="D435" s="4" t="s">
        <v>104</v>
      </c>
      <c r="E435" s="4" t="s">
        <v>379</v>
      </c>
      <c r="F435" s="4">
        <v>1</v>
      </c>
    </row>
    <row r="436" spans="1:6" x14ac:dyDescent="0.25">
      <c r="A436" s="4">
        <v>10435686</v>
      </c>
      <c r="B436" s="9" t="s">
        <v>42</v>
      </c>
      <c r="C436" s="4" t="s">
        <v>166</v>
      </c>
      <c r="D436" s="4" t="s">
        <v>104</v>
      </c>
      <c r="E436" s="4" t="s">
        <v>377</v>
      </c>
      <c r="F436" s="4">
        <v>0</v>
      </c>
    </row>
    <row r="437" spans="1:6" x14ac:dyDescent="0.25">
      <c r="A437" s="4">
        <v>10435687</v>
      </c>
      <c r="B437" s="9" t="s">
        <v>42</v>
      </c>
      <c r="C437" s="4" t="s">
        <v>174</v>
      </c>
      <c r="D437" s="4" t="s">
        <v>104</v>
      </c>
      <c r="E437" s="4" t="s">
        <v>378</v>
      </c>
      <c r="F437" s="4">
        <v>0</v>
      </c>
    </row>
    <row r="438" spans="1:6" x14ac:dyDescent="0.25">
      <c r="A438" s="4">
        <v>10435687</v>
      </c>
      <c r="B438" s="9" t="s">
        <v>42</v>
      </c>
      <c r="C438" s="4" t="s">
        <v>174</v>
      </c>
      <c r="D438" s="4" t="s">
        <v>104</v>
      </c>
      <c r="E438" s="4" t="s">
        <v>379</v>
      </c>
      <c r="F438" s="4">
        <v>0</v>
      </c>
    </row>
    <row r="439" spans="1:6" x14ac:dyDescent="0.25">
      <c r="A439" s="4">
        <v>10435687</v>
      </c>
      <c r="B439" s="9" t="s">
        <v>42</v>
      </c>
      <c r="C439" s="4" t="s">
        <v>174</v>
      </c>
      <c r="D439" s="4" t="s">
        <v>104</v>
      </c>
      <c r="E439" s="4" t="s">
        <v>377</v>
      </c>
      <c r="F439" s="4">
        <v>1</v>
      </c>
    </row>
    <row r="440" spans="1:6" x14ac:dyDescent="0.25">
      <c r="A440" s="4">
        <v>10435688</v>
      </c>
      <c r="B440" s="9" t="s">
        <v>42</v>
      </c>
      <c r="C440" s="4" t="s">
        <v>120</v>
      </c>
      <c r="D440" s="4" t="s">
        <v>104</v>
      </c>
      <c r="E440" s="4" t="s">
        <v>378</v>
      </c>
      <c r="F440" s="4">
        <v>1</v>
      </c>
    </row>
    <row r="441" spans="1:6" x14ac:dyDescent="0.25">
      <c r="A441" s="4">
        <v>10435688</v>
      </c>
      <c r="B441" s="9" t="s">
        <v>42</v>
      </c>
      <c r="C441" s="4" t="s">
        <v>120</v>
      </c>
      <c r="D441" s="4" t="s">
        <v>104</v>
      </c>
      <c r="E441" s="4" t="s">
        <v>379</v>
      </c>
      <c r="F441" s="4">
        <v>1</v>
      </c>
    </row>
    <row r="442" spans="1:6" x14ac:dyDescent="0.25">
      <c r="A442" s="4">
        <v>10435688</v>
      </c>
      <c r="B442" s="9" t="s">
        <v>42</v>
      </c>
      <c r="C442" s="4" t="s">
        <v>120</v>
      </c>
      <c r="D442" s="4" t="s">
        <v>104</v>
      </c>
      <c r="E442" s="4" t="s">
        <v>377</v>
      </c>
      <c r="F442" s="4">
        <v>0</v>
      </c>
    </row>
    <row r="443" spans="1:6" x14ac:dyDescent="0.25">
      <c r="A443" s="4">
        <v>10435689</v>
      </c>
      <c r="B443" s="9" t="s">
        <v>42</v>
      </c>
      <c r="C443" s="4" t="s">
        <v>146</v>
      </c>
      <c r="D443" s="4" t="s">
        <v>136</v>
      </c>
      <c r="E443" s="4" t="s">
        <v>378</v>
      </c>
      <c r="F443" s="4">
        <v>1</v>
      </c>
    </row>
    <row r="444" spans="1:6" x14ac:dyDescent="0.25">
      <c r="A444" s="4">
        <v>10435689</v>
      </c>
      <c r="B444" s="9" t="s">
        <v>42</v>
      </c>
      <c r="C444" s="4" t="s">
        <v>146</v>
      </c>
      <c r="D444" s="4" t="s">
        <v>136</v>
      </c>
      <c r="E444" s="4" t="s">
        <v>379</v>
      </c>
      <c r="F444" s="4">
        <v>1</v>
      </c>
    </row>
    <row r="445" spans="1:6" x14ac:dyDescent="0.25">
      <c r="A445" s="4">
        <v>10435689</v>
      </c>
      <c r="B445" s="9" t="s">
        <v>42</v>
      </c>
      <c r="C445" s="4" t="s">
        <v>146</v>
      </c>
      <c r="D445" s="4" t="s">
        <v>136</v>
      </c>
      <c r="E445" s="4" t="s">
        <v>377</v>
      </c>
      <c r="F445" s="4">
        <v>0</v>
      </c>
    </row>
    <row r="446" spans="1:6" x14ac:dyDescent="0.25">
      <c r="A446" s="4">
        <v>10435690</v>
      </c>
      <c r="B446" s="9" t="s">
        <v>42</v>
      </c>
      <c r="C446" s="4" t="s">
        <v>60</v>
      </c>
      <c r="D446" s="4" t="s">
        <v>48</v>
      </c>
      <c r="E446" s="4" t="s">
        <v>378</v>
      </c>
      <c r="F446" s="4">
        <v>1</v>
      </c>
    </row>
    <row r="447" spans="1:6" x14ac:dyDescent="0.25">
      <c r="A447" s="4">
        <v>10435690</v>
      </c>
      <c r="B447" s="9" t="s">
        <v>42</v>
      </c>
      <c r="C447" s="4" t="s">
        <v>60</v>
      </c>
      <c r="D447" s="4" t="s">
        <v>48</v>
      </c>
      <c r="E447" s="4" t="s">
        <v>379</v>
      </c>
      <c r="F447" s="4">
        <v>1</v>
      </c>
    </row>
    <row r="448" spans="1:6" x14ac:dyDescent="0.25">
      <c r="A448" s="4">
        <v>10435690</v>
      </c>
      <c r="B448" s="9" t="s">
        <v>42</v>
      </c>
      <c r="C448" s="4" t="s">
        <v>60</v>
      </c>
      <c r="D448" s="4" t="s">
        <v>48</v>
      </c>
      <c r="E448" s="4" t="s">
        <v>377</v>
      </c>
      <c r="F448" s="4">
        <v>0</v>
      </c>
    </row>
    <row r="449" spans="1:6" x14ac:dyDescent="0.25">
      <c r="A449" s="4">
        <v>10435691</v>
      </c>
      <c r="B449" s="9" t="s">
        <v>42</v>
      </c>
      <c r="C449" s="4" t="s">
        <v>98</v>
      </c>
      <c r="D449" s="4" t="s">
        <v>48</v>
      </c>
      <c r="E449" s="4" t="s">
        <v>378</v>
      </c>
      <c r="F449" s="4">
        <v>1</v>
      </c>
    </row>
    <row r="450" spans="1:6" x14ac:dyDescent="0.25">
      <c r="A450" s="4">
        <v>10435691</v>
      </c>
      <c r="B450" s="9" t="s">
        <v>42</v>
      </c>
      <c r="C450" s="4" t="s">
        <v>98</v>
      </c>
      <c r="D450" s="4" t="s">
        <v>48</v>
      </c>
      <c r="E450" s="4" t="s">
        <v>379</v>
      </c>
      <c r="F450" s="4">
        <v>1</v>
      </c>
    </row>
    <row r="451" spans="1:6" x14ac:dyDescent="0.25">
      <c r="A451" s="4">
        <v>10435691</v>
      </c>
      <c r="B451" s="9" t="s">
        <v>42</v>
      </c>
      <c r="C451" s="4" t="s">
        <v>98</v>
      </c>
      <c r="D451" s="4" t="s">
        <v>48</v>
      </c>
      <c r="E451" s="4" t="s">
        <v>377</v>
      </c>
      <c r="F451" s="4">
        <v>0</v>
      </c>
    </row>
    <row r="452" spans="1:6" x14ac:dyDescent="0.25">
      <c r="A452" s="4">
        <v>10435692</v>
      </c>
      <c r="B452" s="9" t="s">
        <v>42</v>
      </c>
      <c r="C452" s="4" t="s">
        <v>47</v>
      </c>
      <c r="D452" s="4" t="s">
        <v>48</v>
      </c>
      <c r="E452" s="4" t="s">
        <v>378</v>
      </c>
      <c r="F452" s="4">
        <v>1</v>
      </c>
    </row>
    <row r="453" spans="1:6" x14ac:dyDescent="0.25">
      <c r="A453" s="4">
        <v>10435692</v>
      </c>
      <c r="B453" s="9" t="s">
        <v>42</v>
      </c>
      <c r="C453" s="4" t="s">
        <v>47</v>
      </c>
      <c r="D453" s="4" t="s">
        <v>48</v>
      </c>
      <c r="E453" s="4" t="s">
        <v>379</v>
      </c>
      <c r="F453" s="4">
        <v>1</v>
      </c>
    </row>
    <row r="454" spans="1:6" x14ac:dyDescent="0.25">
      <c r="A454" s="4">
        <v>10435692</v>
      </c>
      <c r="B454" s="9" t="s">
        <v>42</v>
      </c>
      <c r="C454" s="4" t="s">
        <v>47</v>
      </c>
      <c r="D454" s="4" t="s">
        <v>48</v>
      </c>
      <c r="E454" s="4" t="s">
        <v>377</v>
      </c>
      <c r="F454" s="4">
        <v>0</v>
      </c>
    </row>
    <row r="455" spans="1:6" x14ac:dyDescent="0.25">
      <c r="A455" s="4">
        <v>10435693</v>
      </c>
      <c r="B455" s="9" t="s">
        <v>42</v>
      </c>
      <c r="C455" s="4" t="s">
        <v>295</v>
      </c>
      <c r="D455" s="4" t="s">
        <v>233</v>
      </c>
      <c r="E455" s="4" t="s">
        <v>378</v>
      </c>
      <c r="F455" s="4">
        <v>1</v>
      </c>
    </row>
    <row r="456" spans="1:6" x14ac:dyDescent="0.25">
      <c r="A456" s="4">
        <v>10435693</v>
      </c>
      <c r="B456" s="9" t="s">
        <v>42</v>
      </c>
      <c r="C456" s="4" t="s">
        <v>295</v>
      </c>
      <c r="D456" s="4" t="s">
        <v>233</v>
      </c>
      <c r="E456" s="4" t="s">
        <v>379</v>
      </c>
      <c r="F456" s="4">
        <v>1</v>
      </c>
    </row>
    <row r="457" spans="1:6" x14ac:dyDescent="0.25">
      <c r="A457" s="4">
        <v>10435693</v>
      </c>
      <c r="B457" s="9" t="s">
        <v>42</v>
      </c>
      <c r="C457" s="4" t="s">
        <v>295</v>
      </c>
      <c r="D457" s="4" t="s">
        <v>233</v>
      </c>
      <c r="E457" s="4" t="s">
        <v>377</v>
      </c>
      <c r="F457" s="4">
        <v>0</v>
      </c>
    </row>
    <row r="458" spans="1:6" x14ac:dyDescent="0.25">
      <c r="A458" s="4">
        <v>10435694</v>
      </c>
      <c r="B458" s="9" t="s">
        <v>42</v>
      </c>
      <c r="C458" s="4" t="s">
        <v>135</v>
      </c>
      <c r="D458" s="4" t="s">
        <v>136</v>
      </c>
      <c r="E458" s="4" t="s">
        <v>378</v>
      </c>
      <c r="F458" s="4">
        <v>1</v>
      </c>
    </row>
    <row r="459" spans="1:6" x14ac:dyDescent="0.25">
      <c r="A459" s="4">
        <v>10435694</v>
      </c>
      <c r="B459" s="9" t="s">
        <v>42</v>
      </c>
      <c r="C459" s="4" t="s">
        <v>135</v>
      </c>
      <c r="D459" s="4" t="s">
        <v>136</v>
      </c>
      <c r="E459" s="4" t="s">
        <v>379</v>
      </c>
      <c r="F459" s="4">
        <v>1</v>
      </c>
    </row>
    <row r="460" spans="1:6" x14ac:dyDescent="0.25">
      <c r="A460" s="4">
        <v>10435694</v>
      </c>
      <c r="B460" s="9" t="s">
        <v>42</v>
      </c>
      <c r="C460" s="4" t="s">
        <v>135</v>
      </c>
      <c r="D460" s="4" t="s">
        <v>136</v>
      </c>
      <c r="E460" s="4" t="s">
        <v>377</v>
      </c>
      <c r="F460" s="4">
        <v>0</v>
      </c>
    </row>
    <row r="461" spans="1:6" x14ac:dyDescent="0.25">
      <c r="A461" s="4">
        <v>10435695</v>
      </c>
      <c r="B461" s="9" t="s">
        <v>42</v>
      </c>
      <c r="C461" s="4" t="s">
        <v>305</v>
      </c>
      <c r="D461" s="4" t="s">
        <v>253</v>
      </c>
      <c r="E461" s="4" t="s">
        <v>378</v>
      </c>
      <c r="F461" s="4">
        <v>1</v>
      </c>
    </row>
    <row r="462" spans="1:6" x14ac:dyDescent="0.25">
      <c r="A462" s="4">
        <v>10435695</v>
      </c>
      <c r="B462" s="9" t="s">
        <v>42</v>
      </c>
      <c r="C462" s="4" t="s">
        <v>305</v>
      </c>
      <c r="D462" s="4" t="s">
        <v>253</v>
      </c>
      <c r="E462" s="4" t="s">
        <v>379</v>
      </c>
      <c r="F462" s="4">
        <v>1</v>
      </c>
    </row>
    <row r="463" spans="1:6" x14ac:dyDescent="0.25">
      <c r="A463" s="4">
        <v>10435695</v>
      </c>
      <c r="B463" s="9" t="s">
        <v>42</v>
      </c>
      <c r="C463" s="4" t="s">
        <v>305</v>
      </c>
      <c r="D463" s="4" t="s">
        <v>253</v>
      </c>
      <c r="E463" s="4" t="s">
        <v>377</v>
      </c>
      <c r="F463" s="4">
        <v>0</v>
      </c>
    </row>
    <row r="464" spans="1:6" x14ac:dyDescent="0.25">
      <c r="A464" s="4">
        <v>10435696</v>
      </c>
      <c r="B464" s="9" t="s">
        <v>42</v>
      </c>
      <c r="C464" s="4" t="s">
        <v>141</v>
      </c>
      <c r="D464" s="4" t="s">
        <v>136</v>
      </c>
      <c r="E464" s="4" t="s">
        <v>378</v>
      </c>
      <c r="F464" s="4">
        <v>1</v>
      </c>
    </row>
    <row r="465" spans="1:6" x14ac:dyDescent="0.25">
      <c r="A465" s="4">
        <v>10435696</v>
      </c>
      <c r="B465" s="9" t="s">
        <v>42</v>
      </c>
      <c r="C465" s="4" t="s">
        <v>141</v>
      </c>
      <c r="D465" s="4" t="s">
        <v>136</v>
      </c>
      <c r="E465" s="4" t="s">
        <v>379</v>
      </c>
      <c r="F465" s="4">
        <v>1</v>
      </c>
    </row>
    <row r="466" spans="1:6" x14ac:dyDescent="0.25">
      <c r="A466" s="4">
        <v>10435696</v>
      </c>
      <c r="B466" s="9" t="s">
        <v>42</v>
      </c>
      <c r="C466" s="4" t="s">
        <v>141</v>
      </c>
      <c r="D466" s="4" t="s">
        <v>136</v>
      </c>
      <c r="E466" s="4" t="s">
        <v>377</v>
      </c>
      <c r="F466" s="4">
        <v>0</v>
      </c>
    </row>
    <row r="467" spans="1:6" x14ac:dyDescent="0.25">
      <c r="A467" s="4">
        <v>10435697</v>
      </c>
      <c r="B467" s="9" t="s">
        <v>42</v>
      </c>
      <c r="C467" s="4" t="s">
        <v>292</v>
      </c>
      <c r="D467" s="4" t="s">
        <v>233</v>
      </c>
      <c r="E467" s="4" t="s">
        <v>378</v>
      </c>
      <c r="F467" s="4">
        <v>1</v>
      </c>
    </row>
    <row r="468" spans="1:6" x14ac:dyDescent="0.25">
      <c r="A468" s="4">
        <v>10435697</v>
      </c>
      <c r="B468" s="9" t="s">
        <v>42</v>
      </c>
      <c r="C468" s="4" t="s">
        <v>292</v>
      </c>
      <c r="D468" s="4" t="s">
        <v>233</v>
      </c>
      <c r="E468" s="4" t="s">
        <v>379</v>
      </c>
      <c r="F468" s="4">
        <v>0</v>
      </c>
    </row>
    <row r="469" spans="1:6" x14ac:dyDescent="0.25">
      <c r="A469" s="4">
        <v>10435697</v>
      </c>
      <c r="B469" s="9" t="s">
        <v>42</v>
      </c>
      <c r="C469" s="4" t="s">
        <v>292</v>
      </c>
      <c r="D469" s="4" t="s">
        <v>233</v>
      </c>
      <c r="E469" s="4" t="s">
        <v>377</v>
      </c>
      <c r="F469" s="4">
        <v>0</v>
      </c>
    </row>
    <row r="470" spans="1:6" x14ac:dyDescent="0.25">
      <c r="A470" s="4">
        <v>10435698</v>
      </c>
      <c r="B470" s="9" t="s">
        <v>42</v>
      </c>
      <c r="C470" s="4" t="s">
        <v>151</v>
      </c>
      <c r="D470" s="4" t="s">
        <v>136</v>
      </c>
      <c r="E470" s="4" t="s">
        <v>378</v>
      </c>
      <c r="F470" s="4">
        <v>1</v>
      </c>
    </row>
    <row r="471" spans="1:6" x14ac:dyDescent="0.25">
      <c r="A471" s="4">
        <v>10435698</v>
      </c>
      <c r="B471" s="9" t="s">
        <v>42</v>
      </c>
      <c r="C471" s="4" t="s">
        <v>151</v>
      </c>
      <c r="D471" s="4" t="s">
        <v>136</v>
      </c>
      <c r="E471" s="4" t="s">
        <v>379</v>
      </c>
      <c r="F471" s="4">
        <v>1</v>
      </c>
    </row>
    <row r="472" spans="1:6" x14ac:dyDescent="0.25">
      <c r="A472" s="4">
        <v>10435698</v>
      </c>
      <c r="B472" s="9" t="s">
        <v>42</v>
      </c>
      <c r="C472" s="4" t="s">
        <v>151</v>
      </c>
      <c r="D472" s="4" t="s">
        <v>136</v>
      </c>
      <c r="E472" s="4" t="s">
        <v>377</v>
      </c>
      <c r="F472" s="4">
        <v>0</v>
      </c>
    </row>
    <row r="473" spans="1:6" x14ac:dyDescent="0.25">
      <c r="A473" s="4">
        <v>10435699</v>
      </c>
      <c r="B473" s="9" t="s">
        <v>42</v>
      </c>
      <c r="C473" s="4" t="s">
        <v>281</v>
      </c>
      <c r="D473" s="4" t="s">
        <v>253</v>
      </c>
      <c r="E473" s="4" t="s">
        <v>378</v>
      </c>
      <c r="F473" s="4">
        <v>1</v>
      </c>
    </row>
    <row r="474" spans="1:6" x14ac:dyDescent="0.25">
      <c r="A474" s="4">
        <v>10435699</v>
      </c>
      <c r="B474" s="9" t="s">
        <v>42</v>
      </c>
      <c r="C474" s="4" t="s">
        <v>281</v>
      </c>
      <c r="D474" s="4" t="s">
        <v>253</v>
      </c>
      <c r="E474" s="4" t="s">
        <v>379</v>
      </c>
      <c r="F474" s="4">
        <v>0</v>
      </c>
    </row>
    <row r="475" spans="1:6" x14ac:dyDescent="0.25">
      <c r="A475" s="4">
        <v>10435699</v>
      </c>
      <c r="B475" s="9" t="s">
        <v>42</v>
      </c>
      <c r="C475" s="4" t="s">
        <v>281</v>
      </c>
      <c r="D475" s="4" t="s">
        <v>253</v>
      </c>
      <c r="E475" s="4" t="s">
        <v>377</v>
      </c>
      <c r="F475" s="4">
        <v>0</v>
      </c>
    </row>
    <row r="476" spans="1:6" x14ac:dyDescent="0.25">
      <c r="A476" s="4">
        <v>10435700</v>
      </c>
      <c r="B476" s="9" t="s">
        <v>42</v>
      </c>
      <c r="C476" s="4" t="s">
        <v>247</v>
      </c>
      <c r="D476" s="4" t="s">
        <v>136</v>
      </c>
      <c r="E476" s="4" t="s">
        <v>378</v>
      </c>
      <c r="F476" s="4">
        <v>0</v>
      </c>
    </row>
    <row r="477" spans="1:6" x14ac:dyDescent="0.25">
      <c r="A477" s="4">
        <v>10435700</v>
      </c>
      <c r="B477" s="9" t="s">
        <v>42</v>
      </c>
      <c r="C477" s="4" t="s">
        <v>247</v>
      </c>
      <c r="D477" s="4" t="s">
        <v>136</v>
      </c>
      <c r="E477" s="4" t="s">
        <v>379</v>
      </c>
      <c r="F477" s="4">
        <v>0</v>
      </c>
    </row>
    <row r="478" spans="1:6" x14ac:dyDescent="0.25">
      <c r="A478" s="4">
        <v>10435700</v>
      </c>
      <c r="B478" s="9" t="s">
        <v>42</v>
      </c>
      <c r="C478" s="4" t="s">
        <v>247</v>
      </c>
      <c r="D478" s="4" t="s">
        <v>136</v>
      </c>
      <c r="E478" s="4" t="s">
        <v>377</v>
      </c>
      <c r="F478" s="4">
        <v>1</v>
      </c>
    </row>
    <row r="479" spans="1:6" x14ac:dyDescent="0.25">
      <c r="A479" s="4">
        <v>10435701</v>
      </c>
      <c r="B479" s="9" t="s">
        <v>42</v>
      </c>
      <c r="C479" s="4" t="s">
        <v>242</v>
      </c>
      <c r="D479" s="4" t="s">
        <v>136</v>
      </c>
      <c r="E479" s="4" t="s">
        <v>378</v>
      </c>
      <c r="F479" s="4">
        <v>1</v>
      </c>
    </row>
    <row r="480" spans="1:6" x14ac:dyDescent="0.25">
      <c r="A480" s="4">
        <v>10435701</v>
      </c>
      <c r="B480" s="9" t="s">
        <v>42</v>
      </c>
      <c r="C480" s="4" t="s">
        <v>242</v>
      </c>
      <c r="D480" s="4" t="s">
        <v>136</v>
      </c>
      <c r="E480" s="4" t="s">
        <v>379</v>
      </c>
      <c r="F480" s="4">
        <v>1</v>
      </c>
    </row>
    <row r="481" spans="1:6" x14ac:dyDescent="0.25">
      <c r="A481" s="4">
        <v>10435701</v>
      </c>
      <c r="B481" s="9" t="s">
        <v>42</v>
      </c>
      <c r="C481" s="4" t="s">
        <v>242</v>
      </c>
      <c r="D481" s="4" t="s">
        <v>136</v>
      </c>
      <c r="E481" s="4" t="s">
        <v>377</v>
      </c>
      <c r="F481" s="4">
        <v>0</v>
      </c>
    </row>
    <row r="482" spans="1:6" x14ac:dyDescent="0.25">
      <c r="A482" s="4">
        <v>10435702</v>
      </c>
      <c r="B482" s="9" t="s">
        <v>42</v>
      </c>
      <c r="C482" s="4" t="s">
        <v>237</v>
      </c>
      <c r="D482" s="4" t="s">
        <v>233</v>
      </c>
      <c r="E482" s="4" t="s">
        <v>378</v>
      </c>
      <c r="F482" s="4">
        <v>1</v>
      </c>
    </row>
    <row r="483" spans="1:6" x14ac:dyDescent="0.25">
      <c r="A483" s="4">
        <v>10435702</v>
      </c>
      <c r="B483" s="9" t="s">
        <v>42</v>
      </c>
      <c r="C483" s="4" t="s">
        <v>237</v>
      </c>
      <c r="D483" s="4" t="s">
        <v>233</v>
      </c>
      <c r="E483" s="4" t="s">
        <v>379</v>
      </c>
      <c r="F483" s="4">
        <v>0</v>
      </c>
    </row>
    <row r="484" spans="1:6" x14ac:dyDescent="0.25">
      <c r="A484" s="4">
        <v>10435702</v>
      </c>
      <c r="B484" s="9" t="s">
        <v>42</v>
      </c>
      <c r="C484" s="4" t="s">
        <v>237</v>
      </c>
      <c r="D484" s="4" t="s">
        <v>233</v>
      </c>
      <c r="E484" s="4" t="s">
        <v>377</v>
      </c>
      <c r="F484" s="4">
        <v>0</v>
      </c>
    </row>
    <row r="485" spans="1:6" x14ac:dyDescent="0.25">
      <c r="A485" s="4">
        <v>10435703</v>
      </c>
      <c r="B485" s="9" t="s">
        <v>42</v>
      </c>
      <c r="C485" s="4" t="s">
        <v>272</v>
      </c>
      <c r="D485" s="4" t="s">
        <v>253</v>
      </c>
      <c r="E485" s="4" t="s">
        <v>378</v>
      </c>
      <c r="F485" s="4">
        <v>1</v>
      </c>
    </row>
    <row r="486" spans="1:6" x14ac:dyDescent="0.25">
      <c r="A486" s="4">
        <v>10435703</v>
      </c>
      <c r="B486" s="9" t="s">
        <v>42</v>
      </c>
      <c r="C486" s="4" t="s">
        <v>272</v>
      </c>
      <c r="D486" s="4" t="s">
        <v>253</v>
      </c>
      <c r="E486" s="4" t="s">
        <v>379</v>
      </c>
      <c r="F486" s="4">
        <v>0</v>
      </c>
    </row>
    <row r="487" spans="1:6" x14ac:dyDescent="0.25">
      <c r="A487" s="4">
        <v>10435703</v>
      </c>
      <c r="B487" s="9" t="s">
        <v>42</v>
      </c>
      <c r="C487" s="4" t="s">
        <v>272</v>
      </c>
      <c r="D487" s="4" t="s">
        <v>253</v>
      </c>
      <c r="E487" s="4" t="s">
        <v>377</v>
      </c>
      <c r="F487" s="4">
        <v>0</v>
      </c>
    </row>
    <row r="488" spans="1:6" x14ac:dyDescent="0.25">
      <c r="A488" s="4">
        <v>10435704</v>
      </c>
      <c r="B488" s="9" t="s">
        <v>42</v>
      </c>
      <c r="C488" s="4" t="s">
        <v>227</v>
      </c>
      <c r="D488" s="4" t="s">
        <v>136</v>
      </c>
      <c r="E488" s="4" t="s">
        <v>378</v>
      </c>
      <c r="F488" s="4">
        <v>1</v>
      </c>
    </row>
    <row r="489" spans="1:6" x14ac:dyDescent="0.25">
      <c r="A489" s="4">
        <v>10435704</v>
      </c>
      <c r="B489" s="9" t="s">
        <v>42</v>
      </c>
      <c r="C489" s="4" t="s">
        <v>227</v>
      </c>
      <c r="D489" s="4" t="s">
        <v>136</v>
      </c>
      <c r="E489" s="4" t="s">
        <v>379</v>
      </c>
      <c r="F489" s="4">
        <v>0</v>
      </c>
    </row>
    <row r="490" spans="1:6" x14ac:dyDescent="0.25">
      <c r="A490" s="4">
        <v>10435704</v>
      </c>
      <c r="B490" s="9" t="s">
        <v>42</v>
      </c>
      <c r="C490" s="4" t="s">
        <v>227</v>
      </c>
      <c r="D490" s="4" t="s">
        <v>136</v>
      </c>
      <c r="E490" s="4" t="s">
        <v>377</v>
      </c>
      <c r="F490" s="4">
        <v>0</v>
      </c>
    </row>
    <row r="491" spans="1:6" x14ac:dyDescent="0.25">
      <c r="A491" s="4">
        <v>10435705</v>
      </c>
      <c r="B491" s="9" t="s">
        <v>42</v>
      </c>
      <c r="C491" s="4" t="s">
        <v>222</v>
      </c>
      <c r="D491" s="4" t="s">
        <v>136</v>
      </c>
      <c r="E491" s="4" t="s">
        <v>378</v>
      </c>
      <c r="F491" s="4">
        <v>0</v>
      </c>
    </row>
    <row r="492" spans="1:6" x14ac:dyDescent="0.25">
      <c r="A492" s="4">
        <v>10435705</v>
      </c>
      <c r="B492" s="9" t="s">
        <v>42</v>
      </c>
      <c r="C492" s="4" t="s">
        <v>222</v>
      </c>
      <c r="D492" s="4" t="s">
        <v>136</v>
      </c>
      <c r="E492" s="4" t="s">
        <v>379</v>
      </c>
      <c r="F492" s="4">
        <v>0</v>
      </c>
    </row>
    <row r="493" spans="1:6" x14ac:dyDescent="0.25">
      <c r="A493" s="4">
        <v>10435705</v>
      </c>
      <c r="B493" s="9" t="s">
        <v>42</v>
      </c>
      <c r="C493" s="4" t="s">
        <v>222</v>
      </c>
      <c r="D493" s="4" t="s">
        <v>136</v>
      </c>
      <c r="E493" s="4" t="s">
        <v>377</v>
      </c>
      <c r="F493" s="4">
        <v>1</v>
      </c>
    </row>
    <row r="494" spans="1:6" x14ac:dyDescent="0.25">
      <c r="A494" s="4">
        <v>10435706</v>
      </c>
      <c r="B494" s="9" t="s">
        <v>42</v>
      </c>
      <c r="C494" s="4" t="s">
        <v>259</v>
      </c>
      <c r="D494" s="4" t="s">
        <v>253</v>
      </c>
      <c r="E494" s="4" t="s">
        <v>378</v>
      </c>
      <c r="F494" s="4">
        <v>1</v>
      </c>
    </row>
    <row r="495" spans="1:6" x14ac:dyDescent="0.25">
      <c r="A495" s="4">
        <v>10435706</v>
      </c>
      <c r="B495" s="9" t="s">
        <v>42</v>
      </c>
      <c r="C495" s="4" t="s">
        <v>259</v>
      </c>
      <c r="D495" s="4" t="s">
        <v>253</v>
      </c>
      <c r="E495" s="4" t="s">
        <v>379</v>
      </c>
      <c r="F495" s="4">
        <v>1</v>
      </c>
    </row>
    <row r="496" spans="1:6" x14ac:dyDescent="0.25">
      <c r="A496" s="4">
        <v>10435706</v>
      </c>
      <c r="B496" s="9" t="s">
        <v>42</v>
      </c>
      <c r="C496" s="4" t="s">
        <v>259</v>
      </c>
      <c r="D496" s="4" t="s">
        <v>253</v>
      </c>
      <c r="E496" s="4" t="s">
        <v>377</v>
      </c>
      <c r="F496" s="4">
        <v>0</v>
      </c>
    </row>
    <row r="497" spans="1:6" x14ac:dyDescent="0.25">
      <c r="A497" s="4">
        <v>10435707</v>
      </c>
      <c r="B497" s="9" t="s">
        <v>42</v>
      </c>
      <c r="C497" s="4" t="s">
        <v>156</v>
      </c>
      <c r="D497" s="4" t="s">
        <v>136</v>
      </c>
      <c r="E497" s="4" t="s">
        <v>378</v>
      </c>
      <c r="F497" s="4">
        <v>1</v>
      </c>
    </row>
    <row r="498" spans="1:6" x14ac:dyDescent="0.25">
      <c r="A498" s="4">
        <v>10435707</v>
      </c>
      <c r="B498" s="9" t="s">
        <v>42</v>
      </c>
      <c r="C498" s="4" t="s">
        <v>156</v>
      </c>
      <c r="D498" s="4" t="s">
        <v>136</v>
      </c>
      <c r="E498" s="4" t="s">
        <v>379</v>
      </c>
      <c r="F498" s="4">
        <v>1</v>
      </c>
    </row>
    <row r="499" spans="1:6" x14ac:dyDescent="0.25">
      <c r="A499" s="4">
        <v>10435707</v>
      </c>
      <c r="B499" s="9" t="s">
        <v>42</v>
      </c>
      <c r="C499" s="4" t="s">
        <v>156</v>
      </c>
      <c r="D499" s="4" t="s">
        <v>136</v>
      </c>
      <c r="E499" s="4" t="s">
        <v>377</v>
      </c>
      <c r="F499" s="4">
        <v>0</v>
      </c>
    </row>
    <row r="500" spans="1:6" x14ac:dyDescent="0.25">
      <c r="A500" s="4">
        <v>10435708</v>
      </c>
      <c r="B500" s="9" t="s">
        <v>42</v>
      </c>
      <c r="C500" s="4" t="s">
        <v>275</v>
      </c>
      <c r="D500" s="4" t="s">
        <v>253</v>
      </c>
      <c r="E500" s="4" t="s">
        <v>378</v>
      </c>
      <c r="F500" s="4">
        <v>1</v>
      </c>
    </row>
    <row r="501" spans="1:6" x14ac:dyDescent="0.25">
      <c r="A501" s="4">
        <v>10435708</v>
      </c>
      <c r="B501" s="9" t="s">
        <v>42</v>
      </c>
      <c r="C501" s="4" t="s">
        <v>275</v>
      </c>
      <c r="D501" s="4" t="s">
        <v>253</v>
      </c>
      <c r="E501" s="4" t="s">
        <v>379</v>
      </c>
      <c r="F501" s="4">
        <v>1</v>
      </c>
    </row>
    <row r="502" spans="1:6" x14ac:dyDescent="0.25">
      <c r="A502" s="4">
        <v>10435708</v>
      </c>
      <c r="B502" s="9" t="s">
        <v>42</v>
      </c>
      <c r="C502" s="4" t="s">
        <v>275</v>
      </c>
      <c r="D502" s="4" t="s">
        <v>253</v>
      </c>
      <c r="E502" s="4" t="s">
        <v>377</v>
      </c>
      <c r="F502" s="4">
        <v>0</v>
      </c>
    </row>
    <row r="503" spans="1:6" x14ac:dyDescent="0.25">
      <c r="A503" s="4">
        <v>10435709</v>
      </c>
      <c r="B503" s="9" t="s">
        <v>42</v>
      </c>
      <c r="C503" s="4" t="s">
        <v>232</v>
      </c>
      <c r="D503" s="4" t="s">
        <v>233</v>
      </c>
      <c r="E503" s="4" t="s">
        <v>378</v>
      </c>
      <c r="F503" s="4">
        <v>1</v>
      </c>
    </row>
    <row r="504" spans="1:6" x14ac:dyDescent="0.25">
      <c r="A504" s="4">
        <v>10435709</v>
      </c>
      <c r="B504" s="9" t="s">
        <v>42</v>
      </c>
      <c r="C504" s="4" t="s">
        <v>232</v>
      </c>
      <c r="D504" s="4" t="s">
        <v>233</v>
      </c>
      <c r="E504" s="4" t="s">
        <v>379</v>
      </c>
      <c r="F504" s="4">
        <v>1</v>
      </c>
    </row>
    <row r="505" spans="1:6" x14ac:dyDescent="0.25">
      <c r="A505" s="4">
        <v>10435709</v>
      </c>
      <c r="B505" s="9" t="s">
        <v>42</v>
      </c>
      <c r="C505" s="4" t="s">
        <v>232</v>
      </c>
      <c r="D505" s="4" t="s">
        <v>233</v>
      </c>
      <c r="E505" s="4" t="s">
        <v>377</v>
      </c>
      <c r="F505" s="4">
        <v>0</v>
      </c>
    </row>
    <row r="506" spans="1:6" x14ac:dyDescent="0.25">
      <c r="A506" s="4">
        <v>10435710</v>
      </c>
      <c r="B506" s="9" t="s">
        <v>42</v>
      </c>
      <c r="C506" s="4" t="s">
        <v>217</v>
      </c>
      <c r="D506" s="4" t="s">
        <v>136</v>
      </c>
      <c r="E506" s="4" t="s">
        <v>378</v>
      </c>
      <c r="F506" s="4">
        <v>1</v>
      </c>
    </row>
    <row r="507" spans="1:6" x14ac:dyDescent="0.25">
      <c r="A507" s="4">
        <v>10435710</v>
      </c>
      <c r="B507" s="9" t="s">
        <v>42</v>
      </c>
      <c r="C507" s="4" t="s">
        <v>217</v>
      </c>
      <c r="D507" s="4" t="s">
        <v>136</v>
      </c>
      <c r="E507" s="4" t="s">
        <v>379</v>
      </c>
      <c r="F507" s="4">
        <v>1</v>
      </c>
    </row>
    <row r="508" spans="1:6" x14ac:dyDescent="0.25">
      <c r="A508" s="4">
        <v>10435710</v>
      </c>
      <c r="B508" s="9" t="s">
        <v>42</v>
      </c>
      <c r="C508" s="4" t="s">
        <v>217</v>
      </c>
      <c r="D508" s="4" t="s">
        <v>136</v>
      </c>
      <c r="E508" s="4" t="s">
        <v>377</v>
      </c>
      <c r="F508" s="4">
        <v>0</v>
      </c>
    </row>
    <row r="509" spans="1:6" x14ac:dyDescent="0.25">
      <c r="A509" s="4">
        <v>10435711</v>
      </c>
      <c r="B509" s="9" t="s">
        <v>42</v>
      </c>
      <c r="C509" s="4" t="s">
        <v>278</v>
      </c>
      <c r="D509" s="4" t="s">
        <v>253</v>
      </c>
      <c r="E509" s="4" t="s">
        <v>378</v>
      </c>
      <c r="F509" s="4">
        <v>1</v>
      </c>
    </row>
    <row r="510" spans="1:6" x14ac:dyDescent="0.25">
      <c r="A510" s="4">
        <v>10435711</v>
      </c>
      <c r="B510" s="9" t="s">
        <v>42</v>
      </c>
      <c r="C510" s="4" t="s">
        <v>278</v>
      </c>
      <c r="D510" s="4" t="s">
        <v>253</v>
      </c>
      <c r="E510" s="4" t="s">
        <v>379</v>
      </c>
      <c r="F510" s="4">
        <v>1</v>
      </c>
    </row>
    <row r="511" spans="1:6" x14ac:dyDescent="0.25">
      <c r="A511" s="4">
        <v>10435711</v>
      </c>
      <c r="B511" s="9" t="s">
        <v>42</v>
      </c>
      <c r="C511" s="4" t="s">
        <v>278</v>
      </c>
      <c r="D511" s="4" t="s">
        <v>253</v>
      </c>
      <c r="E511" s="4" t="s">
        <v>377</v>
      </c>
      <c r="F511" s="4">
        <v>0</v>
      </c>
    </row>
    <row r="512" spans="1:6" x14ac:dyDescent="0.25">
      <c r="A512" s="4">
        <v>10435712</v>
      </c>
      <c r="B512" s="9" t="s">
        <v>42</v>
      </c>
      <c r="C512" s="4" t="s">
        <v>252</v>
      </c>
      <c r="D512" s="4" t="s">
        <v>253</v>
      </c>
      <c r="E512" s="4" t="s">
        <v>378</v>
      </c>
      <c r="F512" s="4">
        <v>1</v>
      </c>
    </row>
    <row r="513" spans="1:6" x14ac:dyDescent="0.25">
      <c r="A513" s="4">
        <v>10435712</v>
      </c>
      <c r="B513" s="9" t="s">
        <v>42</v>
      </c>
      <c r="C513" s="4" t="s">
        <v>252</v>
      </c>
      <c r="D513" s="4" t="s">
        <v>253</v>
      </c>
      <c r="E513" s="4" t="s">
        <v>379</v>
      </c>
      <c r="F513" s="4">
        <v>1</v>
      </c>
    </row>
    <row r="514" spans="1:6" x14ac:dyDescent="0.25">
      <c r="A514" s="4">
        <v>10435712</v>
      </c>
      <c r="B514" s="9" t="s">
        <v>42</v>
      </c>
      <c r="C514" s="4" t="s">
        <v>252</v>
      </c>
      <c r="D514" s="4" t="s">
        <v>253</v>
      </c>
      <c r="E514" s="4" t="s">
        <v>377</v>
      </c>
      <c r="F514" s="4">
        <v>0</v>
      </c>
    </row>
    <row r="515" spans="1:6" x14ac:dyDescent="0.25">
      <c r="A515" s="4">
        <v>10438020</v>
      </c>
      <c r="B515" s="9" t="s">
        <v>42</v>
      </c>
      <c r="C515" s="4" t="s">
        <v>125</v>
      </c>
      <c r="D515" s="4" t="s">
        <v>104</v>
      </c>
      <c r="E515" s="4" t="s">
        <v>378</v>
      </c>
      <c r="F515" s="4">
        <v>1</v>
      </c>
    </row>
    <row r="516" spans="1:6" x14ac:dyDescent="0.25">
      <c r="A516" s="4">
        <v>10438020</v>
      </c>
      <c r="B516" s="9" t="s">
        <v>42</v>
      </c>
      <c r="C516" s="4" t="s">
        <v>125</v>
      </c>
      <c r="D516" s="4" t="s">
        <v>104</v>
      </c>
      <c r="E516" s="4" t="s">
        <v>379</v>
      </c>
      <c r="F516" s="4">
        <v>1</v>
      </c>
    </row>
    <row r="517" spans="1:6" x14ac:dyDescent="0.25">
      <c r="A517" s="4">
        <v>10438020</v>
      </c>
      <c r="B517" s="9" t="s">
        <v>42</v>
      </c>
      <c r="C517" s="4" t="s">
        <v>125</v>
      </c>
      <c r="D517" s="4" t="s">
        <v>104</v>
      </c>
      <c r="E517" s="4" t="s">
        <v>377</v>
      </c>
      <c r="F517" s="4">
        <v>0</v>
      </c>
    </row>
    <row r="518" spans="1:6" x14ac:dyDescent="0.25">
      <c r="A518" s="4">
        <v>10439664</v>
      </c>
      <c r="B518" s="9" t="s">
        <v>42</v>
      </c>
      <c r="C518" s="4" t="s">
        <v>295</v>
      </c>
      <c r="D518" s="4" t="s">
        <v>233</v>
      </c>
      <c r="E518" s="4" t="s">
        <v>378</v>
      </c>
      <c r="F518" s="4">
        <v>1</v>
      </c>
    </row>
    <row r="519" spans="1:6" x14ac:dyDescent="0.25">
      <c r="A519" s="4">
        <v>10439664</v>
      </c>
      <c r="B519" s="9" t="s">
        <v>42</v>
      </c>
      <c r="C519" s="4" t="s">
        <v>295</v>
      </c>
      <c r="D519" s="4" t="s">
        <v>233</v>
      </c>
      <c r="E519" s="4" t="s">
        <v>379</v>
      </c>
      <c r="F519" s="4">
        <v>1</v>
      </c>
    </row>
    <row r="520" spans="1:6" x14ac:dyDescent="0.25">
      <c r="A520" s="4">
        <v>10439664</v>
      </c>
      <c r="B520" s="9" t="s">
        <v>42</v>
      </c>
      <c r="C520" s="4" t="s">
        <v>295</v>
      </c>
      <c r="D520" s="4" t="s">
        <v>233</v>
      </c>
      <c r="E520" s="4" t="s">
        <v>377</v>
      </c>
      <c r="F520" s="4">
        <v>0</v>
      </c>
    </row>
    <row r="521" spans="1:6" x14ac:dyDescent="0.25">
      <c r="A521" s="4">
        <v>10439665</v>
      </c>
      <c r="B521" s="9" t="s">
        <v>42</v>
      </c>
      <c r="C521" s="4" t="s">
        <v>295</v>
      </c>
      <c r="D521" s="4" t="s">
        <v>233</v>
      </c>
      <c r="E521" s="4" t="s">
        <v>378</v>
      </c>
      <c r="F521" s="4">
        <v>1</v>
      </c>
    </row>
    <row r="522" spans="1:6" x14ac:dyDescent="0.25">
      <c r="A522" s="4">
        <v>10439665</v>
      </c>
      <c r="B522" s="9" t="s">
        <v>42</v>
      </c>
      <c r="C522" s="4" t="s">
        <v>295</v>
      </c>
      <c r="D522" s="4" t="s">
        <v>233</v>
      </c>
      <c r="E522" s="4" t="s">
        <v>379</v>
      </c>
      <c r="F522" s="4">
        <v>0</v>
      </c>
    </row>
    <row r="523" spans="1:6" x14ac:dyDescent="0.25">
      <c r="A523" s="4">
        <v>10439665</v>
      </c>
      <c r="B523" s="9" t="s">
        <v>42</v>
      </c>
      <c r="C523" s="4" t="s">
        <v>295</v>
      </c>
      <c r="D523" s="4" t="s">
        <v>233</v>
      </c>
      <c r="E523" s="4" t="s">
        <v>377</v>
      </c>
      <c r="F523" s="4">
        <v>0</v>
      </c>
    </row>
    <row r="524" spans="1:6" x14ac:dyDescent="0.25">
      <c r="A524" s="4">
        <v>10443860</v>
      </c>
      <c r="B524" s="9" t="s">
        <v>340</v>
      </c>
      <c r="C524" s="4" t="s">
        <v>185</v>
      </c>
      <c r="D524" s="4" t="s">
        <v>186</v>
      </c>
      <c r="E524" s="4" t="s">
        <v>378</v>
      </c>
      <c r="F524" s="4">
        <v>1</v>
      </c>
    </row>
    <row r="525" spans="1:6" x14ac:dyDescent="0.25">
      <c r="A525" s="4">
        <v>10443860</v>
      </c>
      <c r="B525" s="9" t="s">
        <v>340</v>
      </c>
      <c r="C525" s="4" t="s">
        <v>185</v>
      </c>
      <c r="D525" s="4" t="s">
        <v>186</v>
      </c>
      <c r="E525" s="4" t="s">
        <v>379</v>
      </c>
      <c r="F525" s="4">
        <v>0</v>
      </c>
    </row>
    <row r="526" spans="1:6" x14ac:dyDescent="0.25">
      <c r="A526" s="4">
        <v>10443860</v>
      </c>
      <c r="B526" s="9" t="s">
        <v>340</v>
      </c>
      <c r="C526" s="4" t="s">
        <v>185</v>
      </c>
      <c r="D526" s="4" t="s">
        <v>186</v>
      </c>
      <c r="E526" s="4" t="s">
        <v>377</v>
      </c>
      <c r="F526" s="4">
        <v>0</v>
      </c>
    </row>
    <row r="527" spans="1:6" x14ac:dyDescent="0.25">
      <c r="A527" s="4">
        <v>10443861</v>
      </c>
      <c r="B527" s="9" t="s">
        <v>340</v>
      </c>
      <c r="C527" s="4" t="s">
        <v>194</v>
      </c>
      <c r="D527" s="4" t="s">
        <v>186</v>
      </c>
      <c r="E527" s="4" t="s">
        <v>378</v>
      </c>
      <c r="F527" s="4">
        <v>1</v>
      </c>
    </row>
    <row r="528" spans="1:6" x14ac:dyDescent="0.25">
      <c r="A528" s="4">
        <v>10443861</v>
      </c>
      <c r="B528" s="9" t="s">
        <v>340</v>
      </c>
      <c r="C528" s="4" t="s">
        <v>194</v>
      </c>
      <c r="D528" s="4" t="s">
        <v>186</v>
      </c>
      <c r="E528" s="4" t="s">
        <v>379</v>
      </c>
      <c r="F528" s="4">
        <v>1</v>
      </c>
    </row>
    <row r="529" spans="1:6" x14ac:dyDescent="0.25">
      <c r="A529" s="4">
        <v>10443861</v>
      </c>
      <c r="B529" s="9" t="s">
        <v>340</v>
      </c>
      <c r="C529" s="4" t="s">
        <v>194</v>
      </c>
      <c r="D529" s="4" t="s">
        <v>186</v>
      </c>
      <c r="E529" s="4" t="s">
        <v>377</v>
      </c>
      <c r="F529" s="4">
        <v>0</v>
      </c>
    </row>
    <row r="530" spans="1:6" x14ac:dyDescent="0.25">
      <c r="A530" s="4">
        <v>10443862</v>
      </c>
      <c r="B530" s="9" t="s">
        <v>340</v>
      </c>
      <c r="C530" s="4" t="s">
        <v>212</v>
      </c>
      <c r="D530" s="4" t="s">
        <v>186</v>
      </c>
      <c r="E530" s="4" t="s">
        <v>378</v>
      </c>
      <c r="F530" s="4">
        <v>1</v>
      </c>
    </row>
    <row r="531" spans="1:6" x14ac:dyDescent="0.25">
      <c r="A531" s="4">
        <v>10443862</v>
      </c>
      <c r="B531" s="9" t="s">
        <v>340</v>
      </c>
      <c r="C531" s="4" t="s">
        <v>212</v>
      </c>
      <c r="D531" s="4" t="s">
        <v>186</v>
      </c>
      <c r="E531" s="4" t="s">
        <v>379</v>
      </c>
      <c r="F531" s="4">
        <v>1</v>
      </c>
    </row>
    <row r="532" spans="1:6" x14ac:dyDescent="0.25">
      <c r="A532" s="4">
        <v>10443862</v>
      </c>
      <c r="B532" s="9" t="s">
        <v>340</v>
      </c>
      <c r="C532" s="4" t="s">
        <v>212</v>
      </c>
      <c r="D532" s="4" t="s">
        <v>186</v>
      </c>
      <c r="E532" s="4" t="s">
        <v>377</v>
      </c>
      <c r="F532" s="4">
        <v>0</v>
      </c>
    </row>
    <row r="533" spans="1:6" x14ac:dyDescent="0.25">
      <c r="A533" s="4">
        <v>10443863</v>
      </c>
      <c r="B533" s="9" t="s">
        <v>340</v>
      </c>
      <c r="C533" s="4" t="s">
        <v>185</v>
      </c>
      <c r="D533" s="4" t="s">
        <v>186</v>
      </c>
      <c r="E533" s="4" t="s">
        <v>378</v>
      </c>
      <c r="F533" s="4">
        <v>1</v>
      </c>
    </row>
    <row r="534" spans="1:6" x14ac:dyDescent="0.25">
      <c r="A534" s="4">
        <v>10443863</v>
      </c>
      <c r="B534" s="9" t="s">
        <v>340</v>
      </c>
      <c r="C534" s="4" t="s">
        <v>185</v>
      </c>
      <c r="D534" s="4" t="s">
        <v>186</v>
      </c>
      <c r="E534" s="4" t="s">
        <v>379</v>
      </c>
      <c r="F534" s="4">
        <v>0</v>
      </c>
    </row>
    <row r="535" spans="1:6" x14ac:dyDescent="0.25">
      <c r="A535" s="4">
        <v>10443863</v>
      </c>
      <c r="B535" s="9" t="s">
        <v>340</v>
      </c>
      <c r="C535" s="4" t="s">
        <v>185</v>
      </c>
      <c r="D535" s="4" t="s">
        <v>186</v>
      </c>
      <c r="E535" s="4" t="s">
        <v>377</v>
      </c>
      <c r="F535" s="4">
        <v>0</v>
      </c>
    </row>
    <row r="536" spans="1:6" x14ac:dyDescent="0.25">
      <c r="A536" s="4">
        <v>10443864</v>
      </c>
      <c r="B536" s="9" t="s">
        <v>340</v>
      </c>
      <c r="C536" s="4" t="s">
        <v>199</v>
      </c>
      <c r="D536" s="4" t="s">
        <v>186</v>
      </c>
      <c r="E536" s="4" t="s">
        <v>378</v>
      </c>
      <c r="F536" s="4">
        <v>1</v>
      </c>
    </row>
    <row r="537" spans="1:6" x14ac:dyDescent="0.25">
      <c r="A537" s="4">
        <v>10443864</v>
      </c>
      <c r="B537" s="9" t="s">
        <v>340</v>
      </c>
      <c r="C537" s="4" t="s">
        <v>199</v>
      </c>
      <c r="D537" s="4" t="s">
        <v>186</v>
      </c>
      <c r="E537" s="4" t="s">
        <v>379</v>
      </c>
      <c r="F537" s="4">
        <v>1</v>
      </c>
    </row>
    <row r="538" spans="1:6" x14ac:dyDescent="0.25">
      <c r="A538" s="4">
        <v>10443864</v>
      </c>
      <c r="B538" s="9" t="s">
        <v>340</v>
      </c>
      <c r="C538" s="4" t="s">
        <v>199</v>
      </c>
      <c r="D538" s="4" t="s">
        <v>186</v>
      </c>
      <c r="E538" s="4" t="s">
        <v>377</v>
      </c>
      <c r="F538" s="4">
        <v>0</v>
      </c>
    </row>
    <row r="539" spans="1:6" x14ac:dyDescent="0.25">
      <c r="A539" s="4">
        <v>10443865</v>
      </c>
      <c r="B539" s="9" t="s">
        <v>340</v>
      </c>
      <c r="C539" s="4" t="s">
        <v>264</v>
      </c>
      <c r="D539" s="4" t="s">
        <v>186</v>
      </c>
      <c r="E539" s="4" t="s">
        <v>378</v>
      </c>
      <c r="F539" s="4">
        <v>1</v>
      </c>
    </row>
    <row r="540" spans="1:6" x14ac:dyDescent="0.25">
      <c r="A540" s="4">
        <v>10443865</v>
      </c>
      <c r="B540" s="9" t="s">
        <v>340</v>
      </c>
      <c r="C540" s="4" t="s">
        <v>264</v>
      </c>
      <c r="D540" s="4" t="s">
        <v>186</v>
      </c>
      <c r="E540" s="4" t="s">
        <v>379</v>
      </c>
      <c r="F540" s="4">
        <v>1</v>
      </c>
    </row>
    <row r="541" spans="1:6" x14ac:dyDescent="0.25">
      <c r="A541" s="4">
        <v>10443865</v>
      </c>
      <c r="B541" s="9" t="s">
        <v>340</v>
      </c>
      <c r="C541" s="4" t="s">
        <v>264</v>
      </c>
      <c r="D541" s="4" t="s">
        <v>186</v>
      </c>
      <c r="E541" s="4" t="s">
        <v>377</v>
      </c>
      <c r="F541" s="4">
        <v>0</v>
      </c>
    </row>
    <row r="542" spans="1:6" x14ac:dyDescent="0.25">
      <c r="A542" s="4">
        <v>10443866</v>
      </c>
      <c r="B542" s="9" t="s">
        <v>340</v>
      </c>
      <c r="C542" s="4" t="s">
        <v>209</v>
      </c>
      <c r="D542" s="4" t="s">
        <v>186</v>
      </c>
      <c r="E542" s="4" t="s">
        <v>378</v>
      </c>
      <c r="F542" s="4">
        <v>1</v>
      </c>
    </row>
    <row r="543" spans="1:6" x14ac:dyDescent="0.25">
      <c r="A543" s="4">
        <v>10443866</v>
      </c>
      <c r="B543" s="9" t="s">
        <v>340</v>
      </c>
      <c r="C543" s="4" t="s">
        <v>209</v>
      </c>
      <c r="D543" s="4" t="s">
        <v>186</v>
      </c>
      <c r="E543" s="4" t="s">
        <v>379</v>
      </c>
      <c r="F543" s="4">
        <v>1</v>
      </c>
    </row>
    <row r="544" spans="1:6" x14ac:dyDescent="0.25">
      <c r="A544" s="4">
        <v>10443866</v>
      </c>
      <c r="B544" s="9" t="s">
        <v>340</v>
      </c>
      <c r="C544" s="4" t="s">
        <v>209</v>
      </c>
      <c r="D544" s="4" t="s">
        <v>186</v>
      </c>
      <c r="E544" s="4" t="s">
        <v>377</v>
      </c>
      <c r="F544" s="4">
        <v>0</v>
      </c>
    </row>
    <row r="545" spans="1:6" x14ac:dyDescent="0.25">
      <c r="A545" s="4">
        <v>10443867</v>
      </c>
      <c r="B545" s="9" t="s">
        <v>340</v>
      </c>
      <c r="C545" s="4" t="s">
        <v>199</v>
      </c>
      <c r="D545" s="4" t="s">
        <v>186</v>
      </c>
      <c r="E545" s="4" t="s">
        <v>378</v>
      </c>
      <c r="F545" s="4">
        <v>1</v>
      </c>
    </row>
    <row r="546" spans="1:6" x14ac:dyDescent="0.25">
      <c r="A546" s="4">
        <v>10443867</v>
      </c>
      <c r="B546" s="9" t="s">
        <v>340</v>
      </c>
      <c r="C546" s="4" t="s">
        <v>199</v>
      </c>
      <c r="D546" s="4" t="s">
        <v>186</v>
      </c>
      <c r="E546" s="4" t="s">
        <v>379</v>
      </c>
      <c r="F546" s="4">
        <v>1</v>
      </c>
    </row>
    <row r="547" spans="1:6" x14ac:dyDescent="0.25">
      <c r="A547" s="4">
        <v>10443867</v>
      </c>
      <c r="B547" s="9" t="s">
        <v>340</v>
      </c>
      <c r="C547" s="4" t="s">
        <v>199</v>
      </c>
      <c r="D547" s="4" t="s">
        <v>186</v>
      </c>
      <c r="E547" s="4" t="s">
        <v>377</v>
      </c>
      <c r="F547" s="4">
        <v>0</v>
      </c>
    </row>
    <row r="548" spans="1:6" x14ac:dyDescent="0.25">
      <c r="A548" s="4">
        <v>10443868</v>
      </c>
      <c r="B548" s="9" t="s">
        <v>340</v>
      </c>
      <c r="C548" s="4" t="s">
        <v>109</v>
      </c>
      <c r="D548" s="4" t="s">
        <v>104</v>
      </c>
      <c r="E548" s="4" t="s">
        <v>378</v>
      </c>
      <c r="F548" s="4">
        <v>1</v>
      </c>
    </row>
    <row r="549" spans="1:6" x14ac:dyDescent="0.25">
      <c r="A549" s="4">
        <v>10443868</v>
      </c>
      <c r="B549" s="9" t="s">
        <v>340</v>
      </c>
      <c r="C549" s="4" t="s">
        <v>109</v>
      </c>
      <c r="D549" s="4" t="s">
        <v>104</v>
      </c>
      <c r="E549" s="4" t="s">
        <v>379</v>
      </c>
      <c r="F549" s="4">
        <v>1</v>
      </c>
    </row>
    <row r="550" spans="1:6" x14ac:dyDescent="0.25">
      <c r="A550" s="4">
        <v>10443868</v>
      </c>
      <c r="B550" s="9" t="s">
        <v>340</v>
      </c>
      <c r="C550" s="4" t="s">
        <v>109</v>
      </c>
      <c r="D550" s="4" t="s">
        <v>104</v>
      </c>
      <c r="E550" s="4" t="s">
        <v>377</v>
      </c>
      <c r="F550" s="4">
        <v>0</v>
      </c>
    </row>
    <row r="551" spans="1:6" x14ac:dyDescent="0.25">
      <c r="A551" s="4">
        <v>10443869</v>
      </c>
      <c r="B551" s="9" t="s">
        <v>340</v>
      </c>
      <c r="C551" s="4" t="s">
        <v>191</v>
      </c>
      <c r="D551" s="4" t="s">
        <v>186</v>
      </c>
      <c r="E551" s="4" t="s">
        <v>378</v>
      </c>
      <c r="F551" s="4">
        <v>1</v>
      </c>
    </row>
    <row r="552" spans="1:6" x14ac:dyDescent="0.25">
      <c r="A552" s="4">
        <v>10443869</v>
      </c>
      <c r="B552" s="9" t="s">
        <v>340</v>
      </c>
      <c r="C552" s="4" t="s">
        <v>191</v>
      </c>
      <c r="D552" s="4" t="s">
        <v>186</v>
      </c>
      <c r="E552" s="4" t="s">
        <v>379</v>
      </c>
      <c r="F552" s="4">
        <v>1</v>
      </c>
    </row>
    <row r="553" spans="1:6" x14ac:dyDescent="0.25">
      <c r="A553" s="4">
        <v>10443869</v>
      </c>
      <c r="B553" s="9" t="s">
        <v>340</v>
      </c>
      <c r="C553" s="4" t="s">
        <v>191</v>
      </c>
      <c r="D553" s="4" t="s">
        <v>186</v>
      </c>
      <c r="E553" s="4" t="s">
        <v>377</v>
      </c>
      <c r="F553" s="4">
        <v>0</v>
      </c>
    </row>
    <row r="554" spans="1:6" x14ac:dyDescent="0.25">
      <c r="A554" s="4">
        <v>10443870</v>
      </c>
      <c r="B554" s="9" t="s">
        <v>340</v>
      </c>
      <c r="C554" s="4" t="s">
        <v>109</v>
      </c>
      <c r="D554" s="4" t="s">
        <v>104</v>
      </c>
      <c r="E554" s="4" t="s">
        <v>378</v>
      </c>
      <c r="F554" s="4">
        <v>1</v>
      </c>
    </row>
    <row r="555" spans="1:6" x14ac:dyDescent="0.25">
      <c r="A555" s="4">
        <v>10443870</v>
      </c>
      <c r="B555" s="9" t="s">
        <v>340</v>
      </c>
      <c r="C555" s="4" t="s">
        <v>109</v>
      </c>
      <c r="D555" s="4" t="s">
        <v>104</v>
      </c>
      <c r="E555" s="4" t="s">
        <v>379</v>
      </c>
      <c r="F555" s="4">
        <v>1</v>
      </c>
    </row>
    <row r="556" spans="1:6" x14ac:dyDescent="0.25">
      <c r="A556" s="4">
        <v>10443870</v>
      </c>
      <c r="B556" s="9" t="s">
        <v>340</v>
      </c>
      <c r="C556" s="4" t="s">
        <v>109</v>
      </c>
      <c r="D556" s="4" t="s">
        <v>104</v>
      </c>
      <c r="E556" s="4" t="s">
        <v>377</v>
      </c>
      <c r="F556" s="4">
        <v>0</v>
      </c>
    </row>
    <row r="557" spans="1:6" x14ac:dyDescent="0.25">
      <c r="A557" s="4">
        <v>10443871</v>
      </c>
      <c r="B557" s="9" t="s">
        <v>340</v>
      </c>
      <c r="C557" s="4" t="s">
        <v>180</v>
      </c>
      <c r="D557" s="4" t="s">
        <v>104</v>
      </c>
      <c r="E557" s="4" t="s">
        <v>378</v>
      </c>
      <c r="F557" s="4">
        <v>1</v>
      </c>
    </row>
    <row r="558" spans="1:6" x14ac:dyDescent="0.25">
      <c r="A558" s="4">
        <v>10443871</v>
      </c>
      <c r="B558" s="9" t="s">
        <v>340</v>
      </c>
      <c r="C558" s="4" t="s">
        <v>180</v>
      </c>
      <c r="D558" s="4" t="s">
        <v>104</v>
      </c>
      <c r="E558" s="4" t="s">
        <v>379</v>
      </c>
      <c r="F558" s="4">
        <v>1</v>
      </c>
    </row>
    <row r="559" spans="1:6" x14ac:dyDescent="0.25">
      <c r="A559" s="4">
        <v>10443871</v>
      </c>
      <c r="B559" s="9" t="s">
        <v>340</v>
      </c>
      <c r="C559" s="4" t="s">
        <v>180</v>
      </c>
      <c r="D559" s="4" t="s">
        <v>104</v>
      </c>
      <c r="E559" s="4" t="s">
        <v>377</v>
      </c>
      <c r="F559" s="4">
        <v>0</v>
      </c>
    </row>
    <row r="560" spans="1:6" x14ac:dyDescent="0.25">
      <c r="A560" s="4">
        <v>10443872</v>
      </c>
      <c r="B560" s="9" t="s">
        <v>340</v>
      </c>
      <c r="C560" s="4" t="s">
        <v>66</v>
      </c>
      <c r="D560" s="4" t="s">
        <v>48</v>
      </c>
      <c r="E560" s="4" t="s">
        <v>378</v>
      </c>
      <c r="F560" s="4">
        <v>1</v>
      </c>
    </row>
    <row r="561" spans="1:6" x14ac:dyDescent="0.25">
      <c r="A561" s="4">
        <v>10443872</v>
      </c>
      <c r="B561" s="9" t="s">
        <v>340</v>
      </c>
      <c r="C561" s="4" t="s">
        <v>66</v>
      </c>
      <c r="D561" s="4" t="s">
        <v>48</v>
      </c>
      <c r="E561" s="4" t="s">
        <v>379</v>
      </c>
      <c r="F561" s="4">
        <v>1</v>
      </c>
    </row>
    <row r="562" spans="1:6" x14ac:dyDescent="0.25">
      <c r="A562" s="4">
        <v>10443872</v>
      </c>
      <c r="B562" s="9" t="s">
        <v>340</v>
      </c>
      <c r="C562" s="4" t="s">
        <v>66</v>
      </c>
      <c r="D562" s="4" t="s">
        <v>48</v>
      </c>
      <c r="E562" s="4" t="s">
        <v>377</v>
      </c>
      <c r="F562" s="4">
        <v>0</v>
      </c>
    </row>
    <row r="563" spans="1:6" x14ac:dyDescent="0.25">
      <c r="A563" s="4">
        <v>10443873</v>
      </c>
      <c r="B563" s="9" t="s">
        <v>340</v>
      </c>
      <c r="C563" s="4" t="s">
        <v>87</v>
      </c>
      <c r="D563" s="4" t="s">
        <v>48</v>
      </c>
      <c r="E563" s="4" t="s">
        <v>378</v>
      </c>
      <c r="F563" s="4">
        <v>1</v>
      </c>
    </row>
    <row r="564" spans="1:6" x14ac:dyDescent="0.25">
      <c r="A564" s="4">
        <v>10443873</v>
      </c>
      <c r="B564" s="9" t="s">
        <v>340</v>
      </c>
      <c r="C564" s="4" t="s">
        <v>87</v>
      </c>
      <c r="D564" s="4" t="s">
        <v>48</v>
      </c>
      <c r="E564" s="4" t="s">
        <v>379</v>
      </c>
      <c r="F564" s="4">
        <v>1</v>
      </c>
    </row>
    <row r="565" spans="1:6" x14ac:dyDescent="0.25">
      <c r="A565" s="4">
        <v>10443873</v>
      </c>
      <c r="B565" s="9" t="s">
        <v>340</v>
      </c>
      <c r="C565" s="4" t="s">
        <v>87</v>
      </c>
      <c r="D565" s="4" t="s">
        <v>48</v>
      </c>
      <c r="E565" s="4" t="s">
        <v>377</v>
      </c>
      <c r="F565" s="4">
        <v>0</v>
      </c>
    </row>
    <row r="566" spans="1:6" x14ac:dyDescent="0.25">
      <c r="A566" s="4">
        <v>10443874</v>
      </c>
      <c r="B566" s="9" t="s">
        <v>340</v>
      </c>
      <c r="C566" s="4" t="s">
        <v>191</v>
      </c>
      <c r="D566" s="4" t="s">
        <v>186</v>
      </c>
      <c r="E566" s="4" t="s">
        <v>378</v>
      </c>
      <c r="F566" s="4">
        <v>1</v>
      </c>
    </row>
    <row r="567" spans="1:6" x14ac:dyDescent="0.25">
      <c r="A567" s="4">
        <v>10443874</v>
      </c>
      <c r="B567" s="9" t="s">
        <v>340</v>
      </c>
      <c r="C567" s="4" t="s">
        <v>191</v>
      </c>
      <c r="D567" s="4" t="s">
        <v>186</v>
      </c>
      <c r="E567" s="4" t="s">
        <v>379</v>
      </c>
      <c r="F567" s="4">
        <v>1</v>
      </c>
    </row>
    <row r="568" spans="1:6" x14ac:dyDescent="0.25">
      <c r="A568" s="4">
        <v>10443874</v>
      </c>
      <c r="B568" s="9" t="s">
        <v>340</v>
      </c>
      <c r="C568" s="4" t="s">
        <v>191</v>
      </c>
      <c r="D568" s="4" t="s">
        <v>186</v>
      </c>
      <c r="E568" s="4" t="s">
        <v>377</v>
      </c>
      <c r="F568" s="4">
        <v>0</v>
      </c>
    </row>
    <row r="569" spans="1:6" x14ac:dyDescent="0.25">
      <c r="A569" s="4">
        <v>10443875</v>
      </c>
      <c r="B569" s="9" t="s">
        <v>340</v>
      </c>
      <c r="C569" s="4" t="s">
        <v>269</v>
      </c>
      <c r="D569" s="4" t="s">
        <v>186</v>
      </c>
      <c r="E569" s="4" t="s">
        <v>378</v>
      </c>
      <c r="F569" s="4">
        <v>1</v>
      </c>
    </row>
    <row r="570" spans="1:6" x14ac:dyDescent="0.25">
      <c r="A570" s="4">
        <v>10443875</v>
      </c>
      <c r="B570" s="9" t="s">
        <v>340</v>
      </c>
      <c r="C570" s="4" t="s">
        <v>269</v>
      </c>
      <c r="D570" s="4" t="s">
        <v>186</v>
      </c>
      <c r="E570" s="4" t="s">
        <v>379</v>
      </c>
      <c r="F570" s="4">
        <v>1</v>
      </c>
    </row>
    <row r="571" spans="1:6" x14ac:dyDescent="0.25">
      <c r="A571" s="4">
        <v>10443875</v>
      </c>
      <c r="B571" s="9" t="s">
        <v>340</v>
      </c>
      <c r="C571" s="4" t="s">
        <v>269</v>
      </c>
      <c r="D571" s="4" t="s">
        <v>186</v>
      </c>
      <c r="E571" s="4" t="s">
        <v>377</v>
      </c>
      <c r="F571" s="4">
        <v>0</v>
      </c>
    </row>
    <row r="572" spans="1:6" x14ac:dyDescent="0.25">
      <c r="A572" s="4">
        <v>10443876</v>
      </c>
      <c r="B572" s="9" t="s">
        <v>340</v>
      </c>
      <c r="C572" s="4" t="s">
        <v>222</v>
      </c>
      <c r="D572" s="4" t="s">
        <v>136</v>
      </c>
      <c r="E572" s="4" t="s">
        <v>378</v>
      </c>
      <c r="F572" s="4">
        <v>1</v>
      </c>
    </row>
    <row r="573" spans="1:6" x14ac:dyDescent="0.25">
      <c r="A573" s="4">
        <v>10443876</v>
      </c>
      <c r="B573" s="9" t="s">
        <v>340</v>
      </c>
      <c r="C573" s="4" t="s">
        <v>222</v>
      </c>
      <c r="D573" s="4" t="s">
        <v>136</v>
      </c>
      <c r="E573" s="4" t="s">
        <v>379</v>
      </c>
      <c r="F573" s="4">
        <v>1</v>
      </c>
    </row>
    <row r="574" spans="1:6" x14ac:dyDescent="0.25">
      <c r="A574" s="4">
        <v>10443876</v>
      </c>
      <c r="B574" s="9" t="s">
        <v>340</v>
      </c>
      <c r="C574" s="4" t="s">
        <v>222</v>
      </c>
      <c r="D574" s="4" t="s">
        <v>136</v>
      </c>
      <c r="E574" s="4" t="s">
        <v>377</v>
      </c>
      <c r="F574" s="4">
        <v>0</v>
      </c>
    </row>
    <row r="575" spans="1:6" x14ac:dyDescent="0.25">
      <c r="A575" s="4">
        <v>10443877</v>
      </c>
      <c r="B575" s="9" t="s">
        <v>340</v>
      </c>
      <c r="C575" s="4" t="s">
        <v>87</v>
      </c>
      <c r="D575" s="4" t="s">
        <v>48</v>
      </c>
      <c r="E575" s="4" t="s">
        <v>378</v>
      </c>
      <c r="F575" s="4">
        <v>1</v>
      </c>
    </row>
    <row r="576" spans="1:6" x14ac:dyDescent="0.25">
      <c r="A576" s="4">
        <v>10443877</v>
      </c>
      <c r="B576" s="9" t="s">
        <v>340</v>
      </c>
      <c r="C576" s="4" t="s">
        <v>87</v>
      </c>
      <c r="D576" s="4" t="s">
        <v>48</v>
      </c>
      <c r="E576" s="4" t="s">
        <v>379</v>
      </c>
      <c r="F576" s="4">
        <v>0</v>
      </c>
    </row>
    <row r="577" spans="1:6" x14ac:dyDescent="0.25">
      <c r="A577" s="4">
        <v>10443877</v>
      </c>
      <c r="B577" s="9" t="s">
        <v>340</v>
      </c>
      <c r="C577" s="4" t="s">
        <v>87</v>
      </c>
      <c r="D577" s="4" t="s">
        <v>48</v>
      </c>
      <c r="E577" s="4" t="s">
        <v>377</v>
      </c>
      <c r="F577" s="4">
        <v>0</v>
      </c>
    </row>
    <row r="578" spans="1:6" x14ac:dyDescent="0.25">
      <c r="A578" s="4">
        <v>10443878</v>
      </c>
      <c r="B578" s="9" t="s">
        <v>340</v>
      </c>
      <c r="C578" s="4" t="s">
        <v>75</v>
      </c>
      <c r="D578" s="4" t="s">
        <v>48</v>
      </c>
      <c r="E578" s="4" t="s">
        <v>378</v>
      </c>
      <c r="F578" s="4">
        <v>1</v>
      </c>
    </row>
    <row r="579" spans="1:6" x14ac:dyDescent="0.25">
      <c r="A579" s="4">
        <v>10443878</v>
      </c>
      <c r="B579" s="9" t="s">
        <v>340</v>
      </c>
      <c r="C579" s="4" t="s">
        <v>75</v>
      </c>
      <c r="D579" s="4" t="s">
        <v>48</v>
      </c>
      <c r="E579" s="4" t="s">
        <v>379</v>
      </c>
      <c r="F579" s="4">
        <v>1</v>
      </c>
    </row>
    <row r="580" spans="1:6" x14ac:dyDescent="0.25">
      <c r="A580" s="4">
        <v>10443878</v>
      </c>
      <c r="B580" s="9" t="s">
        <v>340</v>
      </c>
      <c r="C580" s="4" t="s">
        <v>75</v>
      </c>
      <c r="D580" s="4" t="s">
        <v>48</v>
      </c>
      <c r="E580" s="4" t="s">
        <v>377</v>
      </c>
      <c r="F580" s="4">
        <v>0</v>
      </c>
    </row>
    <row r="581" spans="1:6" x14ac:dyDescent="0.25">
      <c r="A581" s="4">
        <v>10443879</v>
      </c>
      <c r="B581" s="9" t="s">
        <v>340</v>
      </c>
      <c r="C581" s="4" t="s">
        <v>212</v>
      </c>
      <c r="D581" s="4" t="s">
        <v>186</v>
      </c>
      <c r="E581" s="4" t="s">
        <v>378</v>
      </c>
      <c r="F581" s="4">
        <v>1</v>
      </c>
    </row>
    <row r="582" spans="1:6" x14ac:dyDescent="0.25">
      <c r="A582" s="4">
        <v>10443879</v>
      </c>
      <c r="B582" s="9" t="s">
        <v>340</v>
      </c>
      <c r="C582" s="4" t="s">
        <v>212</v>
      </c>
      <c r="D582" s="4" t="s">
        <v>186</v>
      </c>
      <c r="E582" s="4" t="s">
        <v>379</v>
      </c>
      <c r="F582" s="4">
        <v>1</v>
      </c>
    </row>
    <row r="583" spans="1:6" x14ac:dyDescent="0.25">
      <c r="A583" s="4">
        <v>10443879</v>
      </c>
      <c r="B583" s="9" t="s">
        <v>340</v>
      </c>
      <c r="C583" s="4" t="s">
        <v>212</v>
      </c>
      <c r="D583" s="4" t="s">
        <v>186</v>
      </c>
      <c r="E583" s="4" t="s">
        <v>377</v>
      </c>
      <c r="F583" s="4">
        <v>0</v>
      </c>
    </row>
    <row r="584" spans="1:6" x14ac:dyDescent="0.25">
      <c r="A584" s="4">
        <v>10443880</v>
      </c>
      <c r="B584" s="9" t="s">
        <v>340</v>
      </c>
      <c r="C584" s="4" t="s">
        <v>75</v>
      </c>
      <c r="D584" s="4" t="s">
        <v>48</v>
      </c>
      <c r="E584" s="4" t="s">
        <v>378</v>
      </c>
      <c r="F584" s="4">
        <v>1</v>
      </c>
    </row>
    <row r="585" spans="1:6" x14ac:dyDescent="0.25">
      <c r="A585" s="4">
        <v>10443880</v>
      </c>
      <c r="B585" s="9" t="s">
        <v>340</v>
      </c>
      <c r="C585" s="4" t="s">
        <v>75</v>
      </c>
      <c r="D585" s="4" t="s">
        <v>48</v>
      </c>
      <c r="E585" s="4" t="s">
        <v>379</v>
      </c>
      <c r="F585" s="4">
        <v>1</v>
      </c>
    </row>
    <row r="586" spans="1:6" x14ac:dyDescent="0.25">
      <c r="A586" s="4">
        <v>10443880</v>
      </c>
      <c r="B586" s="9" t="s">
        <v>340</v>
      </c>
      <c r="C586" s="4" t="s">
        <v>75</v>
      </c>
      <c r="D586" s="4" t="s">
        <v>48</v>
      </c>
      <c r="E586" s="4" t="s">
        <v>377</v>
      </c>
      <c r="F586" s="4">
        <v>0</v>
      </c>
    </row>
    <row r="587" spans="1:6" x14ac:dyDescent="0.25">
      <c r="A587" s="4">
        <v>10443881</v>
      </c>
      <c r="B587" s="9" t="s">
        <v>340</v>
      </c>
      <c r="C587" s="4" t="s">
        <v>180</v>
      </c>
      <c r="D587" s="4" t="s">
        <v>104</v>
      </c>
      <c r="E587" s="4" t="s">
        <v>378</v>
      </c>
      <c r="F587" s="4">
        <v>1</v>
      </c>
    </row>
    <row r="588" spans="1:6" x14ac:dyDescent="0.25">
      <c r="A588" s="4">
        <v>10443881</v>
      </c>
      <c r="B588" s="9" t="s">
        <v>340</v>
      </c>
      <c r="C588" s="4" t="s">
        <v>180</v>
      </c>
      <c r="D588" s="4" t="s">
        <v>104</v>
      </c>
      <c r="E588" s="4" t="s">
        <v>379</v>
      </c>
      <c r="F588" s="4">
        <v>1</v>
      </c>
    </row>
    <row r="589" spans="1:6" x14ac:dyDescent="0.25">
      <c r="A589" s="4">
        <v>10443881</v>
      </c>
      <c r="B589" s="9" t="s">
        <v>340</v>
      </c>
      <c r="C589" s="4" t="s">
        <v>180</v>
      </c>
      <c r="D589" s="4" t="s">
        <v>104</v>
      </c>
      <c r="E589" s="4" t="s">
        <v>377</v>
      </c>
      <c r="F589" s="4">
        <v>0</v>
      </c>
    </row>
    <row r="590" spans="1:6" x14ac:dyDescent="0.25">
      <c r="A590" s="4">
        <v>10443882</v>
      </c>
      <c r="B590" s="9" t="s">
        <v>340</v>
      </c>
      <c r="C590" s="4" t="s">
        <v>169</v>
      </c>
      <c r="D590" s="4" t="s">
        <v>104</v>
      </c>
      <c r="E590" s="4" t="s">
        <v>378</v>
      </c>
      <c r="F590" s="4">
        <v>1</v>
      </c>
    </row>
    <row r="591" spans="1:6" x14ac:dyDescent="0.25">
      <c r="A591" s="4">
        <v>10443882</v>
      </c>
      <c r="B591" s="9" t="s">
        <v>340</v>
      </c>
      <c r="C591" s="4" t="s">
        <v>169</v>
      </c>
      <c r="D591" s="4" t="s">
        <v>104</v>
      </c>
      <c r="E591" s="4" t="s">
        <v>379</v>
      </c>
      <c r="F591" s="4">
        <v>1</v>
      </c>
    </row>
    <row r="592" spans="1:6" x14ac:dyDescent="0.25">
      <c r="A592" s="4">
        <v>10443882</v>
      </c>
      <c r="B592" s="9" t="s">
        <v>340</v>
      </c>
      <c r="C592" s="4" t="s">
        <v>169</v>
      </c>
      <c r="D592" s="4" t="s">
        <v>104</v>
      </c>
      <c r="E592" s="4" t="s">
        <v>377</v>
      </c>
      <c r="F592" s="4">
        <v>0</v>
      </c>
    </row>
    <row r="593" spans="1:6" x14ac:dyDescent="0.25">
      <c r="A593" s="4">
        <v>10443883</v>
      </c>
      <c r="B593" s="9" t="s">
        <v>340</v>
      </c>
      <c r="C593" s="4" t="s">
        <v>82</v>
      </c>
      <c r="D593" s="4" t="s">
        <v>48</v>
      </c>
      <c r="E593" s="4" t="s">
        <v>378</v>
      </c>
      <c r="F593" s="4">
        <v>1</v>
      </c>
    </row>
    <row r="594" spans="1:6" x14ac:dyDescent="0.25">
      <c r="A594" s="4">
        <v>10443883</v>
      </c>
      <c r="B594" s="9" t="s">
        <v>340</v>
      </c>
      <c r="C594" s="4" t="s">
        <v>82</v>
      </c>
      <c r="D594" s="4" t="s">
        <v>48</v>
      </c>
      <c r="E594" s="4" t="s">
        <v>379</v>
      </c>
      <c r="F594" s="4">
        <v>0</v>
      </c>
    </row>
    <row r="595" spans="1:6" x14ac:dyDescent="0.25">
      <c r="A595" s="4">
        <v>10443883</v>
      </c>
      <c r="B595" s="9" t="s">
        <v>340</v>
      </c>
      <c r="C595" s="4" t="s">
        <v>82</v>
      </c>
      <c r="D595" s="4" t="s">
        <v>48</v>
      </c>
      <c r="E595" s="4" t="s">
        <v>377</v>
      </c>
      <c r="F595" s="4">
        <v>0</v>
      </c>
    </row>
    <row r="596" spans="1:6" x14ac:dyDescent="0.25">
      <c r="A596" s="4">
        <v>10443884</v>
      </c>
      <c r="B596" s="9" t="s">
        <v>340</v>
      </c>
      <c r="C596" s="4" t="s">
        <v>103</v>
      </c>
      <c r="D596" s="4" t="s">
        <v>104</v>
      </c>
      <c r="E596" s="4" t="s">
        <v>378</v>
      </c>
      <c r="F596" s="4">
        <v>1</v>
      </c>
    </row>
    <row r="597" spans="1:6" x14ac:dyDescent="0.25">
      <c r="A597" s="4">
        <v>10443884</v>
      </c>
      <c r="B597" s="9" t="s">
        <v>340</v>
      </c>
      <c r="C597" s="4" t="s">
        <v>103</v>
      </c>
      <c r="D597" s="4" t="s">
        <v>104</v>
      </c>
      <c r="E597" s="4" t="s">
        <v>379</v>
      </c>
      <c r="F597" s="4">
        <v>1</v>
      </c>
    </row>
    <row r="598" spans="1:6" x14ac:dyDescent="0.25">
      <c r="A598" s="4">
        <v>10443884</v>
      </c>
      <c r="B598" s="9" t="s">
        <v>340</v>
      </c>
      <c r="C598" s="4" t="s">
        <v>103</v>
      </c>
      <c r="D598" s="4" t="s">
        <v>104</v>
      </c>
      <c r="E598" s="4" t="s">
        <v>377</v>
      </c>
      <c r="F598" s="4">
        <v>0</v>
      </c>
    </row>
    <row r="599" spans="1:6" x14ac:dyDescent="0.25">
      <c r="A599" s="4">
        <v>10443885</v>
      </c>
      <c r="B599" s="9" t="s">
        <v>340</v>
      </c>
      <c r="C599" s="4" t="s">
        <v>115</v>
      </c>
      <c r="D599" s="4" t="s">
        <v>104</v>
      </c>
      <c r="E599" s="4" t="s">
        <v>378</v>
      </c>
      <c r="F599" s="4">
        <v>1</v>
      </c>
    </row>
    <row r="600" spans="1:6" x14ac:dyDescent="0.25">
      <c r="A600" s="4">
        <v>10443885</v>
      </c>
      <c r="B600" s="9" t="s">
        <v>340</v>
      </c>
      <c r="C600" s="4" t="s">
        <v>115</v>
      </c>
      <c r="D600" s="4" t="s">
        <v>104</v>
      </c>
      <c r="E600" s="4" t="s">
        <v>379</v>
      </c>
      <c r="F600" s="4">
        <v>0</v>
      </c>
    </row>
    <row r="601" spans="1:6" x14ac:dyDescent="0.25">
      <c r="A601" s="4">
        <v>10443885</v>
      </c>
      <c r="B601" s="9" t="s">
        <v>340</v>
      </c>
      <c r="C601" s="4" t="s">
        <v>115</v>
      </c>
      <c r="D601" s="4" t="s">
        <v>104</v>
      </c>
      <c r="E601" s="4" t="s">
        <v>377</v>
      </c>
      <c r="F601" s="4">
        <v>0</v>
      </c>
    </row>
    <row r="602" spans="1:6" x14ac:dyDescent="0.25">
      <c r="A602" s="4">
        <v>10443886</v>
      </c>
      <c r="B602" s="9" t="s">
        <v>340</v>
      </c>
      <c r="C602" s="4" t="s">
        <v>120</v>
      </c>
      <c r="D602" s="4" t="s">
        <v>104</v>
      </c>
      <c r="E602" s="4" t="s">
        <v>378</v>
      </c>
      <c r="F602" s="4">
        <v>1</v>
      </c>
    </row>
    <row r="603" spans="1:6" x14ac:dyDescent="0.25">
      <c r="A603" s="4">
        <v>10443886</v>
      </c>
      <c r="B603" s="9" t="s">
        <v>340</v>
      </c>
      <c r="C603" s="4" t="s">
        <v>120</v>
      </c>
      <c r="D603" s="4" t="s">
        <v>104</v>
      </c>
      <c r="E603" s="4" t="s">
        <v>379</v>
      </c>
      <c r="F603" s="4">
        <v>1</v>
      </c>
    </row>
    <row r="604" spans="1:6" x14ac:dyDescent="0.25">
      <c r="A604" s="4">
        <v>10443886</v>
      </c>
      <c r="B604" s="9" t="s">
        <v>340</v>
      </c>
      <c r="C604" s="4" t="s">
        <v>120</v>
      </c>
      <c r="D604" s="4" t="s">
        <v>104</v>
      </c>
      <c r="E604" s="4" t="s">
        <v>377</v>
      </c>
      <c r="F604" s="4">
        <v>0</v>
      </c>
    </row>
    <row r="605" spans="1:6" x14ac:dyDescent="0.25">
      <c r="A605" s="4">
        <v>10443887</v>
      </c>
      <c r="B605" s="9" t="s">
        <v>340</v>
      </c>
      <c r="C605" s="4" t="s">
        <v>82</v>
      </c>
      <c r="D605" s="4" t="s">
        <v>48</v>
      </c>
      <c r="E605" s="4" t="s">
        <v>378</v>
      </c>
      <c r="F605" s="4">
        <v>1</v>
      </c>
    </row>
    <row r="606" spans="1:6" x14ac:dyDescent="0.25">
      <c r="A606" s="4">
        <v>10443887</v>
      </c>
      <c r="B606" s="9" t="s">
        <v>340</v>
      </c>
      <c r="C606" s="4" t="s">
        <v>82</v>
      </c>
      <c r="D606" s="4" t="s">
        <v>48</v>
      </c>
      <c r="E606" s="4" t="s">
        <v>379</v>
      </c>
      <c r="F606" s="4">
        <v>1</v>
      </c>
    </row>
    <row r="607" spans="1:6" x14ac:dyDescent="0.25">
      <c r="A607" s="4">
        <v>10443887</v>
      </c>
      <c r="B607" s="9" t="s">
        <v>340</v>
      </c>
      <c r="C607" s="4" t="s">
        <v>82</v>
      </c>
      <c r="D607" s="4" t="s">
        <v>48</v>
      </c>
      <c r="E607" s="4" t="s">
        <v>377</v>
      </c>
      <c r="F607" s="4">
        <v>0</v>
      </c>
    </row>
    <row r="608" spans="1:6" x14ac:dyDescent="0.25">
      <c r="A608" s="4">
        <v>10443888</v>
      </c>
      <c r="B608" s="9" t="s">
        <v>340</v>
      </c>
      <c r="C608" s="4" t="s">
        <v>204</v>
      </c>
      <c r="D608" s="4" t="s">
        <v>186</v>
      </c>
      <c r="E608" s="4" t="s">
        <v>378</v>
      </c>
      <c r="F608" s="4">
        <v>1</v>
      </c>
    </row>
    <row r="609" spans="1:6" x14ac:dyDescent="0.25">
      <c r="A609" s="4">
        <v>10443888</v>
      </c>
      <c r="B609" s="9" t="s">
        <v>340</v>
      </c>
      <c r="C609" s="4" t="s">
        <v>204</v>
      </c>
      <c r="D609" s="4" t="s">
        <v>186</v>
      </c>
      <c r="E609" s="4" t="s">
        <v>379</v>
      </c>
      <c r="F609" s="4">
        <v>1</v>
      </c>
    </row>
    <row r="610" spans="1:6" x14ac:dyDescent="0.25">
      <c r="A610" s="4">
        <v>10443888</v>
      </c>
      <c r="B610" s="9" t="s">
        <v>340</v>
      </c>
      <c r="C610" s="4" t="s">
        <v>204</v>
      </c>
      <c r="D610" s="4" t="s">
        <v>186</v>
      </c>
      <c r="E610" s="4" t="s">
        <v>377</v>
      </c>
      <c r="F610" s="4">
        <v>0</v>
      </c>
    </row>
    <row r="611" spans="1:6" x14ac:dyDescent="0.25">
      <c r="A611" s="4">
        <v>10443889</v>
      </c>
      <c r="B611" s="9" t="s">
        <v>340</v>
      </c>
      <c r="C611" s="4" t="s">
        <v>204</v>
      </c>
      <c r="D611" s="4" t="s">
        <v>186</v>
      </c>
      <c r="E611" s="4" t="s">
        <v>378</v>
      </c>
      <c r="F611" s="4">
        <v>1</v>
      </c>
    </row>
    <row r="612" spans="1:6" x14ac:dyDescent="0.25">
      <c r="A612" s="4">
        <v>10443889</v>
      </c>
      <c r="B612" s="9" t="s">
        <v>340</v>
      </c>
      <c r="C612" s="4" t="s">
        <v>204</v>
      </c>
      <c r="D612" s="4" t="s">
        <v>186</v>
      </c>
      <c r="E612" s="4" t="s">
        <v>379</v>
      </c>
      <c r="F612" s="4">
        <v>1</v>
      </c>
    </row>
    <row r="613" spans="1:6" x14ac:dyDescent="0.25">
      <c r="A613" s="4">
        <v>10443889</v>
      </c>
      <c r="B613" s="9" t="s">
        <v>340</v>
      </c>
      <c r="C613" s="4" t="s">
        <v>204</v>
      </c>
      <c r="D613" s="4" t="s">
        <v>186</v>
      </c>
      <c r="E613" s="4" t="s">
        <v>377</v>
      </c>
      <c r="F613" s="4">
        <v>0</v>
      </c>
    </row>
    <row r="614" spans="1:6" x14ac:dyDescent="0.25">
      <c r="A614" s="4">
        <v>10443890</v>
      </c>
      <c r="B614" s="9" t="s">
        <v>340</v>
      </c>
      <c r="C614" s="4" t="s">
        <v>115</v>
      </c>
      <c r="D614" s="4" t="s">
        <v>104</v>
      </c>
      <c r="E614" s="4" t="s">
        <v>378</v>
      </c>
      <c r="F614" s="4">
        <v>0</v>
      </c>
    </row>
    <row r="615" spans="1:6" x14ac:dyDescent="0.25">
      <c r="A615" s="4">
        <v>10443890</v>
      </c>
      <c r="B615" s="9" t="s">
        <v>340</v>
      </c>
      <c r="C615" s="4" t="s">
        <v>115</v>
      </c>
      <c r="D615" s="4" t="s">
        <v>104</v>
      </c>
      <c r="E615" s="4" t="s">
        <v>379</v>
      </c>
      <c r="F615" s="4">
        <v>0</v>
      </c>
    </row>
    <row r="616" spans="1:6" x14ac:dyDescent="0.25">
      <c r="A616" s="4">
        <v>10443890</v>
      </c>
      <c r="B616" s="9" t="s">
        <v>340</v>
      </c>
      <c r="C616" s="4" t="s">
        <v>115</v>
      </c>
      <c r="D616" s="4" t="s">
        <v>104</v>
      </c>
      <c r="E616" s="4" t="s">
        <v>377</v>
      </c>
      <c r="F616" s="4">
        <v>1</v>
      </c>
    </row>
    <row r="617" spans="1:6" x14ac:dyDescent="0.25">
      <c r="A617" s="4">
        <v>10443891</v>
      </c>
      <c r="B617" s="9" t="s">
        <v>340</v>
      </c>
      <c r="C617" s="4" t="s">
        <v>69</v>
      </c>
      <c r="D617" s="4" t="s">
        <v>48</v>
      </c>
      <c r="E617" s="4" t="s">
        <v>378</v>
      </c>
      <c r="F617" s="4">
        <v>1</v>
      </c>
    </row>
    <row r="618" spans="1:6" x14ac:dyDescent="0.25">
      <c r="A618" s="4">
        <v>10443891</v>
      </c>
      <c r="B618" s="9" t="s">
        <v>340</v>
      </c>
      <c r="C618" s="4" t="s">
        <v>69</v>
      </c>
      <c r="D618" s="4" t="s">
        <v>48</v>
      </c>
      <c r="E618" s="4" t="s">
        <v>379</v>
      </c>
      <c r="F618" s="4">
        <v>1</v>
      </c>
    </row>
    <row r="619" spans="1:6" x14ac:dyDescent="0.25">
      <c r="A619" s="4">
        <v>10443891</v>
      </c>
      <c r="B619" s="9" t="s">
        <v>340</v>
      </c>
      <c r="C619" s="4" t="s">
        <v>69</v>
      </c>
      <c r="D619" s="4" t="s">
        <v>48</v>
      </c>
      <c r="E619" s="4" t="s">
        <v>377</v>
      </c>
      <c r="F619" s="4">
        <v>0</v>
      </c>
    </row>
    <row r="620" spans="1:6" x14ac:dyDescent="0.25">
      <c r="A620" s="4">
        <v>10443892</v>
      </c>
      <c r="B620" s="9" t="s">
        <v>340</v>
      </c>
      <c r="C620" s="4" t="s">
        <v>177</v>
      </c>
      <c r="D620" s="4" t="s">
        <v>104</v>
      </c>
      <c r="E620" s="4" t="s">
        <v>378</v>
      </c>
      <c r="F620" s="4">
        <v>1</v>
      </c>
    </row>
    <row r="621" spans="1:6" x14ac:dyDescent="0.25">
      <c r="A621" s="4">
        <v>10443892</v>
      </c>
      <c r="B621" s="9" t="s">
        <v>340</v>
      </c>
      <c r="C621" s="4" t="s">
        <v>177</v>
      </c>
      <c r="D621" s="4" t="s">
        <v>104</v>
      </c>
      <c r="E621" s="4" t="s">
        <v>379</v>
      </c>
      <c r="F621" s="4">
        <v>1</v>
      </c>
    </row>
    <row r="622" spans="1:6" x14ac:dyDescent="0.25">
      <c r="A622" s="4">
        <v>10443892</v>
      </c>
      <c r="B622" s="9" t="s">
        <v>340</v>
      </c>
      <c r="C622" s="4" t="s">
        <v>177</v>
      </c>
      <c r="D622" s="4" t="s">
        <v>104</v>
      </c>
      <c r="E622" s="4" t="s">
        <v>377</v>
      </c>
      <c r="F622" s="4">
        <v>0</v>
      </c>
    </row>
    <row r="623" spans="1:6" x14ac:dyDescent="0.25">
      <c r="A623" s="4">
        <v>10443893</v>
      </c>
      <c r="B623" s="9" t="s">
        <v>340</v>
      </c>
      <c r="C623" s="4" t="s">
        <v>103</v>
      </c>
      <c r="D623" s="4" t="s">
        <v>104</v>
      </c>
      <c r="E623" s="4" t="s">
        <v>378</v>
      </c>
      <c r="F623" s="4">
        <v>1</v>
      </c>
    </row>
    <row r="624" spans="1:6" x14ac:dyDescent="0.25">
      <c r="A624" s="4">
        <v>10443893</v>
      </c>
      <c r="B624" s="9" t="s">
        <v>340</v>
      </c>
      <c r="C624" s="4" t="s">
        <v>103</v>
      </c>
      <c r="D624" s="4" t="s">
        <v>104</v>
      </c>
      <c r="E624" s="4" t="s">
        <v>379</v>
      </c>
      <c r="F624" s="4">
        <v>1</v>
      </c>
    </row>
    <row r="625" spans="1:6" x14ac:dyDescent="0.25">
      <c r="A625" s="4">
        <v>10443893</v>
      </c>
      <c r="B625" s="9" t="s">
        <v>340</v>
      </c>
      <c r="C625" s="4" t="s">
        <v>103</v>
      </c>
      <c r="D625" s="4" t="s">
        <v>104</v>
      </c>
      <c r="E625" s="4" t="s">
        <v>377</v>
      </c>
      <c r="F625" s="4">
        <v>0</v>
      </c>
    </row>
    <row r="626" spans="1:6" x14ac:dyDescent="0.25">
      <c r="A626" s="4">
        <v>10443894</v>
      </c>
      <c r="B626" s="9" t="s">
        <v>340</v>
      </c>
      <c r="C626" s="4" t="s">
        <v>128</v>
      </c>
      <c r="D626" s="4" t="s">
        <v>104</v>
      </c>
      <c r="E626" s="4" t="s">
        <v>378</v>
      </c>
      <c r="F626" s="4">
        <v>1</v>
      </c>
    </row>
    <row r="627" spans="1:6" x14ac:dyDescent="0.25">
      <c r="A627" s="4">
        <v>10443894</v>
      </c>
      <c r="B627" s="9" t="s">
        <v>340</v>
      </c>
      <c r="C627" s="4" t="s">
        <v>128</v>
      </c>
      <c r="D627" s="4" t="s">
        <v>104</v>
      </c>
      <c r="E627" s="4" t="s">
        <v>379</v>
      </c>
      <c r="F627" s="4">
        <v>1</v>
      </c>
    </row>
    <row r="628" spans="1:6" x14ac:dyDescent="0.25">
      <c r="A628" s="4">
        <v>10443894</v>
      </c>
      <c r="B628" s="9" t="s">
        <v>340</v>
      </c>
      <c r="C628" s="4" t="s">
        <v>128</v>
      </c>
      <c r="D628" s="4" t="s">
        <v>104</v>
      </c>
      <c r="E628" s="4" t="s">
        <v>377</v>
      </c>
      <c r="F628" s="4">
        <v>0</v>
      </c>
    </row>
    <row r="629" spans="1:6" x14ac:dyDescent="0.25">
      <c r="A629" s="4">
        <v>10443895</v>
      </c>
      <c r="B629" s="9" t="s">
        <v>340</v>
      </c>
      <c r="C629" s="4" t="s">
        <v>166</v>
      </c>
      <c r="D629" s="4" t="s">
        <v>104</v>
      </c>
      <c r="E629" s="4" t="s">
        <v>378</v>
      </c>
      <c r="F629" s="4">
        <v>1</v>
      </c>
    </row>
    <row r="630" spans="1:6" x14ac:dyDescent="0.25">
      <c r="A630" s="4">
        <v>10443895</v>
      </c>
      <c r="B630" s="9" t="s">
        <v>340</v>
      </c>
      <c r="C630" s="4" t="s">
        <v>166</v>
      </c>
      <c r="D630" s="4" t="s">
        <v>104</v>
      </c>
      <c r="E630" s="4" t="s">
        <v>379</v>
      </c>
      <c r="F630" s="4">
        <v>0</v>
      </c>
    </row>
    <row r="631" spans="1:6" x14ac:dyDescent="0.25">
      <c r="A631" s="4">
        <v>10443895</v>
      </c>
      <c r="B631" s="9" t="s">
        <v>340</v>
      </c>
      <c r="C631" s="4" t="s">
        <v>166</v>
      </c>
      <c r="D631" s="4" t="s">
        <v>104</v>
      </c>
      <c r="E631" s="4" t="s">
        <v>377</v>
      </c>
      <c r="F631" s="4">
        <v>0</v>
      </c>
    </row>
    <row r="632" spans="1:6" x14ac:dyDescent="0.25">
      <c r="A632" s="4">
        <v>10443896</v>
      </c>
      <c r="B632" s="9" t="s">
        <v>340</v>
      </c>
      <c r="C632" s="4" t="s">
        <v>69</v>
      </c>
      <c r="D632" s="4" t="s">
        <v>48</v>
      </c>
      <c r="E632" s="4" t="s">
        <v>378</v>
      </c>
      <c r="F632" s="4">
        <v>1</v>
      </c>
    </row>
    <row r="633" spans="1:6" x14ac:dyDescent="0.25">
      <c r="A633" s="4">
        <v>10443896</v>
      </c>
      <c r="B633" s="9" t="s">
        <v>340</v>
      </c>
      <c r="C633" s="4" t="s">
        <v>69</v>
      </c>
      <c r="D633" s="4" t="s">
        <v>48</v>
      </c>
      <c r="E633" s="4" t="s">
        <v>379</v>
      </c>
      <c r="F633" s="4">
        <v>1</v>
      </c>
    </row>
    <row r="634" spans="1:6" x14ac:dyDescent="0.25">
      <c r="A634" s="4">
        <v>10443896</v>
      </c>
      <c r="B634" s="9" t="s">
        <v>340</v>
      </c>
      <c r="C634" s="4" t="s">
        <v>69</v>
      </c>
      <c r="D634" s="4" t="s">
        <v>48</v>
      </c>
      <c r="E634" s="4" t="s">
        <v>377</v>
      </c>
      <c r="F634" s="4">
        <v>0</v>
      </c>
    </row>
    <row r="635" spans="1:6" x14ac:dyDescent="0.25">
      <c r="A635" s="4">
        <v>10443897</v>
      </c>
      <c r="B635" s="9" t="s">
        <v>340</v>
      </c>
      <c r="C635" s="4" t="s">
        <v>174</v>
      </c>
      <c r="D635" s="4" t="s">
        <v>104</v>
      </c>
      <c r="E635" s="4" t="s">
        <v>378</v>
      </c>
      <c r="F635" s="4">
        <v>1</v>
      </c>
    </row>
    <row r="636" spans="1:6" x14ac:dyDescent="0.25">
      <c r="A636" s="4">
        <v>10443897</v>
      </c>
      <c r="B636" s="9" t="s">
        <v>340</v>
      </c>
      <c r="C636" s="4" t="s">
        <v>174</v>
      </c>
      <c r="D636" s="4" t="s">
        <v>104</v>
      </c>
      <c r="E636" s="4" t="s">
        <v>379</v>
      </c>
      <c r="F636" s="4">
        <v>0</v>
      </c>
    </row>
    <row r="637" spans="1:6" x14ac:dyDescent="0.25">
      <c r="A637" s="4">
        <v>10443897</v>
      </c>
      <c r="B637" s="9" t="s">
        <v>340</v>
      </c>
      <c r="C637" s="4" t="s">
        <v>174</v>
      </c>
      <c r="D637" s="4" t="s">
        <v>104</v>
      </c>
      <c r="E637" s="4" t="s">
        <v>377</v>
      </c>
      <c r="F637" s="4">
        <v>0</v>
      </c>
    </row>
    <row r="638" spans="1:6" x14ac:dyDescent="0.25">
      <c r="A638" s="4">
        <v>10443898</v>
      </c>
      <c r="B638" s="9" t="s">
        <v>340</v>
      </c>
      <c r="C638" s="4" t="s">
        <v>120</v>
      </c>
      <c r="D638" s="4" t="s">
        <v>104</v>
      </c>
      <c r="E638" s="4" t="s">
        <v>378</v>
      </c>
      <c r="F638" s="4">
        <v>1</v>
      </c>
    </row>
    <row r="639" spans="1:6" x14ac:dyDescent="0.25">
      <c r="A639" s="4">
        <v>10443898</v>
      </c>
      <c r="B639" s="9" t="s">
        <v>340</v>
      </c>
      <c r="C639" s="4" t="s">
        <v>120</v>
      </c>
      <c r="D639" s="4" t="s">
        <v>104</v>
      </c>
      <c r="E639" s="4" t="s">
        <v>379</v>
      </c>
      <c r="F639" s="4">
        <v>1</v>
      </c>
    </row>
    <row r="640" spans="1:6" x14ac:dyDescent="0.25">
      <c r="A640" s="4">
        <v>10443898</v>
      </c>
      <c r="B640" s="9" t="s">
        <v>340</v>
      </c>
      <c r="C640" s="4" t="s">
        <v>120</v>
      </c>
      <c r="D640" s="4" t="s">
        <v>104</v>
      </c>
      <c r="E640" s="4" t="s">
        <v>377</v>
      </c>
      <c r="F640" s="4">
        <v>0</v>
      </c>
    </row>
    <row r="641" spans="1:6" x14ac:dyDescent="0.25">
      <c r="A641" s="4">
        <v>10443899</v>
      </c>
      <c r="B641" s="9" t="s">
        <v>340</v>
      </c>
      <c r="C641" s="4" t="s">
        <v>166</v>
      </c>
      <c r="D641" s="4" t="s">
        <v>104</v>
      </c>
      <c r="E641" s="4" t="s">
        <v>378</v>
      </c>
      <c r="F641" s="4">
        <v>0</v>
      </c>
    </row>
    <row r="642" spans="1:6" x14ac:dyDescent="0.25">
      <c r="A642" s="4">
        <v>10443899</v>
      </c>
      <c r="B642" s="9" t="s">
        <v>340</v>
      </c>
      <c r="C642" s="4" t="s">
        <v>166</v>
      </c>
      <c r="D642" s="4" t="s">
        <v>104</v>
      </c>
      <c r="E642" s="4" t="s">
        <v>379</v>
      </c>
      <c r="F642" s="4">
        <v>1</v>
      </c>
    </row>
    <row r="643" spans="1:6" x14ac:dyDescent="0.25">
      <c r="A643" s="4">
        <v>10443899</v>
      </c>
      <c r="B643" s="9" t="s">
        <v>340</v>
      </c>
      <c r="C643" s="4" t="s">
        <v>166</v>
      </c>
      <c r="D643" s="4" t="s">
        <v>104</v>
      </c>
      <c r="E643" s="4" t="s">
        <v>377</v>
      </c>
      <c r="F643" s="4">
        <v>0</v>
      </c>
    </row>
    <row r="644" spans="1:6" x14ac:dyDescent="0.25">
      <c r="A644" s="4">
        <v>10443900</v>
      </c>
      <c r="B644" s="9" t="s">
        <v>340</v>
      </c>
      <c r="C644" s="4" t="s">
        <v>93</v>
      </c>
      <c r="D644" s="4" t="s">
        <v>48</v>
      </c>
      <c r="E644" s="4" t="s">
        <v>378</v>
      </c>
      <c r="F644" s="4">
        <v>1</v>
      </c>
    </row>
    <row r="645" spans="1:6" x14ac:dyDescent="0.25">
      <c r="A645" s="4">
        <v>10443900</v>
      </c>
      <c r="B645" s="9" t="s">
        <v>340</v>
      </c>
      <c r="C645" s="4" t="s">
        <v>93</v>
      </c>
      <c r="D645" s="4" t="s">
        <v>48</v>
      </c>
      <c r="E645" s="4" t="s">
        <v>379</v>
      </c>
      <c r="F645" s="4">
        <v>1</v>
      </c>
    </row>
    <row r="646" spans="1:6" x14ac:dyDescent="0.25">
      <c r="A646" s="4">
        <v>10443900</v>
      </c>
      <c r="B646" s="9" t="s">
        <v>340</v>
      </c>
      <c r="C646" s="4" t="s">
        <v>93</v>
      </c>
      <c r="D646" s="4" t="s">
        <v>48</v>
      </c>
      <c r="E646" s="4" t="s">
        <v>377</v>
      </c>
      <c r="F646" s="4">
        <v>0</v>
      </c>
    </row>
    <row r="647" spans="1:6" x14ac:dyDescent="0.25">
      <c r="A647" s="4">
        <v>10443901</v>
      </c>
      <c r="B647" s="9" t="s">
        <v>340</v>
      </c>
      <c r="C647" s="4" t="s">
        <v>93</v>
      </c>
      <c r="D647" s="4" t="s">
        <v>48</v>
      </c>
      <c r="E647" s="4" t="s">
        <v>378</v>
      </c>
      <c r="F647" s="4">
        <v>1</v>
      </c>
    </row>
    <row r="648" spans="1:6" x14ac:dyDescent="0.25">
      <c r="A648" s="4">
        <v>10443901</v>
      </c>
      <c r="B648" s="9" t="s">
        <v>340</v>
      </c>
      <c r="C648" s="4" t="s">
        <v>93</v>
      </c>
      <c r="D648" s="4" t="s">
        <v>48</v>
      </c>
      <c r="E648" s="4" t="s">
        <v>379</v>
      </c>
      <c r="F648" s="4">
        <v>1</v>
      </c>
    </row>
    <row r="649" spans="1:6" x14ac:dyDescent="0.25">
      <c r="A649" s="4">
        <v>10443901</v>
      </c>
      <c r="B649" s="9" t="s">
        <v>340</v>
      </c>
      <c r="C649" s="4" t="s">
        <v>93</v>
      </c>
      <c r="D649" s="4" t="s">
        <v>48</v>
      </c>
      <c r="E649" s="4" t="s">
        <v>377</v>
      </c>
      <c r="F649" s="4">
        <v>0</v>
      </c>
    </row>
    <row r="650" spans="1:6" x14ac:dyDescent="0.25">
      <c r="A650" s="4">
        <v>10443902</v>
      </c>
      <c r="B650" s="9" t="s">
        <v>340</v>
      </c>
      <c r="C650" s="4" t="s">
        <v>60</v>
      </c>
      <c r="D650" s="4" t="s">
        <v>48</v>
      </c>
      <c r="E650" s="4" t="s">
        <v>378</v>
      </c>
      <c r="F650" s="4">
        <v>0</v>
      </c>
    </row>
    <row r="651" spans="1:6" x14ac:dyDescent="0.25">
      <c r="A651" s="4">
        <v>10443902</v>
      </c>
      <c r="B651" s="9" t="s">
        <v>340</v>
      </c>
      <c r="C651" s="4" t="s">
        <v>60</v>
      </c>
      <c r="D651" s="4" t="s">
        <v>48</v>
      </c>
      <c r="E651" s="4" t="s">
        <v>379</v>
      </c>
      <c r="F651" s="4">
        <v>0</v>
      </c>
    </row>
    <row r="652" spans="1:6" x14ac:dyDescent="0.25">
      <c r="A652" s="4">
        <v>10443902</v>
      </c>
      <c r="B652" s="9" t="s">
        <v>340</v>
      </c>
      <c r="C652" s="4" t="s">
        <v>60</v>
      </c>
      <c r="D652" s="4" t="s">
        <v>48</v>
      </c>
      <c r="E652" s="4" t="s">
        <v>377</v>
      </c>
      <c r="F652" s="4">
        <v>1</v>
      </c>
    </row>
    <row r="653" spans="1:6" x14ac:dyDescent="0.25">
      <c r="A653" s="4">
        <v>10443903</v>
      </c>
      <c r="B653" s="9" t="s">
        <v>340</v>
      </c>
      <c r="C653" s="4" t="s">
        <v>284</v>
      </c>
      <c r="D653" s="4" t="s">
        <v>233</v>
      </c>
      <c r="E653" s="4" t="s">
        <v>378</v>
      </c>
      <c r="F653" s="4">
        <v>1</v>
      </c>
    </row>
    <row r="654" spans="1:6" x14ac:dyDescent="0.25">
      <c r="A654" s="4">
        <v>10443903</v>
      </c>
      <c r="B654" s="9" t="s">
        <v>340</v>
      </c>
      <c r="C654" s="4" t="s">
        <v>284</v>
      </c>
      <c r="D654" s="4" t="s">
        <v>233</v>
      </c>
      <c r="E654" s="4" t="s">
        <v>379</v>
      </c>
      <c r="F654" s="4">
        <v>0</v>
      </c>
    </row>
    <row r="655" spans="1:6" x14ac:dyDescent="0.25">
      <c r="A655" s="4">
        <v>10443903</v>
      </c>
      <c r="B655" s="9" t="s">
        <v>340</v>
      </c>
      <c r="C655" s="4" t="s">
        <v>284</v>
      </c>
      <c r="D655" s="4" t="s">
        <v>233</v>
      </c>
      <c r="E655" s="4" t="s">
        <v>377</v>
      </c>
      <c r="F655" s="4">
        <v>0</v>
      </c>
    </row>
    <row r="656" spans="1:6" x14ac:dyDescent="0.25">
      <c r="A656" s="4">
        <v>10443904</v>
      </c>
      <c r="B656" s="9" t="s">
        <v>340</v>
      </c>
      <c r="C656" s="4" t="s">
        <v>300</v>
      </c>
      <c r="D656" s="4" t="s">
        <v>233</v>
      </c>
      <c r="E656" s="4" t="s">
        <v>378</v>
      </c>
      <c r="F656" s="4">
        <v>1</v>
      </c>
    </row>
    <row r="657" spans="1:6" x14ac:dyDescent="0.25">
      <c r="A657" s="4">
        <v>10443904</v>
      </c>
      <c r="B657" s="9" t="s">
        <v>340</v>
      </c>
      <c r="C657" s="4" t="s">
        <v>300</v>
      </c>
      <c r="D657" s="4" t="s">
        <v>233</v>
      </c>
      <c r="E657" s="4" t="s">
        <v>379</v>
      </c>
      <c r="F657" s="4">
        <v>0</v>
      </c>
    </row>
    <row r="658" spans="1:6" x14ac:dyDescent="0.25">
      <c r="A658" s="4">
        <v>10443904</v>
      </c>
      <c r="B658" s="9" t="s">
        <v>340</v>
      </c>
      <c r="C658" s="4" t="s">
        <v>300</v>
      </c>
      <c r="D658" s="4" t="s">
        <v>233</v>
      </c>
      <c r="E658" s="4" t="s">
        <v>377</v>
      </c>
      <c r="F658" s="4">
        <v>0</v>
      </c>
    </row>
    <row r="659" spans="1:6" x14ac:dyDescent="0.25">
      <c r="A659" s="4">
        <v>10443905</v>
      </c>
      <c r="B659" s="9" t="s">
        <v>340</v>
      </c>
      <c r="C659" s="4" t="s">
        <v>131</v>
      </c>
      <c r="D659" s="4" t="s">
        <v>104</v>
      </c>
      <c r="E659" s="4" t="s">
        <v>378</v>
      </c>
      <c r="F659" s="4">
        <v>1</v>
      </c>
    </row>
    <row r="660" spans="1:6" x14ac:dyDescent="0.25">
      <c r="A660" s="4">
        <v>10443905</v>
      </c>
      <c r="B660" s="9" t="s">
        <v>340</v>
      </c>
      <c r="C660" s="4" t="s">
        <v>131</v>
      </c>
      <c r="D660" s="4" t="s">
        <v>104</v>
      </c>
      <c r="E660" s="4" t="s">
        <v>379</v>
      </c>
      <c r="F660" s="4">
        <v>0</v>
      </c>
    </row>
    <row r="661" spans="1:6" x14ac:dyDescent="0.25">
      <c r="A661" s="4">
        <v>10443905</v>
      </c>
      <c r="B661" s="9" t="s">
        <v>340</v>
      </c>
      <c r="C661" s="4" t="s">
        <v>131</v>
      </c>
      <c r="D661" s="4" t="s">
        <v>104</v>
      </c>
      <c r="E661" s="4" t="s">
        <v>377</v>
      </c>
      <c r="F661" s="4">
        <v>0</v>
      </c>
    </row>
    <row r="662" spans="1:6" x14ac:dyDescent="0.25">
      <c r="A662" s="4">
        <v>10443906</v>
      </c>
      <c r="B662" s="9" t="s">
        <v>340</v>
      </c>
      <c r="C662" s="4" t="s">
        <v>163</v>
      </c>
      <c r="D662" s="4" t="s">
        <v>136</v>
      </c>
      <c r="E662" s="4" t="s">
        <v>378</v>
      </c>
      <c r="F662" s="4">
        <v>1</v>
      </c>
    </row>
    <row r="663" spans="1:6" x14ac:dyDescent="0.25">
      <c r="A663" s="4">
        <v>10443906</v>
      </c>
      <c r="B663" s="9" t="s">
        <v>340</v>
      </c>
      <c r="C663" s="4" t="s">
        <v>163</v>
      </c>
      <c r="D663" s="4" t="s">
        <v>136</v>
      </c>
      <c r="E663" s="4" t="s">
        <v>379</v>
      </c>
      <c r="F663" s="4">
        <v>1</v>
      </c>
    </row>
    <row r="664" spans="1:6" x14ac:dyDescent="0.25">
      <c r="A664" s="4">
        <v>10443906</v>
      </c>
      <c r="B664" s="9" t="s">
        <v>340</v>
      </c>
      <c r="C664" s="4" t="s">
        <v>163</v>
      </c>
      <c r="D664" s="4" t="s">
        <v>136</v>
      </c>
      <c r="E664" s="4" t="s">
        <v>377</v>
      </c>
      <c r="F664" s="4">
        <v>0</v>
      </c>
    </row>
    <row r="665" spans="1:6" x14ac:dyDescent="0.25">
      <c r="A665" s="4">
        <v>10443907</v>
      </c>
      <c r="B665" s="9" t="s">
        <v>340</v>
      </c>
      <c r="C665" s="4" t="s">
        <v>98</v>
      </c>
      <c r="D665" s="4" t="s">
        <v>48</v>
      </c>
      <c r="E665" s="4" t="s">
        <v>378</v>
      </c>
      <c r="F665" s="4">
        <v>1</v>
      </c>
    </row>
    <row r="666" spans="1:6" x14ac:dyDescent="0.25">
      <c r="A666" s="4">
        <v>10443907</v>
      </c>
      <c r="B666" s="9" t="s">
        <v>340</v>
      </c>
      <c r="C666" s="4" t="s">
        <v>98</v>
      </c>
      <c r="D666" s="4" t="s">
        <v>48</v>
      </c>
      <c r="E666" s="4" t="s">
        <v>379</v>
      </c>
      <c r="F666" s="4">
        <v>1</v>
      </c>
    </row>
    <row r="667" spans="1:6" x14ac:dyDescent="0.25">
      <c r="A667" s="4">
        <v>10443907</v>
      </c>
      <c r="B667" s="9" t="s">
        <v>340</v>
      </c>
      <c r="C667" s="4" t="s">
        <v>98</v>
      </c>
      <c r="D667" s="4" t="s">
        <v>48</v>
      </c>
      <c r="E667" s="4" t="s">
        <v>377</v>
      </c>
      <c r="F667" s="4">
        <v>0</v>
      </c>
    </row>
    <row r="668" spans="1:6" x14ac:dyDescent="0.25">
      <c r="A668" s="4">
        <v>10443908</v>
      </c>
      <c r="B668" s="9" t="s">
        <v>340</v>
      </c>
      <c r="C668" s="4" t="s">
        <v>47</v>
      </c>
      <c r="D668" s="4" t="s">
        <v>48</v>
      </c>
      <c r="E668" s="4" t="s">
        <v>378</v>
      </c>
      <c r="F668" s="4">
        <v>1</v>
      </c>
    </row>
    <row r="669" spans="1:6" x14ac:dyDescent="0.25">
      <c r="A669" s="4">
        <v>10443908</v>
      </c>
      <c r="B669" s="9" t="s">
        <v>340</v>
      </c>
      <c r="C669" s="4" t="s">
        <v>47</v>
      </c>
      <c r="D669" s="4" t="s">
        <v>48</v>
      </c>
      <c r="E669" s="4" t="s">
        <v>379</v>
      </c>
      <c r="F669" s="4">
        <v>0</v>
      </c>
    </row>
    <row r="670" spans="1:6" x14ac:dyDescent="0.25">
      <c r="A670" s="4">
        <v>10443908</v>
      </c>
      <c r="B670" s="9" t="s">
        <v>340</v>
      </c>
      <c r="C670" s="4" t="s">
        <v>47</v>
      </c>
      <c r="D670" s="4" t="s">
        <v>48</v>
      </c>
      <c r="E670" s="4" t="s">
        <v>377</v>
      </c>
      <c r="F670" s="4">
        <v>0</v>
      </c>
    </row>
    <row r="671" spans="1:6" x14ac:dyDescent="0.25">
      <c r="A671" s="4">
        <v>10443909</v>
      </c>
      <c r="B671" s="9" t="s">
        <v>340</v>
      </c>
      <c r="C671" s="4" t="s">
        <v>135</v>
      </c>
      <c r="D671" s="4" t="s">
        <v>136</v>
      </c>
      <c r="E671" s="4" t="s">
        <v>378</v>
      </c>
      <c r="F671" s="4">
        <v>1</v>
      </c>
    </row>
    <row r="672" spans="1:6" x14ac:dyDescent="0.25">
      <c r="A672" s="4">
        <v>10443909</v>
      </c>
      <c r="B672" s="9" t="s">
        <v>340</v>
      </c>
      <c r="C672" s="4" t="s">
        <v>135</v>
      </c>
      <c r="D672" s="4" t="s">
        <v>136</v>
      </c>
      <c r="E672" s="4" t="s">
        <v>379</v>
      </c>
      <c r="F672" s="4">
        <v>0</v>
      </c>
    </row>
    <row r="673" spans="1:6" x14ac:dyDescent="0.25">
      <c r="A673" s="4">
        <v>10443909</v>
      </c>
      <c r="B673" s="9" t="s">
        <v>340</v>
      </c>
      <c r="C673" s="4" t="s">
        <v>135</v>
      </c>
      <c r="D673" s="4" t="s">
        <v>136</v>
      </c>
      <c r="E673" s="4" t="s">
        <v>377</v>
      </c>
      <c r="F673" s="4">
        <v>0</v>
      </c>
    </row>
    <row r="674" spans="1:6" x14ac:dyDescent="0.25">
      <c r="A674" s="4">
        <v>10443910</v>
      </c>
      <c r="B674" s="9" t="s">
        <v>340</v>
      </c>
      <c r="C674" s="4" t="s">
        <v>163</v>
      </c>
      <c r="D674" s="4" t="s">
        <v>136</v>
      </c>
      <c r="E674" s="4" t="s">
        <v>378</v>
      </c>
      <c r="F674" s="4">
        <v>1</v>
      </c>
    </row>
    <row r="675" spans="1:6" x14ac:dyDescent="0.25">
      <c r="A675" s="4">
        <v>10443910</v>
      </c>
      <c r="B675" s="9" t="s">
        <v>340</v>
      </c>
      <c r="C675" s="4" t="s">
        <v>163</v>
      </c>
      <c r="D675" s="4" t="s">
        <v>136</v>
      </c>
      <c r="E675" s="4" t="s">
        <v>379</v>
      </c>
      <c r="F675" s="4">
        <v>1</v>
      </c>
    </row>
    <row r="676" spans="1:6" x14ac:dyDescent="0.25">
      <c r="A676" s="4">
        <v>10443910</v>
      </c>
      <c r="B676" s="9" t="s">
        <v>340</v>
      </c>
      <c r="C676" s="4" t="s">
        <v>163</v>
      </c>
      <c r="D676" s="4" t="s">
        <v>136</v>
      </c>
      <c r="E676" s="4" t="s">
        <v>377</v>
      </c>
      <c r="F676" s="4">
        <v>0</v>
      </c>
    </row>
    <row r="677" spans="1:6" x14ac:dyDescent="0.25">
      <c r="A677" s="4">
        <v>10443911</v>
      </c>
      <c r="B677" s="9" t="s">
        <v>340</v>
      </c>
      <c r="C677" s="4" t="s">
        <v>284</v>
      </c>
      <c r="D677" s="4" t="s">
        <v>233</v>
      </c>
      <c r="E677" s="4" t="s">
        <v>378</v>
      </c>
      <c r="F677" s="4">
        <v>1</v>
      </c>
    </row>
    <row r="678" spans="1:6" x14ac:dyDescent="0.25">
      <c r="A678" s="4">
        <v>10443911</v>
      </c>
      <c r="B678" s="9" t="s">
        <v>340</v>
      </c>
      <c r="C678" s="4" t="s">
        <v>284</v>
      </c>
      <c r="D678" s="4" t="s">
        <v>233</v>
      </c>
      <c r="E678" s="4" t="s">
        <v>379</v>
      </c>
      <c r="F678" s="4">
        <v>0</v>
      </c>
    </row>
    <row r="679" spans="1:6" x14ac:dyDescent="0.25">
      <c r="A679" s="4">
        <v>10443911</v>
      </c>
      <c r="B679" s="9" t="s">
        <v>340</v>
      </c>
      <c r="C679" s="4" t="s">
        <v>284</v>
      </c>
      <c r="D679" s="4" t="s">
        <v>233</v>
      </c>
      <c r="E679" s="4" t="s">
        <v>377</v>
      </c>
      <c r="F679" s="4">
        <v>0</v>
      </c>
    </row>
    <row r="680" spans="1:6" x14ac:dyDescent="0.25">
      <c r="A680" s="4">
        <v>10443912</v>
      </c>
      <c r="B680" s="9" t="s">
        <v>340</v>
      </c>
      <c r="C680" s="4" t="s">
        <v>146</v>
      </c>
      <c r="D680" s="4" t="s">
        <v>136</v>
      </c>
      <c r="E680" s="4" t="s">
        <v>378</v>
      </c>
      <c r="F680" s="4">
        <v>1</v>
      </c>
    </row>
    <row r="681" spans="1:6" x14ac:dyDescent="0.25">
      <c r="A681" s="4">
        <v>10443912</v>
      </c>
      <c r="B681" s="9" t="s">
        <v>340</v>
      </c>
      <c r="C681" s="4" t="s">
        <v>146</v>
      </c>
      <c r="D681" s="4" t="s">
        <v>136</v>
      </c>
      <c r="E681" s="4" t="s">
        <v>379</v>
      </c>
      <c r="F681" s="4">
        <v>0</v>
      </c>
    </row>
    <row r="682" spans="1:6" x14ac:dyDescent="0.25">
      <c r="A682" s="4">
        <v>10443912</v>
      </c>
      <c r="B682" s="9" t="s">
        <v>340</v>
      </c>
      <c r="C682" s="4" t="s">
        <v>146</v>
      </c>
      <c r="D682" s="4" t="s">
        <v>136</v>
      </c>
      <c r="E682" s="4" t="s">
        <v>377</v>
      </c>
      <c r="F682" s="4">
        <v>0</v>
      </c>
    </row>
    <row r="683" spans="1:6" x14ac:dyDescent="0.25">
      <c r="A683" s="4">
        <v>10443913</v>
      </c>
      <c r="B683" s="9" t="s">
        <v>340</v>
      </c>
      <c r="C683" s="4" t="s">
        <v>256</v>
      </c>
      <c r="D683" s="4" t="s">
        <v>253</v>
      </c>
      <c r="E683" s="4" t="s">
        <v>378</v>
      </c>
      <c r="F683" s="4">
        <v>1</v>
      </c>
    </row>
    <row r="684" spans="1:6" x14ac:dyDescent="0.25">
      <c r="A684" s="4">
        <v>10443913</v>
      </c>
      <c r="B684" s="9" t="s">
        <v>340</v>
      </c>
      <c r="C684" s="4" t="s">
        <v>256</v>
      </c>
      <c r="D684" s="4" t="s">
        <v>253</v>
      </c>
      <c r="E684" s="4" t="s">
        <v>379</v>
      </c>
      <c r="F684" s="4">
        <v>1</v>
      </c>
    </row>
    <row r="685" spans="1:6" x14ac:dyDescent="0.25">
      <c r="A685" s="4">
        <v>10443913</v>
      </c>
      <c r="B685" s="9" t="s">
        <v>340</v>
      </c>
      <c r="C685" s="4" t="s">
        <v>256</v>
      </c>
      <c r="D685" s="4" t="s">
        <v>253</v>
      </c>
      <c r="E685" s="4" t="s">
        <v>377</v>
      </c>
      <c r="F685" s="4">
        <v>0</v>
      </c>
    </row>
    <row r="686" spans="1:6" x14ac:dyDescent="0.25">
      <c r="A686" s="4">
        <v>10443914</v>
      </c>
      <c r="B686" s="9" t="s">
        <v>340</v>
      </c>
      <c r="C686" s="4" t="s">
        <v>289</v>
      </c>
      <c r="D686" s="4" t="s">
        <v>233</v>
      </c>
      <c r="E686" s="4" t="s">
        <v>378</v>
      </c>
      <c r="F686" s="4">
        <v>1</v>
      </c>
    </row>
    <row r="687" spans="1:6" x14ac:dyDescent="0.25">
      <c r="A687" s="4">
        <v>10443914</v>
      </c>
      <c r="B687" s="9" t="s">
        <v>340</v>
      </c>
      <c r="C687" s="4" t="s">
        <v>289</v>
      </c>
      <c r="D687" s="4" t="s">
        <v>233</v>
      </c>
      <c r="E687" s="4" t="s">
        <v>379</v>
      </c>
      <c r="F687" s="4">
        <v>1</v>
      </c>
    </row>
    <row r="688" spans="1:6" x14ac:dyDescent="0.25">
      <c r="A688" s="4">
        <v>10443914</v>
      </c>
      <c r="B688" s="9" t="s">
        <v>340</v>
      </c>
      <c r="C688" s="4" t="s">
        <v>289</v>
      </c>
      <c r="D688" s="4" t="s">
        <v>233</v>
      </c>
      <c r="E688" s="4" t="s">
        <v>377</v>
      </c>
      <c r="F688" s="4">
        <v>0</v>
      </c>
    </row>
    <row r="689" spans="1:6" x14ac:dyDescent="0.25">
      <c r="A689" s="4">
        <v>10443915</v>
      </c>
      <c r="B689" s="9" t="s">
        <v>340</v>
      </c>
      <c r="C689" s="4" t="s">
        <v>289</v>
      </c>
      <c r="D689" s="4" t="s">
        <v>233</v>
      </c>
      <c r="E689" s="4" t="s">
        <v>378</v>
      </c>
      <c r="F689" s="4">
        <v>1</v>
      </c>
    </row>
    <row r="690" spans="1:6" x14ac:dyDescent="0.25">
      <c r="A690" s="4">
        <v>10443915</v>
      </c>
      <c r="B690" s="9" t="s">
        <v>340</v>
      </c>
      <c r="C690" s="4" t="s">
        <v>289</v>
      </c>
      <c r="D690" s="4" t="s">
        <v>233</v>
      </c>
      <c r="E690" s="4" t="s">
        <v>379</v>
      </c>
      <c r="F690" s="4">
        <v>0</v>
      </c>
    </row>
    <row r="691" spans="1:6" x14ac:dyDescent="0.25">
      <c r="A691" s="4">
        <v>10443915</v>
      </c>
      <c r="B691" s="9" t="s">
        <v>340</v>
      </c>
      <c r="C691" s="4" t="s">
        <v>289</v>
      </c>
      <c r="D691" s="4" t="s">
        <v>233</v>
      </c>
      <c r="E691" s="4" t="s">
        <v>377</v>
      </c>
      <c r="F691" s="4">
        <v>0</v>
      </c>
    </row>
    <row r="692" spans="1:6" x14ac:dyDescent="0.25">
      <c r="A692" s="4">
        <v>10443916</v>
      </c>
      <c r="B692" s="9" t="s">
        <v>340</v>
      </c>
      <c r="C692" s="4" t="s">
        <v>146</v>
      </c>
      <c r="D692" s="4" t="s">
        <v>136</v>
      </c>
      <c r="E692" s="4" t="s">
        <v>378</v>
      </c>
      <c r="F692" s="4">
        <v>1</v>
      </c>
    </row>
    <row r="693" spans="1:6" x14ac:dyDescent="0.25">
      <c r="A693" s="4">
        <v>10443916</v>
      </c>
      <c r="B693" s="9" t="s">
        <v>340</v>
      </c>
      <c r="C693" s="4" t="s">
        <v>146</v>
      </c>
      <c r="D693" s="4" t="s">
        <v>136</v>
      </c>
      <c r="E693" s="4" t="s">
        <v>379</v>
      </c>
      <c r="F693" s="4">
        <v>0</v>
      </c>
    </row>
    <row r="694" spans="1:6" x14ac:dyDescent="0.25">
      <c r="A694" s="4">
        <v>10443916</v>
      </c>
      <c r="B694" s="9" t="s">
        <v>340</v>
      </c>
      <c r="C694" s="4" t="s">
        <v>146</v>
      </c>
      <c r="D694" s="4" t="s">
        <v>136</v>
      </c>
      <c r="E694" s="4" t="s">
        <v>377</v>
      </c>
      <c r="F694" s="4">
        <v>0</v>
      </c>
    </row>
    <row r="695" spans="1:6" x14ac:dyDescent="0.25">
      <c r="A695" s="4">
        <v>10443917</v>
      </c>
      <c r="B695" s="9" t="s">
        <v>340</v>
      </c>
      <c r="C695" s="4" t="s">
        <v>47</v>
      </c>
      <c r="D695" s="4" t="s">
        <v>48</v>
      </c>
      <c r="E695" s="4" t="s">
        <v>378</v>
      </c>
      <c r="F695" s="4">
        <v>1</v>
      </c>
    </row>
    <row r="696" spans="1:6" x14ac:dyDescent="0.25">
      <c r="A696" s="4">
        <v>10443917</v>
      </c>
      <c r="B696" s="9" t="s">
        <v>340</v>
      </c>
      <c r="C696" s="4" t="s">
        <v>47</v>
      </c>
      <c r="D696" s="4" t="s">
        <v>48</v>
      </c>
      <c r="E696" s="4" t="s">
        <v>379</v>
      </c>
      <c r="F696" s="4">
        <v>1</v>
      </c>
    </row>
    <row r="697" spans="1:6" x14ac:dyDescent="0.25">
      <c r="A697" s="4">
        <v>10443917</v>
      </c>
      <c r="B697" s="9" t="s">
        <v>340</v>
      </c>
      <c r="C697" s="4" t="s">
        <v>47</v>
      </c>
      <c r="D697" s="4" t="s">
        <v>48</v>
      </c>
      <c r="E697" s="4" t="s">
        <v>377</v>
      </c>
      <c r="F697" s="4">
        <v>0</v>
      </c>
    </row>
    <row r="698" spans="1:6" x14ac:dyDescent="0.25">
      <c r="A698" s="4">
        <v>10443918</v>
      </c>
      <c r="B698" s="9" t="s">
        <v>340</v>
      </c>
      <c r="C698" s="4" t="s">
        <v>295</v>
      </c>
      <c r="D698" s="4" t="s">
        <v>233</v>
      </c>
      <c r="E698" s="4" t="s">
        <v>378</v>
      </c>
      <c r="F698" s="4">
        <v>1</v>
      </c>
    </row>
    <row r="699" spans="1:6" x14ac:dyDescent="0.25">
      <c r="A699" s="4">
        <v>10443918</v>
      </c>
      <c r="B699" s="9" t="s">
        <v>340</v>
      </c>
      <c r="C699" s="4" t="s">
        <v>295</v>
      </c>
      <c r="D699" s="4" t="s">
        <v>233</v>
      </c>
      <c r="E699" s="4" t="s">
        <v>379</v>
      </c>
      <c r="F699" s="4">
        <v>0</v>
      </c>
    </row>
    <row r="700" spans="1:6" x14ac:dyDescent="0.25">
      <c r="A700" s="4">
        <v>10443918</v>
      </c>
      <c r="B700" s="9" t="s">
        <v>340</v>
      </c>
      <c r="C700" s="4" t="s">
        <v>295</v>
      </c>
      <c r="D700" s="4" t="s">
        <v>233</v>
      </c>
      <c r="E700" s="4" t="s">
        <v>377</v>
      </c>
      <c r="F700" s="4">
        <v>0</v>
      </c>
    </row>
    <row r="701" spans="1:6" x14ac:dyDescent="0.25">
      <c r="A701" s="4">
        <v>10443919</v>
      </c>
      <c r="B701" s="9" t="s">
        <v>340</v>
      </c>
      <c r="C701" s="4" t="s">
        <v>135</v>
      </c>
      <c r="D701" s="4" t="s">
        <v>136</v>
      </c>
      <c r="E701" s="4" t="s">
        <v>378</v>
      </c>
      <c r="F701" s="4">
        <v>1</v>
      </c>
    </row>
    <row r="702" spans="1:6" x14ac:dyDescent="0.25">
      <c r="A702" s="4">
        <v>10443919</v>
      </c>
      <c r="B702" s="9" t="s">
        <v>340</v>
      </c>
      <c r="C702" s="4" t="s">
        <v>135</v>
      </c>
      <c r="D702" s="4" t="s">
        <v>136</v>
      </c>
      <c r="E702" s="4" t="s">
        <v>379</v>
      </c>
      <c r="F702" s="4">
        <v>0</v>
      </c>
    </row>
    <row r="703" spans="1:6" x14ac:dyDescent="0.25">
      <c r="A703" s="4">
        <v>10443919</v>
      </c>
      <c r="B703" s="9" t="s">
        <v>340</v>
      </c>
      <c r="C703" s="4" t="s">
        <v>135</v>
      </c>
      <c r="D703" s="4" t="s">
        <v>136</v>
      </c>
      <c r="E703" s="4" t="s">
        <v>377</v>
      </c>
      <c r="F703" s="4">
        <v>0</v>
      </c>
    </row>
    <row r="704" spans="1:6" x14ac:dyDescent="0.25">
      <c r="A704" s="4">
        <v>10443920</v>
      </c>
      <c r="B704" s="9" t="s">
        <v>340</v>
      </c>
      <c r="C704" s="4" t="s">
        <v>305</v>
      </c>
      <c r="D704" s="4" t="s">
        <v>253</v>
      </c>
      <c r="E704" s="4" t="s">
        <v>378</v>
      </c>
      <c r="F704" s="4">
        <v>1</v>
      </c>
    </row>
    <row r="705" spans="1:6" x14ac:dyDescent="0.25">
      <c r="A705" s="4">
        <v>10443920</v>
      </c>
      <c r="B705" s="9" t="s">
        <v>340</v>
      </c>
      <c r="C705" s="4" t="s">
        <v>305</v>
      </c>
      <c r="D705" s="4" t="s">
        <v>253</v>
      </c>
      <c r="E705" s="4" t="s">
        <v>379</v>
      </c>
      <c r="F705" s="4">
        <v>1</v>
      </c>
    </row>
    <row r="706" spans="1:6" x14ac:dyDescent="0.25">
      <c r="A706" s="4">
        <v>10443920</v>
      </c>
      <c r="B706" s="9" t="s">
        <v>340</v>
      </c>
      <c r="C706" s="4" t="s">
        <v>305</v>
      </c>
      <c r="D706" s="4" t="s">
        <v>253</v>
      </c>
      <c r="E706" s="4" t="s">
        <v>377</v>
      </c>
      <c r="F706" s="4">
        <v>0</v>
      </c>
    </row>
    <row r="707" spans="1:6" x14ac:dyDescent="0.25">
      <c r="A707" s="4">
        <v>10443921</v>
      </c>
      <c r="B707" s="9" t="s">
        <v>340</v>
      </c>
      <c r="C707" s="4" t="s">
        <v>242</v>
      </c>
      <c r="D707" s="4" t="s">
        <v>136</v>
      </c>
      <c r="E707" s="4" t="s">
        <v>378</v>
      </c>
      <c r="F707" s="4">
        <v>1</v>
      </c>
    </row>
    <row r="708" spans="1:6" x14ac:dyDescent="0.25">
      <c r="A708" s="4">
        <v>10443921</v>
      </c>
      <c r="B708" s="9" t="s">
        <v>340</v>
      </c>
      <c r="C708" s="4" t="s">
        <v>242</v>
      </c>
      <c r="D708" s="4" t="s">
        <v>136</v>
      </c>
      <c r="E708" s="4" t="s">
        <v>379</v>
      </c>
      <c r="F708" s="4">
        <v>1</v>
      </c>
    </row>
    <row r="709" spans="1:6" x14ac:dyDescent="0.25">
      <c r="A709" s="4">
        <v>10443921</v>
      </c>
      <c r="B709" s="9" t="s">
        <v>340</v>
      </c>
      <c r="C709" s="4" t="s">
        <v>242</v>
      </c>
      <c r="D709" s="4" t="s">
        <v>136</v>
      </c>
      <c r="E709" s="4" t="s">
        <v>377</v>
      </c>
      <c r="F709" s="4">
        <v>0</v>
      </c>
    </row>
    <row r="710" spans="1:6" x14ac:dyDescent="0.25">
      <c r="A710" s="4">
        <v>10443922</v>
      </c>
      <c r="B710" s="9" t="s">
        <v>340</v>
      </c>
      <c r="C710" s="4" t="s">
        <v>141</v>
      </c>
      <c r="D710" s="4" t="s">
        <v>136</v>
      </c>
      <c r="E710" s="4" t="s">
        <v>378</v>
      </c>
      <c r="F710" s="4">
        <v>0</v>
      </c>
    </row>
    <row r="711" spans="1:6" x14ac:dyDescent="0.25">
      <c r="A711" s="4">
        <v>10443922</v>
      </c>
      <c r="B711" s="9" t="s">
        <v>340</v>
      </c>
      <c r="C711" s="4" t="s">
        <v>141</v>
      </c>
      <c r="D711" s="4" t="s">
        <v>136</v>
      </c>
      <c r="E711" s="4" t="s">
        <v>379</v>
      </c>
      <c r="F711" s="4">
        <v>1</v>
      </c>
    </row>
    <row r="712" spans="1:6" x14ac:dyDescent="0.25">
      <c r="A712" s="4">
        <v>10443922</v>
      </c>
      <c r="B712" s="9" t="s">
        <v>340</v>
      </c>
      <c r="C712" s="4" t="s">
        <v>141</v>
      </c>
      <c r="D712" s="4" t="s">
        <v>136</v>
      </c>
      <c r="E712" s="4" t="s">
        <v>377</v>
      </c>
      <c r="F712" s="4">
        <v>0</v>
      </c>
    </row>
    <row r="713" spans="1:6" x14ac:dyDescent="0.25">
      <c r="A713" s="4">
        <v>10443923</v>
      </c>
      <c r="B713" s="9" t="s">
        <v>340</v>
      </c>
      <c r="C713" s="4" t="s">
        <v>259</v>
      </c>
      <c r="D713" s="4" t="s">
        <v>253</v>
      </c>
      <c r="E713" s="4" t="s">
        <v>378</v>
      </c>
      <c r="F713" s="4">
        <v>1</v>
      </c>
    </row>
    <row r="714" spans="1:6" x14ac:dyDescent="0.25">
      <c r="A714" s="4">
        <v>10443923</v>
      </c>
      <c r="B714" s="9" t="s">
        <v>340</v>
      </c>
      <c r="C714" s="4" t="s">
        <v>259</v>
      </c>
      <c r="D714" s="4" t="s">
        <v>253</v>
      </c>
      <c r="E714" s="4" t="s">
        <v>379</v>
      </c>
      <c r="F714" s="4">
        <v>0</v>
      </c>
    </row>
    <row r="715" spans="1:6" x14ac:dyDescent="0.25">
      <c r="A715" s="4">
        <v>10443923</v>
      </c>
      <c r="B715" s="9" t="s">
        <v>340</v>
      </c>
      <c r="C715" s="4" t="s">
        <v>259</v>
      </c>
      <c r="D715" s="4" t="s">
        <v>253</v>
      </c>
      <c r="E715" s="4" t="s">
        <v>377</v>
      </c>
      <c r="F715" s="4">
        <v>0</v>
      </c>
    </row>
    <row r="716" spans="1:6" x14ac:dyDescent="0.25">
      <c r="A716" s="4">
        <v>10443924</v>
      </c>
      <c r="B716" s="9" t="s">
        <v>340</v>
      </c>
      <c r="C716" s="4" t="s">
        <v>247</v>
      </c>
      <c r="D716" s="4" t="s">
        <v>136</v>
      </c>
      <c r="E716" s="4" t="s">
        <v>378</v>
      </c>
      <c r="F716" s="4">
        <v>1</v>
      </c>
    </row>
    <row r="717" spans="1:6" x14ac:dyDescent="0.25">
      <c r="A717" s="4">
        <v>10443924</v>
      </c>
      <c r="B717" s="9" t="s">
        <v>340</v>
      </c>
      <c r="C717" s="4" t="s">
        <v>247</v>
      </c>
      <c r="D717" s="4" t="s">
        <v>136</v>
      </c>
      <c r="E717" s="4" t="s">
        <v>379</v>
      </c>
      <c r="F717" s="4">
        <v>1</v>
      </c>
    </row>
    <row r="718" spans="1:6" x14ac:dyDescent="0.25">
      <c r="A718" s="4">
        <v>10443924</v>
      </c>
      <c r="B718" s="9" t="s">
        <v>340</v>
      </c>
      <c r="C718" s="4" t="s">
        <v>247</v>
      </c>
      <c r="D718" s="4" t="s">
        <v>136</v>
      </c>
      <c r="E718" s="4" t="s">
        <v>377</v>
      </c>
      <c r="F718" s="4">
        <v>0</v>
      </c>
    </row>
    <row r="719" spans="1:6" x14ac:dyDescent="0.25">
      <c r="A719" s="4">
        <v>10443925</v>
      </c>
      <c r="B719" s="9" t="s">
        <v>340</v>
      </c>
      <c r="C719" s="4" t="s">
        <v>242</v>
      </c>
      <c r="D719" s="4" t="s">
        <v>136</v>
      </c>
      <c r="E719" s="4" t="s">
        <v>378</v>
      </c>
      <c r="F719" s="4">
        <v>1</v>
      </c>
    </row>
    <row r="720" spans="1:6" x14ac:dyDescent="0.25">
      <c r="A720" s="4">
        <v>10443925</v>
      </c>
      <c r="B720" s="9" t="s">
        <v>340</v>
      </c>
      <c r="C720" s="4" t="s">
        <v>242</v>
      </c>
      <c r="D720" s="4" t="s">
        <v>136</v>
      </c>
      <c r="E720" s="4" t="s">
        <v>379</v>
      </c>
      <c r="F720" s="4">
        <v>0</v>
      </c>
    </row>
    <row r="721" spans="1:6" x14ac:dyDescent="0.25">
      <c r="A721" s="4">
        <v>10443925</v>
      </c>
      <c r="B721" s="9" t="s">
        <v>340</v>
      </c>
      <c r="C721" s="4" t="s">
        <v>242</v>
      </c>
      <c r="D721" s="4" t="s">
        <v>136</v>
      </c>
      <c r="E721" s="4" t="s">
        <v>377</v>
      </c>
      <c r="F721" s="4">
        <v>0</v>
      </c>
    </row>
    <row r="722" spans="1:6" x14ac:dyDescent="0.25">
      <c r="A722" s="4">
        <v>10443926</v>
      </c>
      <c r="B722" s="9" t="s">
        <v>340</v>
      </c>
      <c r="C722" s="4" t="s">
        <v>292</v>
      </c>
      <c r="D722" s="4" t="s">
        <v>233</v>
      </c>
      <c r="E722" s="4" t="s">
        <v>378</v>
      </c>
      <c r="F722" s="4">
        <v>0</v>
      </c>
    </row>
    <row r="723" spans="1:6" x14ac:dyDescent="0.25">
      <c r="A723" s="4">
        <v>10443926</v>
      </c>
      <c r="B723" s="9" t="s">
        <v>340</v>
      </c>
      <c r="C723" s="4" t="s">
        <v>292</v>
      </c>
      <c r="D723" s="4" t="s">
        <v>233</v>
      </c>
      <c r="E723" s="4" t="s">
        <v>379</v>
      </c>
      <c r="F723" s="4">
        <v>0</v>
      </c>
    </row>
    <row r="724" spans="1:6" x14ac:dyDescent="0.25">
      <c r="A724" s="4">
        <v>10443926</v>
      </c>
      <c r="B724" s="9" t="s">
        <v>340</v>
      </c>
      <c r="C724" s="4" t="s">
        <v>292</v>
      </c>
      <c r="D724" s="4" t="s">
        <v>233</v>
      </c>
      <c r="E724" s="4" t="s">
        <v>377</v>
      </c>
      <c r="F724" s="4">
        <v>1</v>
      </c>
    </row>
    <row r="725" spans="1:6" x14ac:dyDescent="0.25">
      <c r="A725" s="4">
        <v>10443927</v>
      </c>
      <c r="B725" s="9" t="s">
        <v>340</v>
      </c>
      <c r="C725" s="4" t="s">
        <v>151</v>
      </c>
      <c r="D725" s="4" t="s">
        <v>136</v>
      </c>
      <c r="E725" s="4" t="s">
        <v>378</v>
      </c>
      <c r="F725" s="4">
        <v>1</v>
      </c>
    </row>
    <row r="726" spans="1:6" x14ac:dyDescent="0.25">
      <c r="A726" s="4">
        <v>10443927</v>
      </c>
      <c r="B726" s="9" t="s">
        <v>340</v>
      </c>
      <c r="C726" s="4" t="s">
        <v>151</v>
      </c>
      <c r="D726" s="4" t="s">
        <v>136</v>
      </c>
      <c r="E726" s="4" t="s">
        <v>379</v>
      </c>
      <c r="F726" s="4">
        <v>1</v>
      </c>
    </row>
    <row r="727" spans="1:6" x14ac:dyDescent="0.25">
      <c r="A727" s="4">
        <v>10443927</v>
      </c>
      <c r="B727" s="9" t="s">
        <v>340</v>
      </c>
      <c r="C727" s="4" t="s">
        <v>151</v>
      </c>
      <c r="D727" s="4" t="s">
        <v>136</v>
      </c>
      <c r="E727" s="4" t="s">
        <v>377</v>
      </c>
      <c r="F727" s="4">
        <v>0</v>
      </c>
    </row>
    <row r="728" spans="1:6" x14ac:dyDescent="0.25">
      <c r="A728" s="4">
        <v>10443928</v>
      </c>
      <c r="B728" s="9" t="s">
        <v>340</v>
      </c>
      <c r="C728" s="4" t="s">
        <v>281</v>
      </c>
      <c r="D728" s="4" t="s">
        <v>253</v>
      </c>
      <c r="E728" s="4" t="s">
        <v>378</v>
      </c>
      <c r="F728" s="4">
        <v>1</v>
      </c>
    </row>
    <row r="729" spans="1:6" x14ac:dyDescent="0.25">
      <c r="A729" s="4">
        <v>10443928</v>
      </c>
      <c r="B729" s="9" t="s">
        <v>340</v>
      </c>
      <c r="C729" s="4" t="s">
        <v>281</v>
      </c>
      <c r="D729" s="4" t="s">
        <v>253</v>
      </c>
      <c r="E729" s="4" t="s">
        <v>379</v>
      </c>
      <c r="F729" s="4">
        <v>0</v>
      </c>
    </row>
    <row r="730" spans="1:6" x14ac:dyDescent="0.25">
      <c r="A730" s="4">
        <v>10443928</v>
      </c>
      <c r="B730" s="9" t="s">
        <v>340</v>
      </c>
      <c r="C730" s="4" t="s">
        <v>281</v>
      </c>
      <c r="D730" s="4" t="s">
        <v>253</v>
      </c>
      <c r="E730" s="4" t="s">
        <v>377</v>
      </c>
      <c r="F730" s="4">
        <v>0</v>
      </c>
    </row>
    <row r="731" spans="1:6" x14ac:dyDescent="0.25">
      <c r="A731" s="4">
        <v>10443929</v>
      </c>
      <c r="B731" s="9" t="s">
        <v>340</v>
      </c>
      <c r="C731" s="4" t="s">
        <v>237</v>
      </c>
      <c r="D731" s="4" t="s">
        <v>233</v>
      </c>
      <c r="E731" s="4" t="s">
        <v>378</v>
      </c>
      <c r="F731" s="4">
        <v>1</v>
      </c>
    </row>
    <row r="732" spans="1:6" x14ac:dyDescent="0.25">
      <c r="A732" s="4">
        <v>10443929</v>
      </c>
      <c r="B732" s="9" t="s">
        <v>340</v>
      </c>
      <c r="C732" s="4" t="s">
        <v>237</v>
      </c>
      <c r="D732" s="4" t="s">
        <v>233</v>
      </c>
      <c r="E732" s="4" t="s">
        <v>379</v>
      </c>
      <c r="F732" s="4">
        <v>0</v>
      </c>
    </row>
    <row r="733" spans="1:6" x14ac:dyDescent="0.25">
      <c r="A733" s="4">
        <v>10443929</v>
      </c>
      <c r="B733" s="9" t="s">
        <v>340</v>
      </c>
      <c r="C733" s="4" t="s">
        <v>237</v>
      </c>
      <c r="D733" s="4" t="s">
        <v>233</v>
      </c>
      <c r="E733" s="4" t="s">
        <v>377</v>
      </c>
      <c r="F733" s="4">
        <v>0</v>
      </c>
    </row>
    <row r="734" spans="1:6" x14ac:dyDescent="0.25">
      <c r="A734" s="4">
        <v>10443930</v>
      </c>
      <c r="B734" s="9" t="s">
        <v>340</v>
      </c>
      <c r="C734" s="4" t="s">
        <v>156</v>
      </c>
      <c r="D734" s="4" t="s">
        <v>136</v>
      </c>
      <c r="E734" s="4" t="s">
        <v>378</v>
      </c>
      <c r="F734" s="4">
        <v>1</v>
      </c>
    </row>
    <row r="735" spans="1:6" x14ac:dyDescent="0.25">
      <c r="A735" s="4">
        <v>10443930</v>
      </c>
      <c r="B735" s="9" t="s">
        <v>340</v>
      </c>
      <c r="C735" s="4" t="s">
        <v>156</v>
      </c>
      <c r="D735" s="4" t="s">
        <v>136</v>
      </c>
      <c r="E735" s="4" t="s">
        <v>379</v>
      </c>
      <c r="F735" s="4">
        <v>0</v>
      </c>
    </row>
    <row r="736" spans="1:6" x14ac:dyDescent="0.25">
      <c r="A736" s="4">
        <v>10443930</v>
      </c>
      <c r="B736" s="9" t="s">
        <v>340</v>
      </c>
      <c r="C736" s="4" t="s">
        <v>156</v>
      </c>
      <c r="D736" s="4" t="s">
        <v>136</v>
      </c>
      <c r="E736" s="4" t="s">
        <v>377</v>
      </c>
      <c r="F736" s="4">
        <v>0</v>
      </c>
    </row>
    <row r="737" spans="1:6" x14ac:dyDescent="0.25">
      <c r="A737" s="4">
        <v>10443931</v>
      </c>
      <c r="B737" s="9" t="s">
        <v>340</v>
      </c>
      <c r="C737" s="4" t="s">
        <v>227</v>
      </c>
      <c r="D737" s="4" t="s">
        <v>136</v>
      </c>
      <c r="E737" s="4" t="s">
        <v>378</v>
      </c>
      <c r="F737" s="4">
        <v>1</v>
      </c>
    </row>
    <row r="738" spans="1:6" x14ac:dyDescent="0.25">
      <c r="A738" s="4">
        <v>10443931</v>
      </c>
      <c r="B738" s="9" t="s">
        <v>340</v>
      </c>
      <c r="C738" s="4" t="s">
        <v>227</v>
      </c>
      <c r="D738" s="4" t="s">
        <v>136</v>
      </c>
      <c r="E738" s="4" t="s">
        <v>379</v>
      </c>
      <c r="F738" s="4">
        <v>1</v>
      </c>
    </row>
    <row r="739" spans="1:6" x14ac:dyDescent="0.25">
      <c r="A739" s="4">
        <v>10443931</v>
      </c>
      <c r="B739" s="9" t="s">
        <v>340</v>
      </c>
      <c r="C739" s="4" t="s">
        <v>227</v>
      </c>
      <c r="D739" s="4" t="s">
        <v>136</v>
      </c>
      <c r="E739" s="4" t="s">
        <v>377</v>
      </c>
      <c r="F739" s="4">
        <v>0</v>
      </c>
    </row>
    <row r="740" spans="1:6" x14ac:dyDescent="0.25">
      <c r="A740" s="4">
        <v>10443932</v>
      </c>
      <c r="B740" s="9" t="s">
        <v>340</v>
      </c>
      <c r="C740" s="4" t="s">
        <v>237</v>
      </c>
      <c r="D740" s="4" t="s">
        <v>233</v>
      </c>
      <c r="E740" s="4" t="s">
        <v>378</v>
      </c>
      <c r="F740" s="4">
        <v>1</v>
      </c>
    </row>
    <row r="741" spans="1:6" x14ac:dyDescent="0.25">
      <c r="A741" s="4">
        <v>10443932</v>
      </c>
      <c r="B741" s="9" t="s">
        <v>340</v>
      </c>
      <c r="C741" s="4" t="s">
        <v>237</v>
      </c>
      <c r="D741" s="4" t="s">
        <v>233</v>
      </c>
      <c r="E741" s="4" t="s">
        <v>379</v>
      </c>
      <c r="F741" s="4">
        <v>1</v>
      </c>
    </row>
    <row r="742" spans="1:6" x14ac:dyDescent="0.25">
      <c r="A742" s="4">
        <v>10443932</v>
      </c>
      <c r="B742" s="9" t="s">
        <v>340</v>
      </c>
      <c r="C742" s="4" t="s">
        <v>237</v>
      </c>
      <c r="D742" s="4" t="s">
        <v>233</v>
      </c>
      <c r="E742" s="4" t="s">
        <v>377</v>
      </c>
      <c r="F742" s="4">
        <v>0</v>
      </c>
    </row>
    <row r="743" spans="1:6" x14ac:dyDescent="0.25">
      <c r="A743" s="4">
        <v>10443933</v>
      </c>
      <c r="B743" s="9" t="s">
        <v>340</v>
      </c>
      <c r="C743" s="4" t="s">
        <v>272</v>
      </c>
      <c r="D743" s="4" t="s">
        <v>253</v>
      </c>
      <c r="E743" s="4" t="s">
        <v>378</v>
      </c>
      <c r="F743" s="4">
        <v>1</v>
      </c>
    </row>
    <row r="744" spans="1:6" x14ac:dyDescent="0.25">
      <c r="A744" s="4">
        <v>10443933</v>
      </c>
      <c r="B744" s="9" t="s">
        <v>340</v>
      </c>
      <c r="C744" s="4" t="s">
        <v>272</v>
      </c>
      <c r="D744" s="4" t="s">
        <v>253</v>
      </c>
      <c r="E744" s="4" t="s">
        <v>379</v>
      </c>
      <c r="F744" s="4">
        <v>1</v>
      </c>
    </row>
    <row r="745" spans="1:6" x14ac:dyDescent="0.25">
      <c r="A745" s="4">
        <v>10443933</v>
      </c>
      <c r="B745" s="9" t="s">
        <v>340</v>
      </c>
      <c r="C745" s="4" t="s">
        <v>272</v>
      </c>
      <c r="D745" s="4" t="s">
        <v>253</v>
      </c>
      <c r="E745" s="4" t="s">
        <v>377</v>
      </c>
      <c r="F745" s="4">
        <v>0</v>
      </c>
    </row>
    <row r="746" spans="1:6" x14ac:dyDescent="0.25">
      <c r="A746" s="4">
        <v>10443934</v>
      </c>
      <c r="B746" s="9" t="s">
        <v>340</v>
      </c>
      <c r="C746" s="4" t="s">
        <v>259</v>
      </c>
      <c r="D746" s="4" t="s">
        <v>253</v>
      </c>
      <c r="E746" s="4" t="s">
        <v>378</v>
      </c>
      <c r="F746" s="4">
        <v>1</v>
      </c>
    </row>
    <row r="747" spans="1:6" x14ac:dyDescent="0.25">
      <c r="A747" s="4">
        <v>10443934</v>
      </c>
      <c r="B747" s="9" t="s">
        <v>340</v>
      </c>
      <c r="C747" s="4" t="s">
        <v>259</v>
      </c>
      <c r="D747" s="4" t="s">
        <v>253</v>
      </c>
      <c r="E747" s="4" t="s">
        <v>379</v>
      </c>
      <c r="F747" s="4">
        <v>0</v>
      </c>
    </row>
    <row r="748" spans="1:6" x14ac:dyDescent="0.25">
      <c r="A748" s="4">
        <v>10443934</v>
      </c>
      <c r="B748" s="9" t="s">
        <v>340</v>
      </c>
      <c r="C748" s="4" t="s">
        <v>259</v>
      </c>
      <c r="D748" s="4" t="s">
        <v>253</v>
      </c>
      <c r="E748" s="4" t="s">
        <v>377</v>
      </c>
      <c r="F748" s="4">
        <v>0</v>
      </c>
    </row>
    <row r="749" spans="1:6" x14ac:dyDescent="0.25">
      <c r="A749" s="4">
        <v>10443935</v>
      </c>
      <c r="B749" s="9" t="s">
        <v>340</v>
      </c>
      <c r="C749" s="4" t="s">
        <v>156</v>
      </c>
      <c r="D749" s="4" t="s">
        <v>136</v>
      </c>
      <c r="E749" s="4" t="s">
        <v>378</v>
      </c>
      <c r="F749" s="4">
        <v>1</v>
      </c>
    </row>
    <row r="750" spans="1:6" x14ac:dyDescent="0.25">
      <c r="A750" s="4">
        <v>10443935</v>
      </c>
      <c r="B750" s="9" t="s">
        <v>340</v>
      </c>
      <c r="C750" s="4" t="s">
        <v>156</v>
      </c>
      <c r="D750" s="4" t="s">
        <v>136</v>
      </c>
      <c r="E750" s="4" t="s">
        <v>379</v>
      </c>
      <c r="F750" s="4">
        <v>1</v>
      </c>
    </row>
    <row r="751" spans="1:6" x14ac:dyDescent="0.25">
      <c r="A751" s="4">
        <v>10443935</v>
      </c>
      <c r="B751" s="9" t="s">
        <v>340</v>
      </c>
      <c r="C751" s="4" t="s">
        <v>156</v>
      </c>
      <c r="D751" s="4" t="s">
        <v>136</v>
      </c>
      <c r="E751" s="4" t="s">
        <v>377</v>
      </c>
      <c r="F751" s="4">
        <v>0</v>
      </c>
    </row>
    <row r="752" spans="1:6" x14ac:dyDescent="0.25">
      <c r="A752" s="4">
        <v>10443936</v>
      </c>
      <c r="B752" s="9" t="s">
        <v>340</v>
      </c>
      <c r="C752" s="4" t="s">
        <v>275</v>
      </c>
      <c r="D752" s="4" t="s">
        <v>253</v>
      </c>
      <c r="E752" s="4" t="s">
        <v>378</v>
      </c>
      <c r="F752" s="4">
        <v>1</v>
      </c>
    </row>
    <row r="753" spans="1:6" x14ac:dyDescent="0.25">
      <c r="A753" s="4">
        <v>10443936</v>
      </c>
      <c r="B753" s="9" t="s">
        <v>340</v>
      </c>
      <c r="C753" s="4" t="s">
        <v>275</v>
      </c>
      <c r="D753" s="4" t="s">
        <v>253</v>
      </c>
      <c r="E753" s="4" t="s">
        <v>379</v>
      </c>
      <c r="F753" s="4">
        <v>0</v>
      </c>
    </row>
    <row r="754" spans="1:6" x14ac:dyDescent="0.25">
      <c r="A754" s="4">
        <v>10443936</v>
      </c>
      <c r="B754" s="9" t="s">
        <v>340</v>
      </c>
      <c r="C754" s="4" t="s">
        <v>275</v>
      </c>
      <c r="D754" s="4" t="s">
        <v>253</v>
      </c>
      <c r="E754" s="4" t="s">
        <v>377</v>
      </c>
      <c r="F754" s="4">
        <v>0</v>
      </c>
    </row>
    <row r="755" spans="1:6" x14ac:dyDescent="0.25">
      <c r="A755" s="4">
        <v>10443937</v>
      </c>
      <c r="B755" s="9" t="s">
        <v>340</v>
      </c>
      <c r="C755" s="4" t="s">
        <v>227</v>
      </c>
      <c r="D755" s="4" t="s">
        <v>136</v>
      </c>
      <c r="E755" s="4" t="s">
        <v>378</v>
      </c>
      <c r="F755" s="4">
        <v>1</v>
      </c>
    </row>
    <row r="756" spans="1:6" x14ac:dyDescent="0.25">
      <c r="A756" s="4">
        <v>10443937</v>
      </c>
      <c r="B756" s="9" t="s">
        <v>340</v>
      </c>
      <c r="C756" s="4" t="s">
        <v>227</v>
      </c>
      <c r="D756" s="4" t="s">
        <v>136</v>
      </c>
      <c r="E756" s="4" t="s">
        <v>379</v>
      </c>
      <c r="F756" s="4">
        <v>0</v>
      </c>
    </row>
    <row r="757" spans="1:6" x14ac:dyDescent="0.25">
      <c r="A757" s="4">
        <v>10443937</v>
      </c>
      <c r="B757" s="9" t="s">
        <v>340</v>
      </c>
      <c r="C757" s="4" t="s">
        <v>227</v>
      </c>
      <c r="D757" s="4" t="s">
        <v>136</v>
      </c>
      <c r="E757" s="4" t="s">
        <v>377</v>
      </c>
      <c r="F757" s="4">
        <v>0</v>
      </c>
    </row>
    <row r="758" spans="1:6" x14ac:dyDescent="0.25">
      <c r="A758" s="4">
        <v>10443938</v>
      </c>
      <c r="B758" s="9" t="s">
        <v>340</v>
      </c>
      <c r="C758" s="4" t="s">
        <v>232</v>
      </c>
      <c r="D758" s="4" t="s">
        <v>233</v>
      </c>
      <c r="E758" s="4" t="s">
        <v>378</v>
      </c>
      <c r="F758" s="4">
        <v>1</v>
      </c>
    </row>
    <row r="759" spans="1:6" x14ac:dyDescent="0.25">
      <c r="A759" s="4">
        <v>10443938</v>
      </c>
      <c r="B759" s="9" t="s">
        <v>340</v>
      </c>
      <c r="C759" s="4" t="s">
        <v>232</v>
      </c>
      <c r="D759" s="4" t="s">
        <v>233</v>
      </c>
      <c r="E759" s="4" t="s">
        <v>379</v>
      </c>
      <c r="F759" s="4">
        <v>1</v>
      </c>
    </row>
    <row r="760" spans="1:6" x14ac:dyDescent="0.25">
      <c r="A760" s="4">
        <v>10443938</v>
      </c>
      <c r="B760" s="9" t="s">
        <v>340</v>
      </c>
      <c r="C760" s="4" t="s">
        <v>232</v>
      </c>
      <c r="D760" s="4" t="s">
        <v>233</v>
      </c>
      <c r="E760" s="4" t="s">
        <v>377</v>
      </c>
      <c r="F760" s="4">
        <v>0</v>
      </c>
    </row>
    <row r="761" spans="1:6" x14ac:dyDescent="0.25">
      <c r="A761" s="4">
        <v>10443939</v>
      </c>
      <c r="B761" s="9" t="s">
        <v>340</v>
      </c>
      <c r="C761" s="4" t="s">
        <v>151</v>
      </c>
      <c r="D761" s="4" t="s">
        <v>136</v>
      </c>
      <c r="E761" s="4" t="s">
        <v>378</v>
      </c>
      <c r="F761" s="4">
        <v>1</v>
      </c>
    </row>
    <row r="762" spans="1:6" x14ac:dyDescent="0.25">
      <c r="A762" s="4">
        <v>10443939</v>
      </c>
      <c r="B762" s="9" t="s">
        <v>340</v>
      </c>
      <c r="C762" s="4" t="s">
        <v>151</v>
      </c>
      <c r="D762" s="4" t="s">
        <v>136</v>
      </c>
      <c r="E762" s="4" t="s">
        <v>379</v>
      </c>
      <c r="F762" s="4">
        <v>1</v>
      </c>
    </row>
    <row r="763" spans="1:6" x14ac:dyDescent="0.25">
      <c r="A763" s="4">
        <v>10443939</v>
      </c>
      <c r="B763" s="9" t="s">
        <v>340</v>
      </c>
      <c r="C763" s="4" t="s">
        <v>151</v>
      </c>
      <c r="D763" s="4" t="s">
        <v>136</v>
      </c>
      <c r="E763" s="4" t="s">
        <v>377</v>
      </c>
      <c r="F763" s="4">
        <v>0</v>
      </c>
    </row>
    <row r="764" spans="1:6" x14ac:dyDescent="0.25">
      <c r="A764" s="4">
        <v>10443940</v>
      </c>
      <c r="B764" s="9" t="s">
        <v>340</v>
      </c>
      <c r="C764" s="4" t="s">
        <v>141</v>
      </c>
      <c r="D764" s="4" t="s">
        <v>136</v>
      </c>
      <c r="E764" s="4" t="s">
        <v>378</v>
      </c>
      <c r="F764" s="4">
        <v>0</v>
      </c>
    </row>
    <row r="765" spans="1:6" x14ac:dyDescent="0.25">
      <c r="A765" s="4">
        <v>10443940</v>
      </c>
      <c r="B765" s="9" t="s">
        <v>340</v>
      </c>
      <c r="C765" s="4" t="s">
        <v>141</v>
      </c>
      <c r="D765" s="4" t="s">
        <v>136</v>
      </c>
      <c r="E765" s="4" t="s">
        <v>379</v>
      </c>
      <c r="F765" s="4">
        <v>1</v>
      </c>
    </row>
    <row r="766" spans="1:6" x14ac:dyDescent="0.25">
      <c r="A766" s="4">
        <v>10443940</v>
      </c>
      <c r="B766" s="9" t="s">
        <v>340</v>
      </c>
      <c r="C766" s="4" t="s">
        <v>141</v>
      </c>
      <c r="D766" s="4" t="s">
        <v>136</v>
      </c>
      <c r="E766" s="4" t="s">
        <v>377</v>
      </c>
      <c r="F766" s="4">
        <v>0</v>
      </c>
    </row>
    <row r="767" spans="1:6" x14ac:dyDescent="0.25">
      <c r="A767" s="4">
        <v>10443941</v>
      </c>
      <c r="B767" s="9" t="s">
        <v>340</v>
      </c>
      <c r="C767" s="4" t="s">
        <v>217</v>
      </c>
      <c r="D767" s="4" t="s">
        <v>136</v>
      </c>
      <c r="E767" s="4" t="s">
        <v>378</v>
      </c>
      <c r="F767" s="4">
        <v>1</v>
      </c>
    </row>
    <row r="768" spans="1:6" x14ac:dyDescent="0.25">
      <c r="A768" s="4">
        <v>10443941</v>
      </c>
      <c r="B768" s="9" t="s">
        <v>340</v>
      </c>
      <c r="C768" s="4" t="s">
        <v>217</v>
      </c>
      <c r="D768" s="4" t="s">
        <v>136</v>
      </c>
      <c r="E768" s="4" t="s">
        <v>379</v>
      </c>
      <c r="F768" s="4">
        <v>0</v>
      </c>
    </row>
    <row r="769" spans="1:6" x14ac:dyDescent="0.25">
      <c r="A769" s="4">
        <v>10443941</v>
      </c>
      <c r="B769" s="9" t="s">
        <v>340</v>
      </c>
      <c r="C769" s="4" t="s">
        <v>217</v>
      </c>
      <c r="D769" s="4" t="s">
        <v>136</v>
      </c>
      <c r="E769" s="4" t="s">
        <v>377</v>
      </c>
      <c r="F769" s="4">
        <v>0</v>
      </c>
    </row>
    <row r="770" spans="1:6" x14ac:dyDescent="0.25">
      <c r="A770" s="4">
        <v>10443942</v>
      </c>
      <c r="B770" s="9" t="s">
        <v>340</v>
      </c>
      <c r="C770" s="4" t="s">
        <v>247</v>
      </c>
      <c r="D770" s="4" t="s">
        <v>136</v>
      </c>
      <c r="E770" s="4" t="s">
        <v>378</v>
      </c>
      <c r="F770" s="4">
        <v>1</v>
      </c>
    </row>
    <row r="771" spans="1:6" x14ac:dyDescent="0.25">
      <c r="A771" s="4">
        <v>10443942</v>
      </c>
      <c r="B771" s="9" t="s">
        <v>340</v>
      </c>
      <c r="C771" s="4" t="s">
        <v>247</v>
      </c>
      <c r="D771" s="4" t="s">
        <v>136</v>
      </c>
      <c r="E771" s="4" t="s">
        <v>379</v>
      </c>
      <c r="F771" s="4">
        <v>1</v>
      </c>
    </row>
    <row r="772" spans="1:6" x14ac:dyDescent="0.25">
      <c r="A772" s="4">
        <v>10443942</v>
      </c>
      <c r="B772" s="9" t="s">
        <v>340</v>
      </c>
      <c r="C772" s="4" t="s">
        <v>247</v>
      </c>
      <c r="D772" s="4" t="s">
        <v>136</v>
      </c>
      <c r="E772" s="4" t="s">
        <v>377</v>
      </c>
      <c r="F772" s="4">
        <v>0</v>
      </c>
    </row>
    <row r="773" spans="1:6" x14ac:dyDescent="0.25">
      <c r="A773" s="4">
        <v>10443943</v>
      </c>
      <c r="B773" s="9" t="s">
        <v>340</v>
      </c>
      <c r="C773" s="4" t="s">
        <v>278</v>
      </c>
      <c r="D773" s="4" t="s">
        <v>253</v>
      </c>
      <c r="E773" s="4" t="s">
        <v>378</v>
      </c>
      <c r="F773" s="4">
        <v>1</v>
      </c>
    </row>
    <row r="774" spans="1:6" x14ac:dyDescent="0.25">
      <c r="A774" s="4">
        <v>10443943</v>
      </c>
      <c r="B774" s="9" t="s">
        <v>340</v>
      </c>
      <c r="C774" s="4" t="s">
        <v>278</v>
      </c>
      <c r="D774" s="4" t="s">
        <v>253</v>
      </c>
      <c r="E774" s="4" t="s">
        <v>379</v>
      </c>
      <c r="F774" s="4">
        <v>1</v>
      </c>
    </row>
    <row r="775" spans="1:6" x14ac:dyDescent="0.25">
      <c r="A775" s="4">
        <v>10443943</v>
      </c>
      <c r="B775" s="9" t="s">
        <v>340</v>
      </c>
      <c r="C775" s="4" t="s">
        <v>278</v>
      </c>
      <c r="D775" s="4" t="s">
        <v>253</v>
      </c>
      <c r="E775" s="4" t="s">
        <v>377</v>
      </c>
      <c r="F775" s="4">
        <v>0</v>
      </c>
    </row>
    <row r="776" spans="1:6" x14ac:dyDescent="0.25">
      <c r="A776" s="4">
        <v>10443944</v>
      </c>
      <c r="B776" s="9" t="s">
        <v>340</v>
      </c>
      <c r="C776" s="4" t="s">
        <v>222</v>
      </c>
      <c r="D776" s="4" t="s">
        <v>136</v>
      </c>
      <c r="E776" s="4" t="s">
        <v>378</v>
      </c>
      <c r="F776" s="4">
        <v>1</v>
      </c>
    </row>
    <row r="777" spans="1:6" x14ac:dyDescent="0.25">
      <c r="A777" s="4">
        <v>10443944</v>
      </c>
      <c r="B777" s="9" t="s">
        <v>340</v>
      </c>
      <c r="C777" s="4" t="s">
        <v>222</v>
      </c>
      <c r="D777" s="4" t="s">
        <v>136</v>
      </c>
      <c r="E777" s="4" t="s">
        <v>379</v>
      </c>
      <c r="F777" s="4">
        <v>0</v>
      </c>
    </row>
    <row r="778" spans="1:6" x14ac:dyDescent="0.25">
      <c r="A778" s="4">
        <v>10443944</v>
      </c>
      <c r="B778" s="9" t="s">
        <v>340</v>
      </c>
      <c r="C778" s="4" t="s">
        <v>222</v>
      </c>
      <c r="D778" s="4" t="s">
        <v>136</v>
      </c>
      <c r="E778" s="4" t="s">
        <v>377</v>
      </c>
      <c r="F778" s="4">
        <v>0</v>
      </c>
    </row>
    <row r="779" spans="1:6" x14ac:dyDescent="0.25">
      <c r="A779" s="4">
        <v>10443945</v>
      </c>
      <c r="B779" s="9" t="s">
        <v>340</v>
      </c>
      <c r="C779" s="4" t="s">
        <v>252</v>
      </c>
      <c r="D779" s="4" t="s">
        <v>253</v>
      </c>
      <c r="E779" s="4" t="s">
        <v>378</v>
      </c>
      <c r="F779" s="4">
        <v>1</v>
      </c>
    </row>
    <row r="780" spans="1:6" x14ac:dyDescent="0.25">
      <c r="A780" s="4">
        <v>10443945</v>
      </c>
      <c r="B780" s="9" t="s">
        <v>340</v>
      </c>
      <c r="C780" s="4" t="s">
        <v>252</v>
      </c>
      <c r="D780" s="4" t="s">
        <v>253</v>
      </c>
      <c r="E780" s="4" t="s">
        <v>379</v>
      </c>
      <c r="F780" s="4">
        <v>1</v>
      </c>
    </row>
    <row r="781" spans="1:6" x14ac:dyDescent="0.25">
      <c r="A781" s="4">
        <v>10443945</v>
      </c>
      <c r="B781" s="9" t="s">
        <v>340</v>
      </c>
      <c r="C781" s="4" t="s">
        <v>252</v>
      </c>
      <c r="D781" s="4" t="s">
        <v>253</v>
      </c>
      <c r="E781" s="4" t="s">
        <v>377</v>
      </c>
      <c r="F781" s="4">
        <v>0</v>
      </c>
    </row>
    <row r="782" spans="1:6" x14ac:dyDescent="0.25">
      <c r="A782" s="4">
        <v>10443946</v>
      </c>
      <c r="B782" s="9" t="s">
        <v>340</v>
      </c>
      <c r="C782" s="4" t="s">
        <v>217</v>
      </c>
      <c r="D782" s="4" t="s">
        <v>136</v>
      </c>
      <c r="E782" s="4" t="s">
        <v>378</v>
      </c>
      <c r="F782" s="4">
        <v>1</v>
      </c>
    </row>
    <row r="783" spans="1:6" x14ac:dyDescent="0.25">
      <c r="A783" s="4">
        <v>10443946</v>
      </c>
      <c r="B783" s="9" t="s">
        <v>340</v>
      </c>
      <c r="C783" s="4" t="s">
        <v>217</v>
      </c>
      <c r="D783" s="4" t="s">
        <v>136</v>
      </c>
      <c r="E783" s="4" t="s">
        <v>379</v>
      </c>
      <c r="F783" s="4">
        <v>1</v>
      </c>
    </row>
    <row r="784" spans="1:6" x14ac:dyDescent="0.25">
      <c r="A784" s="4">
        <v>10443946</v>
      </c>
      <c r="B784" s="9" t="s">
        <v>340</v>
      </c>
      <c r="C784" s="4" t="s">
        <v>217</v>
      </c>
      <c r="D784" s="4" t="s">
        <v>136</v>
      </c>
      <c r="E784" s="4" t="s">
        <v>377</v>
      </c>
      <c r="F784" s="4">
        <v>0</v>
      </c>
    </row>
    <row r="785" spans="1:6" x14ac:dyDescent="0.25">
      <c r="A785" s="4">
        <v>10445810</v>
      </c>
      <c r="B785" s="9" t="s">
        <v>340</v>
      </c>
      <c r="C785" s="4" t="s">
        <v>125</v>
      </c>
      <c r="D785" s="4" t="s">
        <v>104</v>
      </c>
      <c r="E785" s="4" t="s">
        <v>378</v>
      </c>
      <c r="F785" s="4">
        <v>1</v>
      </c>
    </row>
    <row r="786" spans="1:6" x14ac:dyDescent="0.25">
      <c r="A786" s="4">
        <v>10445810</v>
      </c>
      <c r="B786" s="9" t="s">
        <v>340</v>
      </c>
      <c r="C786" s="4" t="s">
        <v>125</v>
      </c>
      <c r="D786" s="4" t="s">
        <v>104</v>
      </c>
      <c r="E786" s="4" t="s">
        <v>379</v>
      </c>
      <c r="F786" s="4">
        <v>1</v>
      </c>
    </row>
    <row r="787" spans="1:6" x14ac:dyDescent="0.25">
      <c r="A787" s="4">
        <v>10445810</v>
      </c>
      <c r="B787" s="9" t="s">
        <v>340</v>
      </c>
      <c r="C787" s="4" t="s">
        <v>125</v>
      </c>
      <c r="D787" s="4" t="s">
        <v>104</v>
      </c>
      <c r="E787" s="4" t="s">
        <v>377</v>
      </c>
      <c r="F787" s="4">
        <v>0</v>
      </c>
    </row>
    <row r="788" spans="1:6" x14ac:dyDescent="0.25">
      <c r="A788" s="4">
        <v>10445811</v>
      </c>
      <c r="B788" s="9" t="s">
        <v>340</v>
      </c>
      <c r="C788" s="4" t="s">
        <v>264</v>
      </c>
      <c r="D788" s="4" t="s">
        <v>186</v>
      </c>
      <c r="E788" s="4" t="s">
        <v>378</v>
      </c>
      <c r="F788" s="4">
        <v>1</v>
      </c>
    </row>
    <row r="789" spans="1:6" x14ac:dyDescent="0.25">
      <c r="A789" s="4">
        <v>10445811</v>
      </c>
      <c r="B789" s="9" t="s">
        <v>340</v>
      </c>
      <c r="C789" s="4" t="s">
        <v>264</v>
      </c>
      <c r="D789" s="4" t="s">
        <v>186</v>
      </c>
      <c r="E789" s="4" t="s">
        <v>379</v>
      </c>
      <c r="F789" s="4">
        <v>1</v>
      </c>
    </row>
    <row r="790" spans="1:6" x14ac:dyDescent="0.25">
      <c r="A790" s="4">
        <v>10445811</v>
      </c>
      <c r="B790" s="9" t="s">
        <v>340</v>
      </c>
      <c r="C790" s="4" t="s">
        <v>264</v>
      </c>
      <c r="D790" s="4" t="s">
        <v>186</v>
      </c>
      <c r="E790" s="4" t="s">
        <v>377</v>
      </c>
      <c r="F790" s="4">
        <v>0</v>
      </c>
    </row>
    <row r="791" spans="1:6" x14ac:dyDescent="0.25">
      <c r="A791" s="4">
        <v>10445812</v>
      </c>
      <c r="B791" s="9" t="s">
        <v>340</v>
      </c>
      <c r="C791" s="4" t="s">
        <v>308</v>
      </c>
      <c r="D791" s="4" t="s">
        <v>48</v>
      </c>
      <c r="E791" s="4" t="s">
        <v>378</v>
      </c>
      <c r="F791" s="4">
        <v>1</v>
      </c>
    </row>
    <row r="792" spans="1:6" x14ac:dyDescent="0.25">
      <c r="A792" s="4">
        <v>10445812</v>
      </c>
      <c r="B792" s="9" t="s">
        <v>340</v>
      </c>
      <c r="C792" s="4" t="s">
        <v>308</v>
      </c>
      <c r="D792" s="4" t="s">
        <v>48</v>
      </c>
      <c r="E792" s="4" t="s">
        <v>379</v>
      </c>
      <c r="F792" s="4">
        <v>0</v>
      </c>
    </row>
    <row r="793" spans="1:6" x14ac:dyDescent="0.25">
      <c r="A793" s="4">
        <v>10445812</v>
      </c>
      <c r="B793" s="9" t="s">
        <v>340</v>
      </c>
      <c r="C793" s="4" t="s">
        <v>308</v>
      </c>
      <c r="D793" s="4" t="s">
        <v>48</v>
      </c>
      <c r="E793" s="4" t="s">
        <v>377</v>
      </c>
      <c r="F793" s="4">
        <v>0</v>
      </c>
    </row>
    <row r="794" spans="1:6" x14ac:dyDescent="0.25">
      <c r="A794" s="4">
        <v>10445813</v>
      </c>
      <c r="B794" s="9" t="s">
        <v>340</v>
      </c>
      <c r="C794" s="4" t="s">
        <v>308</v>
      </c>
      <c r="D794" s="4" t="s">
        <v>48</v>
      </c>
      <c r="E794" s="4" t="s">
        <v>378</v>
      </c>
      <c r="F794" s="4">
        <v>1</v>
      </c>
    </row>
    <row r="795" spans="1:6" x14ac:dyDescent="0.25">
      <c r="A795" s="4">
        <v>10445813</v>
      </c>
      <c r="B795" s="9" t="s">
        <v>340</v>
      </c>
      <c r="C795" s="4" t="s">
        <v>308</v>
      </c>
      <c r="D795" s="4" t="s">
        <v>48</v>
      </c>
      <c r="E795" s="4" t="s">
        <v>379</v>
      </c>
      <c r="F795" s="4">
        <v>1</v>
      </c>
    </row>
    <row r="796" spans="1:6" x14ac:dyDescent="0.25">
      <c r="A796" s="4">
        <v>10445813</v>
      </c>
      <c r="B796" s="9" t="s">
        <v>340</v>
      </c>
      <c r="C796" s="4" t="s">
        <v>308</v>
      </c>
      <c r="D796" s="4" t="s">
        <v>48</v>
      </c>
      <c r="E796" s="4" t="s">
        <v>377</v>
      </c>
      <c r="F796" s="4">
        <v>0</v>
      </c>
    </row>
    <row r="797" spans="1:6" x14ac:dyDescent="0.25">
      <c r="A797" s="4">
        <v>10449801</v>
      </c>
      <c r="B797" s="9" t="s">
        <v>340</v>
      </c>
      <c r="C797" s="4" t="s">
        <v>305</v>
      </c>
      <c r="D797" s="4" t="s">
        <v>253</v>
      </c>
      <c r="E797" s="4" t="s">
        <v>378</v>
      </c>
      <c r="F797" s="4">
        <v>1</v>
      </c>
    </row>
    <row r="798" spans="1:6" x14ac:dyDescent="0.25">
      <c r="A798" s="4">
        <v>10449801</v>
      </c>
      <c r="B798" s="9" t="s">
        <v>340</v>
      </c>
      <c r="C798" s="4" t="s">
        <v>305</v>
      </c>
      <c r="D798" s="4" t="s">
        <v>253</v>
      </c>
      <c r="E798" s="4" t="s">
        <v>379</v>
      </c>
      <c r="F798" s="4">
        <v>1</v>
      </c>
    </row>
    <row r="799" spans="1:6" x14ac:dyDescent="0.25">
      <c r="A799" s="4">
        <v>10449801</v>
      </c>
      <c r="B799" s="9" t="s">
        <v>340</v>
      </c>
      <c r="C799" s="4" t="s">
        <v>305</v>
      </c>
      <c r="D799" s="4" t="s">
        <v>253</v>
      </c>
      <c r="E799" s="4" t="s">
        <v>377</v>
      </c>
      <c r="F799" s="4">
        <v>0</v>
      </c>
    </row>
    <row r="800" spans="1:6" x14ac:dyDescent="0.25">
      <c r="A800" s="4">
        <v>10449802</v>
      </c>
      <c r="B800" s="9" t="s">
        <v>340</v>
      </c>
      <c r="C800" s="4" t="s">
        <v>194</v>
      </c>
      <c r="D800" s="4" t="s">
        <v>186</v>
      </c>
      <c r="E800" s="4" t="s">
        <v>378</v>
      </c>
      <c r="F800" s="4">
        <v>1</v>
      </c>
    </row>
    <row r="801" spans="1:6" x14ac:dyDescent="0.25">
      <c r="A801" s="4">
        <v>10449802</v>
      </c>
      <c r="B801" s="9" t="s">
        <v>340</v>
      </c>
      <c r="C801" s="4" t="s">
        <v>194</v>
      </c>
      <c r="D801" s="4" t="s">
        <v>186</v>
      </c>
      <c r="E801" s="4" t="s">
        <v>379</v>
      </c>
      <c r="F801" s="4">
        <v>1</v>
      </c>
    </row>
    <row r="802" spans="1:6" x14ac:dyDescent="0.25">
      <c r="A802" s="4">
        <v>10449802</v>
      </c>
      <c r="B802" s="9" t="s">
        <v>340</v>
      </c>
      <c r="C802" s="4" t="s">
        <v>194</v>
      </c>
      <c r="D802" s="4" t="s">
        <v>186</v>
      </c>
      <c r="E802" s="4" t="s">
        <v>377</v>
      </c>
      <c r="F802" s="4">
        <v>0</v>
      </c>
    </row>
    <row r="803" spans="1:6" x14ac:dyDescent="0.25">
      <c r="A803" s="4">
        <v>10449803</v>
      </c>
      <c r="B803" s="9" t="s">
        <v>340</v>
      </c>
      <c r="C803" s="4" t="s">
        <v>125</v>
      </c>
      <c r="D803" s="4" t="s">
        <v>104</v>
      </c>
      <c r="E803" s="4" t="s">
        <v>378</v>
      </c>
      <c r="F803" s="4">
        <v>1</v>
      </c>
    </row>
    <row r="804" spans="1:6" x14ac:dyDescent="0.25">
      <c r="A804" s="4">
        <v>10449803</v>
      </c>
      <c r="B804" s="9" t="s">
        <v>340</v>
      </c>
      <c r="C804" s="4" t="s">
        <v>125</v>
      </c>
      <c r="D804" s="4" t="s">
        <v>104</v>
      </c>
      <c r="E804" s="4" t="s">
        <v>379</v>
      </c>
      <c r="F804" s="4">
        <v>1</v>
      </c>
    </row>
    <row r="805" spans="1:6" x14ac:dyDescent="0.25">
      <c r="A805" s="4">
        <v>10449803</v>
      </c>
      <c r="B805" s="9" t="s">
        <v>340</v>
      </c>
      <c r="C805" s="4" t="s">
        <v>125</v>
      </c>
      <c r="D805" s="4" t="s">
        <v>104</v>
      </c>
      <c r="E805" s="4" t="s">
        <v>377</v>
      </c>
      <c r="F805" s="4">
        <v>0</v>
      </c>
    </row>
    <row r="806" spans="1:6" x14ac:dyDescent="0.25">
      <c r="A806" s="4">
        <v>10449804</v>
      </c>
      <c r="B806" s="9" t="s">
        <v>340</v>
      </c>
      <c r="C806" s="4" t="s">
        <v>300</v>
      </c>
      <c r="D806" s="4" t="s">
        <v>233</v>
      </c>
      <c r="E806" s="4" t="s">
        <v>378</v>
      </c>
      <c r="F806" s="4">
        <v>1</v>
      </c>
    </row>
    <row r="807" spans="1:6" x14ac:dyDescent="0.25">
      <c r="A807" s="4">
        <v>10449804</v>
      </c>
      <c r="B807" s="9" t="s">
        <v>340</v>
      </c>
      <c r="C807" s="4" t="s">
        <v>300</v>
      </c>
      <c r="D807" s="4" t="s">
        <v>233</v>
      </c>
      <c r="E807" s="4" t="s">
        <v>379</v>
      </c>
      <c r="F807" s="4">
        <v>1</v>
      </c>
    </row>
    <row r="808" spans="1:6" x14ac:dyDescent="0.25">
      <c r="A808" s="4">
        <v>10449804</v>
      </c>
      <c r="B808" s="9" t="s">
        <v>340</v>
      </c>
      <c r="C808" s="4" t="s">
        <v>300</v>
      </c>
      <c r="D808" s="4" t="s">
        <v>233</v>
      </c>
      <c r="E808" s="4" t="s">
        <v>377</v>
      </c>
      <c r="F808" s="4">
        <v>0</v>
      </c>
    </row>
    <row r="809" spans="1:6" x14ac:dyDescent="0.25">
      <c r="A809" s="4">
        <v>10449805</v>
      </c>
      <c r="B809" s="9" t="s">
        <v>340</v>
      </c>
      <c r="C809" s="4" t="s">
        <v>209</v>
      </c>
      <c r="D809" s="4" t="s">
        <v>186</v>
      </c>
      <c r="E809" s="4" t="s">
        <v>378</v>
      </c>
      <c r="F809" s="4">
        <v>1</v>
      </c>
    </row>
    <row r="810" spans="1:6" x14ac:dyDescent="0.25">
      <c r="A810" s="4">
        <v>10449805</v>
      </c>
      <c r="B810" s="9" t="s">
        <v>340</v>
      </c>
      <c r="C810" s="4" t="s">
        <v>209</v>
      </c>
      <c r="D810" s="4" t="s">
        <v>186</v>
      </c>
      <c r="E810" s="4" t="s">
        <v>379</v>
      </c>
      <c r="F810" s="4">
        <v>0</v>
      </c>
    </row>
    <row r="811" spans="1:6" x14ac:dyDescent="0.25">
      <c r="A811" s="4">
        <v>10449805</v>
      </c>
      <c r="B811" s="9" t="s">
        <v>340</v>
      </c>
      <c r="C811" s="4" t="s">
        <v>209</v>
      </c>
      <c r="D811" s="4" t="s">
        <v>186</v>
      </c>
      <c r="E811" s="4" t="s">
        <v>377</v>
      </c>
      <c r="F811" s="4">
        <v>0</v>
      </c>
    </row>
    <row r="812" spans="1:6" x14ac:dyDescent="0.25">
      <c r="A812" s="4">
        <v>10449806</v>
      </c>
      <c r="B812" s="9" t="s">
        <v>340</v>
      </c>
      <c r="C812" s="4" t="s">
        <v>131</v>
      </c>
      <c r="D812" s="4" t="s">
        <v>104</v>
      </c>
      <c r="E812" s="4" t="s">
        <v>378</v>
      </c>
      <c r="F812" s="4">
        <v>1</v>
      </c>
    </row>
    <row r="813" spans="1:6" x14ac:dyDescent="0.25">
      <c r="A813" s="4">
        <v>10449806</v>
      </c>
      <c r="B813" s="9" t="s">
        <v>340</v>
      </c>
      <c r="C813" s="4" t="s">
        <v>131</v>
      </c>
      <c r="D813" s="4" t="s">
        <v>104</v>
      </c>
      <c r="E813" s="4" t="s">
        <v>379</v>
      </c>
      <c r="F813" s="4">
        <v>1</v>
      </c>
    </row>
    <row r="814" spans="1:6" x14ac:dyDescent="0.25">
      <c r="A814" s="4">
        <v>10449806</v>
      </c>
      <c r="B814" s="9" t="s">
        <v>340</v>
      </c>
      <c r="C814" s="4" t="s">
        <v>131</v>
      </c>
      <c r="D814" s="4" t="s">
        <v>104</v>
      </c>
      <c r="E814" s="4" t="s">
        <v>377</v>
      </c>
      <c r="F814" s="4">
        <v>0</v>
      </c>
    </row>
    <row r="815" spans="1:6" x14ac:dyDescent="0.25">
      <c r="A815" s="4">
        <v>10449807</v>
      </c>
      <c r="B815" s="9" t="s">
        <v>340</v>
      </c>
      <c r="C815" s="4" t="s">
        <v>292</v>
      </c>
      <c r="D815" s="4" t="s">
        <v>233</v>
      </c>
      <c r="E815" s="4" t="s">
        <v>378</v>
      </c>
      <c r="F815" s="4">
        <v>1</v>
      </c>
    </row>
    <row r="816" spans="1:6" x14ac:dyDescent="0.25">
      <c r="A816" s="4">
        <v>10449807</v>
      </c>
      <c r="B816" s="9" t="s">
        <v>340</v>
      </c>
      <c r="C816" s="4" t="s">
        <v>292</v>
      </c>
      <c r="D816" s="4" t="s">
        <v>233</v>
      </c>
      <c r="E816" s="4" t="s">
        <v>379</v>
      </c>
      <c r="F816" s="4">
        <v>0</v>
      </c>
    </row>
    <row r="817" spans="1:6" x14ac:dyDescent="0.25">
      <c r="A817" s="4">
        <v>10449807</v>
      </c>
      <c r="B817" s="9" t="s">
        <v>340</v>
      </c>
      <c r="C817" s="4" t="s">
        <v>292</v>
      </c>
      <c r="D817" s="4" t="s">
        <v>233</v>
      </c>
      <c r="E817" s="4" t="s">
        <v>377</v>
      </c>
      <c r="F817" s="4">
        <v>0</v>
      </c>
    </row>
    <row r="818" spans="1:6" x14ac:dyDescent="0.25">
      <c r="A818" s="4">
        <v>10449808</v>
      </c>
      <c r="B818" s="9" t="s">
        <v>340</v>
      </c>
      <c r="C818" s="4" t="s">
        <v>281</v>
      </c>
      <c r="D818" s="4" t="s">
        <v>253</v>
      </c>
      <c r="E818" s="4" t="s">
        <v>378</v>
      </c>
      <c r="F818" s="4">
        <v>1</v>
      </c>
    </row>
    <row r="819" spans="1:6" x14ac:dyDescent="0.25">
      <c r="A819" s="4">
        <v>10449808</v>
      </c>
      <c r="B819" s="9" t="s">
        <v>340</v>
      </c>
      <c r="C819" s="4" t="s">
        <v>281</v>
      </c>
      <c r="D819" s="4" t="s">
        <v>253</v>
      </c>
      <c r="E819" s="4" t="s">
        <v>379</v>
      </c>
      <c r="F819" s="4">
        <v>1</v>
      </c>
    </row>
    <row r="820" spans="1:6" x14ac:dyDescent="0.25">
      <c r="A820" s="4">
        <v>10449808</v>
      </c>
      <c r="B820" s="9" t="s">
        <v>340</v>
      </c>
      <c r="C820" s="4" t="s">
        <v>281</v>
      </c>
      <c r="D820" s="4" t="s">
        <v>253</v>
      </c>
      <c r="E820" s="4" t="s">
        <v>377</v>
      </c>
      <c r="F820" s="4">
        <v>0</v>
      </c>
    </row>
    <row r="821" spans="1:6" x14ac:dyDescent="0.25">
      <c r="A821" s="4">
        <v>10449809</v>
      </c>
      <c r="B821" s="9" t="s">
        <v>340</v>
      </c>
      <c r="C821" s="4" t="s">
        <v>66</v>
      </c>
      <c r="D821" s="4" t="s">
        <v>48</v>
      </c>
      <c r="E821" s="4" t="s">
        <v>378</v>
      </c>
      <c r="F821" s="4">
        <v>1</v>
      </c>
    </row>
    <row r="822" spans="1:6" x14ac:dyDescent="0.25">
      <c r="A822" s="4">
        <v>10449809</v>
      </c>
      <c r="B822" s="9" t="s">
        <v>340</v>
      </c>
      <c r="C822" s="4" t="s">
        <v>66</v>
      </c>
      <c r="D822" s="4" t="s">
        <v>48</v>
      </c>
      <c r="E822" s="4" t="s">
        <v>379</v>
      </c>
      <c r="F822" s="4">
        <v>1</v>
      </c>
    </row>
    <row r="823" spans="1:6" x14ac:dyDescent="0.25">
      <c r="A823" s="4">
        <v>10449809</v>
      </c>
      <c r="B823" s="9" t="s">
        <v>340</v>
      </c>
      <c r="C823" s="4" t="s">
        <v>66</v>
      </c>
      <c r="D823" s="4" t="s">
        <v>48</v>
      </c>
      <c r="E823" s="4" t="s">
        <v>377</v>
      </c>
      <c r="F823" s="4">
        <v>0</v>
      </c>
    </row>
    <row r="824" spans="1:6" x14ac:dyDescent="0.25">
      <c r="A824" s="4">
        <v>10449810</v>
      </c>
      <c r="B824" s="9" t="s">
        <v>340</v>
      </c>
      <c r="C824" s="4" t="s">
        <v>98</v>
      </c>
      <c r="D824" s="4" t="s">
        <v>48</v>
      </c>
      <c r="E824" s="4" t="s">
        <v>378</v>
      </c>
      <c r="F824" s="4">
        <v>0</v>
      </c>
    </row>
    <row r="825" spans="1:6" x14ac:dyDescent="0.25">
      <c r="A825" s="4">
        <v>10449810</v>
      </c>
      <c r="B825" s="9" t="s">
        <v>340</v>
      </c>
      <c r="C825" s="4" t="s">
        <v>98</v>
      </c>
      <c r="D825" s="4" t="s">
        <v>48</v>
      </c>
      <c r="E825" s="4" t="s">
        <v>379</v>
      </c>
      <c r="F825" s="4">
        <v>0</v>
      </c>
    </row>
    <row r="826" spans="1:6" x14ac:dyDescent="0.25">
      <c r="A826" s="4">
        <v>10449810</v>
      </c>
      <c r="B826" s="9" t="s">
        <v>340</v>
      </c>
      <c r="C826" s="4" t="s">
        <v>98</v>
      </c>
      <c r="D826" s="4" t="s">
        <v>48</v>
      </c>
      <c r="E826" s="4" t="s">
        <v>377</v>
      </c>
      <c r="F826" s="4">
        <v>1</v>
      </c>
    </row>
    <row r="827" spans="1:6" x14ac:dyDescent="0.25">
      <c r="A827" s="4">
        <v>10449811</v>
      </c>
      <c r="B827" s="9" t="s">
        <v>340</v>
      </c>
      <c r="C827" s="4" t="s">
        <v>272</v>
      </c>
      <c r="D827" s="4" t="s">
        <v>253</v>
      </c>
      <c r="E827" s="4" t="s">
        <v>378</v>
      </c>
      <c r="F827" s="4">
        <v>0</v>
      </c>
    </row>
    <row r="828" spans="1:6" x14ac:dyDescent="0.25">
      <c r="A828" s="4">
        <v>10449811</v>
      </c>
      <c r="B828" s="9" t="s">
        <v>340</v>
      </c>
      <c r="C828" s="4" t="s">
        <v>272</v>
      </c>
      <c r="D828" s="4" t="s">
        <v>253</v>
      </c>
      <c r="E828" s="4" t="s">
        <v>379</v>
      </c>
      <c r="F828" s="4">
        <v>0</v>
      </c>
    </row>
    <row r="829" spans="1:6" x14ac:dyDescent="0.25">
      <c r="A829" s="4">
        <v>10449811</v>
      </c>
      <c r="B829" s="9" t="s">
        <v>340</v>
      </c>
      <c r="C829" s="4" t="s">
        <v>272</v>
      </c>
      <c r="D829" s="4" t="s">
        <v>253</v>
      </c>
      <c r="E829" s="4" t="s">
        <v>377</v>
      </c>
      <c r="F829" s="4">
        <v>1</v>
      </c>
    </row>
    <row r="830" spans="1:6" x14ac:dyDescent="0.25">
      <c r="A830" s="4">
        <v>10449812</v>
      </c>
      <c r="B830" s="9" t="s">
        <v>340</v>
      </c>
      <c r="C830" s="4" t="s">
        <v>177</v>
      </c>
      <c r="D830" s="4" t="s">
        <v>104</v>
      </c>
      <c r="E830" s="4" t="s">
        <v>378</v>
      </c>
      <c r="F830" s="4">
        <v>1</v>
      </c>
    </row>
    <row r="831" spans="1:6" x14ac:dyDescent="0.25">
      <c r="A831" s="4">
        <v>10449812</v>
      </c>
      <c r="B831" s="9" t="s">
        <v>340</v>
      </c>
      <c r="C831" s="4" t="s">
        <v>177</v>
      </c>
      <c r="D831" s="4" t="s">
        <v>104</v>
      </c>
      <c r="E831" s="4" t="s">
        <v>379</v>
      </c>
      <c r="F831" s="4">
        <v>0</v>
      </c>
    </row>
    <row r="832" spans="1:6" x14ac:dyDescent="0.25">
      <c r="A832" s="4">
        <v>10449812</v>
      </c>
      <c r="B832" s="9" t="s">
        <v>340</v>
      </c>
      <c r="C832" s="4" t="s">
        <v>177</v>
      </c>
      <c r="D832" s="4" t="s">
        <v>104</v>
      </c>
      <c r="E832" s="4" t="s">
        <v>377</v>
      </c>
      <c r="F832" s="4">
        <v>0</v>
      </c>
    </row>
    <row r="833" spans="1:6" x14ac:dyDescent="0.25">
      <c r="A833" s="4">
        <v>10449813</v>
      </c>
      <c r="B833" s="9" t="s">
        <v>340</v>
      </c>
      <c r="C833" s="4" t="s">
        <v>269</v>
      </c>
      <c r="D833" s="4" t="s">
        <v>186</v>
      </c>
      <c r="E833" s="4" t="s">
        <v>378</v>
      </c>
      <c r="F833" s="4">
        <v>1</v>
      </c>
    </row>
    <row r="834" spans="1:6" x14ac:dyDescent="0.25">
      <c r="A834" s="4">
        <v>10449813</v>
      </c>
      <c r="B834" s="9" t="s">
        <v>340</v>
      </c>
      <c r="C834" s="4" t="s">
        <v>269</v>
      </c>
      <c r="D834" s="4" t="s">
        <v>186</v>
      </c>
      <c r="E834" s="4" t="s">
        <v>379</v>
      </c>
      <c r="F834" s="4">
        <v>1</v>
      </c>
    </row>
    <row r="835" spans="1:6" x14ac:dyDescent="0.25">
      <c r="A835" s="4">
        <v>10449813</v>
      </c>
      <c r="B835" s="9" t="s">
        <v>340</v>
      </c>
      <c r="C835" s="4" t="s">
        <v>269</v>
      </c>
      <c r="D835" s="4" t="s">
        <v>186</v>
      </c>
      <c r="E835" s="4" t="s">
        <v>377</v>
      </c>
      <c r="F835" s="4">
        <v>0</v>
      </c>
    </row>
    <row r="836" spans="1:6" x14ac:dyDescent="0.25">
      <c r="A836" s="4">
        <v>10449814</v>
      </c>
      <c r="B836" s="9" t="s">
        <v>340</v>
      </c>
      <c r="C836" s="4" t="s">
        <v>128</v>
      </c>
      <c r="D836" s="4" t="s">
        <v>104</v>
      </c>
      <c r="E836" s="4" t="s">
        <v>378</v>
      </c>
      <c r="F836" s="4">
        <v>1</v>
      </c>
    </row>
    <row r="837" spans="1:6" x14ac:dyDescent="0.25">
      <c r="A837" s="4">
        <v>10449814</v>
      </c>
      <c r="B837" s="9" t="s">
        <v>340</v>
      </c>
      <c r="C837" s="4" t="s">
        <v>128</v>
      </c>
      <c r="D837" s="4" t="s">
        <v>104</v>
      </c>
      <c r="E837" s="4" t="s">
        <v>379</v>
      </c>
      <c r="F837" s="4">
        <v>0</v>
      </c>
    </row>
    <row r="838" spans="1:6" x14ac:dyDescent="0.25">
      <c r="A838" s="4">
        <v>10449814</v>
      </c>
      <c r="B838" s="9" t="s">
        <v>340</v>
      </c>
      <c r="C838" s="4" t="s">
        <v>128</v>
      </c>
      <c r="D838" s="4" t="s">
        <v>104</v>
      </c>
      <c r="E838" s="4" t="s">
        <v>377</v>
      </c>
      <c r="F838" s="4">
        <v>0</v>
      </c>
    </row>
    <row r="839" spans="1:6" x14ac:dyDescent="0.25">
      <c r="A839" s="4">
        <v>10449815</v>
      </c>
      <c r="B839" s="9" t="s">
        <v>340</v>
      </c>
      <c r="C839" s="4" t="s">
        <v>275</v>
      </c>
      <c r="D839" s="4" t="s">
        <v>253</v>
      </c>
      <c r="E839" s="4" t="s">
        <v>378</v>
      </c>
      <c r="F839" s="4">
        <v>1</v>
      </c>
    </row>
    <row r="840" spans="1:6" x14ac:dyDescent="0.25">
      <c r="A840" s="4">
        <v>10449815</v>
      </c>
      <c r="B840" s="9" t="s">
        <v>340</v>
      </c>
      <c r="C840" s="4" t="s">
        <v>275</v>
      </c>
      <c r="D840" s="4" t="s">
        <v>253</v>
      </c>
      <c r="E840" s="4" t="s">
        <v>379</v>
      </c>
      <c r="F840" s="4">
        <v>1</v>
      </c>
    </row>
    <row r="841" spans="1:6" x14ac:dyDescent="0.25">
      <c r="A841" s="4">
        <v>10449815</v>
      </c>
      <c r="B841" s="9" t="s">
        <v>340</v>
      </c>
      <c r="C841" s="4" t="s">
        <v>275</v>
      </c>
      <c r="D841" s="4" t="s">
        <v>253</v>
      </c>
      <c r="E841" s="4" t="s">
        <v>377</v>
      </c>
      <c r="F841" s="4">
        <v>0</v>
      </c>
    </row>
    <row r="842" spans="1:6" x14ac:dyDescent="0.25">
      <c r="A842" s="4">
        <v>10449816</v>
      </c>
      <c r="B842" s="9" t="s">
        <v>340</v>
      </c>
      <c r="C842" s="4" t="s">
        <v>174</v>
      </c>
      <c r="D842" s="4" t="s">
        <v>104</v>
      </c>
      <c r="E842" s="4" t="s">
        <v>378</v>
      </c>
      <c r="F842" s="4">
        <v>1</v>
      </c>
    </row>
    <row r="843" spans="1:6" x14ac:dyDescent="0.25">
      <c r="A843" s="4">
        <v>10449816</v>
      </c>
      <c r="B843" s="9" t="s">
        <v>340</v>
      </c>
      <c r="C843" s="4" t="s">
        <v>174</v>
      </c>
      <c r="D843" s="4" t="s">
        <v>104</v>
      </c>
      <c r="E843" s="4" t="s">
        <v>379</v>
      </c>
      <c r="F843" s="4">
        <v>1</v>
      </c>
    </row>
    <row r="844" spans="1:6" x14ac:dyDescent="0.25">
      <c r="A844" s="4">
        <v>10449816</v>
      </c>
      <c r="B844" s="9" t="s">
        <v>340</v>
      </c>
      <c r="C844" s="4" t="s">
        <v>174</v>
      </c>
      <c r="D844" s="4" t="s">
        <v>104</v>
      </c>
      <c r="E844" s="4" t="s">
        <v>377</v>
      </c>
      <c r="F844" s="4">
        <v>0</v>
      </c>
    </row>
    <row r="845" spans="1:6" x14ac:dyDescent="0.25">
      <c r="A845" s="4">
        <v>10449817</v>
      </c>
      <c r="B845" s="9" t="s">
        <v>340</v>
      </c>
      <c r="C845" s="4" t="s">
        <v>60</v>
      </c>
      <c r="D845" s="4" t="s">
        <v>48</v>
      </c>
      <c r="E845" s="4" t="s">
        <v>378</v>
      </c>
      <c r="F845" s="4">
        <v>1</v>
      </c>
    </row>
    <row r="846" spans="1:6" x14ac:dyDescent="0.25">
      <c r="A846" s="4">
        <v>10449817</v>
      </c>
      <c r="B846" s="9" t="s">
        <v>340</v>
      </c>
      <c r="C846" s="4" t="s">
        <v>60</v>
      </c>
      <c r="D846" s="4" t="s">
        <v>48</v>
      </c>
      <c r="E846" s="4" t="s">
        <v>379</v>
      </c>
      <c r="F846" s="4">
        <v>1</v>
      </c>
    </row>
    <row r="847" spans="1:6" x14ac:dyDescent="0.25">
      <c r="A847" s="4">
        <v>10449817</v>
      </c>
      <c r="B847" s="9" t="s">
        <v>340</v>
      </c>
      <c r="C847" s="4" t="s">
        <v>60</v>
      </c>
      <c r="D847" s="4" t="s">
        <v>48</v>
      </c>
      <c r="E847" s="4" t="s">
        <v>377</v>
      </c>
      <c r="F847" s="4">
        <v>0</v>
      </c>
    </row>
    <row r="848" spans="1:6" x14ac:dyDescent="0.25">
      <c r="A848" s="4">
        <v>10449818</v>
      </c>
      <c r="B848" s="9" t="s">
        <v>340</v>
      </c>
      <c r="C848" s="4" t="s">
        <v>98</v>
      </c>
      <c r="D848" s="4" t="s">
        <v>48</v>
      </c>
      <c r="E848" s="4" t="s">
        <v>378</v>
      </c>
      <c r="F848" s="4">
        <v>1</v>
      </c>
    </row>
    <row r="849" spans="1:6" x14ac:dyDescent="0.25">
      <c r="A849" s="4">
        <v>10449818</v>
      </c>
      <c r="B849" s="9" t="s">
        <v>340</v>
      </c>
      <c r="C849" s="4" t="s">
        <v>98</v>
      </c>
      <c r="D849" s="4" t="s">
        <v>48</v>
      </c>
      <c r="E849" s="4" t="s">
        <v>379</v>
      </c>
      <c r="F849" s="4">
        <v>1</v>
      </c>
    </row>
    <row r="850" spans="1:6" x14ac:dyDescent="0.25">
      <c r="A850" s="4">
        <v>10449818</v>
      </c>
      <c r="B850" s="9" t="s">
        <v>340</v>
      </c>
      <c r="C850" s="4" t="s">
        <v>98</v>
      </c>
      <c r="D850" s="4" t="s">
        <v>48</v>
      </c>
      <c r="E850" s="4" t="s">
        <v>377</v>
      </c>
      <c r="F850" s="4">
        <v>0</v>
      </c>
    </row>
    <row r="851" spans="1:6" x14ac:dyDescent="0.25">
      <c r="A851" s="4">
        <v>10449819</v>
      </c>
      <c r="B851" s="9" t="s">
        <v>340</v>
      </c>
      <c r="C851" s="4" t="s">
        <v>232</v>
      </c>
      <c r="D851" s="4" t="s">
        <v>233</v>
      </c>
      <c r="E851" s="4" t="s">
        <v>378</v>
      </c>
      <c r="F851" s="4">
        <v>1</v>
      </c>
    </row>
    <row r="852" spans="1:6" x14ac:dyDescent="0.25">
      <c r="A852" s="4">
        <v>10449819</v>
      </c>
      <c r="B852" s="9" t="s">
        <v>340</v>
      </c>
      <c r="C852" s="4" t="s">
        <v>232</v>
      </c>
      <c r="D852" s="4" t="s">
        <v>233</v>
      </c>
      <c r="E852" s="4" t="s">
        <v>379</v>
      </c>
      <c r="F852" s="4">
        <v>0</v>
      </c>
    </row>
    <row r="853" spans="1:6" x14ac:dyDescent="0.25">
      <c r="A853" s="4">
        <v>10449819</v>
      </c>
      <c r="B853" s="9" t="s">
        <v>340</v>
      </c>
      <c r="C853" s="4" t="s">
        <v>232</v>
      </c>
      <c r="D853" s="4" t="s">
        <v>233</v>
      </c>
      <c r="E853" s="4" t="s">
        <v>377</v>
      </c>
      <c r="F853" s="4">
        <v>0</v>
      </c>
    </row>
    <row r="854" spans="1:6" x14ac:dyDescent="0.25">
      <c r="A854" s="4">
        <v>10449820</v>
      </c>
      <c r="B854" s="9" t="s">
        <v>340</v>
      </c>
      <c r="C854" s="4" t="s">
        <v>278</v>
      </c>
      <c r="D854" s="4" t="s">
        <v>253</v>
      </c>
      <c r="E854" s="4" t="s">
        <v>378</v>
      </c>
      <c r="F854" s="4">
        <v>1</v>
      </c>
    </row>
    <row r="855" spans="1:6" x14ac:dyDescent="0.25">
      <c r="A855" s="4">
        <v>10449820</v>
      </c>
      <c r="B855" s="9" t="s">
        <v>340</v>
      </c>
      <c r="C855" s="4" t="s">
        <v>278</v>
      </c>
      <c r="D855" s="4" t="s">
        <v>253</v>
      </c>
      <c r="E855" s="4" t="s">
        <v>379</v>
      </c>
      <c r="F855" s="4">
        <v>1</v>
      </c>
    </row>
    <row r="856" spans="1:6" x14ac:dyDescent="0.25">
      <c r="A856" s="4">
        <v>10449820</v>
      </c>
      <c r="B856" s="9" t="s">
        <v>340</v>
      </c>
      <c r="C856" s="4" t="s">
        <v>278</v>
      </c>
      <c r="D856" s="4" t="s">
        <v>253</v>
      </c>
      <c r="E856" s="4" t="s">
        <v>377</v>
      </c>
      <c r="F856" s="4">
        <v>0</v>
      </c>
    </row>
    <row r="857" spans="1:6" x14ac:dyDescent="0.25">
      <c r="A857" s="4">
        <v>10449821</v>
      </c>
      <c r="B857" s="9" t="s">
        <v>340</v>
      </c>
      <c r="C857" s="4" t="s">
        <v>295</v>
      </c>
      <c r="D857" s="4" t="s">
        <v>233</v>
      </c>
      <c r="E857" s="4" t="s">
        <v>378</v>
      </c>
      <c r="F857" s="4">
        <v>1</v>
      </c>
    </row>
    <row r="858" spans="1:6" x14ac:dyDescent="0.25">
      <c r="A858" s="4">
        <v>10449821</v>
      </c>
      <c r="B858" s="9" t="s">
        <v>340</v>
      </c>
      <c r="C858" s="4" t="s">
        <v>295</v>
      </c>
      <c r="D858" s="4" t="s">
        <v>233</v>
      </c>
      <c r="E858" s="4" t="s">
        <v>379</v>
      </c>
      <c r="F858" s="4">
        <v>1</v>
      </c>
    </row>
    <row r="859" spans="1:6" x14ac:dyDescent="0.25">
      <c r="A859" s="4">
        <v>10449821</v>
      </c>
      <c r="B859" s="9" t="s">
        <v>340</v>
      </c>
      <c r="C859" s="4" t="s">
        <v>295</v>
      </c>
      <c r="D859" s="4" t="s">
        <v>233</v>
      </c>
      <c r="E859" s="4" t="s">
        <v>377</v>
      </c>
      <c r="F859" s="4">
        <v>0</v>
      </c>
    </row>
    <row r="860" spans="1:6" x14ac:dyDescent="0.25">
      <c r="A860" s="4">
        <v>10449822</v>
      </c>
      <c r="B860" s="9" t="s">
        <v>340</v>
      </c>
      <c r="C860" s="4" t="s">
        <v>169</v>
      </c>
      <c r="D860" s="4" t="s">
        <v>104</v>
      </c>
      <c r="E860" s="4" t="s">
        <v>378</v>
      </c>
      <c r="F860" s="4">
        <v>1</v>
      </c>
    </row>
    <row r="861" spans="1:6" x14ac:dyDescent="0.25">
      <c r="A861" s="4">
        <v>10449822</v>
      </c>
      <c r="B861" s="9" t="s">
        <v>340</v>
      </c>
      <c r="C861" s="4" t="s">
        <v>169</v>
      </c>
      <c r="D861" s="4" t="s">
        <v>104</v>
      </c>
      <c r="E861" s="4" t="s">
        <v>379</v>
      </c>
      <c r="F861" s="4">
        <v>0</v>
      </c>
    </row>
    <row r="862" spans="1:6" x14ac:dyDescent="0.25">
      <c r="A862" s="4">
        <v>10449822</v>
      </c>
      <c r="B862" s="9" t="s">
        <v>340</v>
      </c>
      <c r="C862" s="4" t="s">
        <v>169</v>
      </c>
      <c r="D862" s="4" t="s">
        <v>104</v>
      </c>
      <c r="E862" s="4" t="s">
        <v>377</v>
      </c>
      <c r="F862" s="4">
        <v>0</v>
      </c>
    </row>
    <row r="863" spans="1:6" x14ac:dyDescent="0.25">
      <c r="A863" s="4">
        <v>10449823</v>
      </c>
      <c r="B863" s="9" t="s">
        <v>340</v>
      </c>
      <c r="C863" s="4" t="s">
        <v>252</v>
      </c>
      <c r="D863" s="4" t="s">
        <v>253</v>
      </c>
      <c r="E863" s="4" t="s">
        <v>378</v>
      </c>
      <c r="F863" s="4">
        <v>1</v>
      </c>
    </row>
    <row r="864" spans="1:6" x14ac:dyDescent="0.25">
      <c r="A864" s="4">
        <v>10449823</v>
      </c>
      <c r="B864" s="9" t="s">
        <v>340</v>
      </c>
      <c r="C864" s="4" t="s">
        <v>252</v>
      </c>
      <c r="D864" s="4" t="s">
        <v>253</v>
      </c>
      <c r="E864" s="4" t="s">
        <v>379</v>
      </c>
      <c r="F864" s="4">
        <v>0</v>
      </c>
    </row>
    <row r="865" spans="1:6" x14ac:dyDescent="0.25">
      <c r="A865" s="4">
        <v>10449823</v>
      </c>
      <c r="B865" s="9" t="s">
        <v>340</v>
      </c>
      <c r="C865" s="4" t="s">
        <v>252</v>
      </c>
      <c r="D865" s="4" t="s">
        <v>253</v>
      </c>
      <c r="E865" s="4" t="s">
        <v>377</v>
      </c>
      <c r="F865" s="4">
        <v>0</v>
      </c>
    </row>
    <row r="866" spans="1:6" x14ac:dyDescent="0.25">
      <c r="A866" s="4">
        <v>10453631</v>
      </c>
      <c r="B866" s="9" t="s">
        <v>340</v>
      </c>
      <c r="C866" s="4" t="s">
        <v>305</v>
      </c>
      <c r="D866" s="4" t="s">
        <v>253</v>
      </c>
      <c r="E866" s="4" t="s">
        <v>378</v>
      </c>
      <c r="F866" s="4">
        <v>1</v>
      </c>
    </row>
    <row r="867" spans="1:6" x14ac:dyDescent="0.25">
      <c r="A867" s="4">
        <v>10453631</v>
      </c>
      <c r="B867" s="9" t="s">
        <v>340</v>
      </c>
      <c r="C867" s="4" t="s">
        <v>305</v>
      </c>
      <c r="D867" s="4" t="s">
        <v>253</v>
      </c>
      <c r="E867" s="4" t="s">
        <v>379</v>
      </c>
      <c r="F867" s="4">
        <v>1</v>
      </c>
    </row>
    <row r="868" spans="1:6" x14ac:dyDescent="0.25">
      <c r="A868" s="4">
        <v>10453631</v>
      </c>
      <c r="B868" s="9" t="s">
        <v>340</v>
      </c>
      <c r="C868" s="4" t="s">
        <v>305</v>
      </c>
      <c r="D868" s="4" t="s">
        <v>253</v>
      </c>
      <c r="E868" s="4" t="s">
        <v>377</v>
      </c>
      <c r="F868" s="4">
        <v>0</v>
      </c>
    </row>
    <row r="869" spans="1:6" x14ac:dyDescent="0.25">
      <c r="A869" s="4">
        <v>10453632</v>
      </c>
      <c r="B869" s="9" t="s">
        <v>340</v>
      </c>
      <c r="C869" s="4" t="s">
        <v>237</v>
      </c>
      <c r="D869" s="4" t="s">
        <v>233</v>
      </c>
      <c r="E869" s="4" t="s">
        <v>378</v>
      </c>
      <c r="F869" s="4">
        <v>1</v>
      </c>
    </row>
    <row r="870" spans="1:6" x14ac:dyDescent="0.25">
      <c r="A870" s="4">
        <v>10453632</v>
      </c>
      <c r="B870" s="9" t="s">
        <v>340</v>
      </c>
      <c r="C870" s="4" t="s">
        <v>237</v>
      </c>
      <c r="D870" s="4" t="s">
        <v>233</v>
      </c>
      <c r="E870" s="4" t="s">
        <v>379</v>
      </c>
      <c r="F870" s="4">
        <v>1</v>
      </c>
    </row>
    <row r="871" spans="1:6" x14ac:dyDescent="0.25">
      <c r="A871" s="4">
        <v>10453632</v>
      </c>
      <c r="B871" s="9" t="s">
        <v>340</v>
      </c>
      <c r="C871" s="4" t="s">
        <v>237</v>
      </c>
      <c r="D871" s="4" t="s">
        <v>233</v>
      </c>
      <c r="E871" s="4" t="s">
        <v>377</v>
      </c>
      <c r="F871" s="4">
        <v>0</v>
      </c>
    </row>
    <row r="872" spans="1:6" x14ac:dyDescent="0.25">
      <c r="A872" s="4">
        <v>10453633</v>
      </c>
      <c r="B872" s="9" t="s">
        <v>340</v>
      </c>
      <c r="C872" s="4" t="s">
        <v>194</v>
      </c>
      <c r="D872" s="4" t="s">
        <v>186</v>
      </c>
      <c r="E872" s="4" t="s">
        <v>378</v>
      </c>
      <c r="F872" s="4">
        <v>1</v>
      </c>
    </row>
    <row r="873" spans="1:6" x14ac:dyDescent="0.25">
      <c r="A873" s="4">
        <v>10453633</v>
      </c>
      <c r="B873" s="9" t="s">
        <v>340</v>
      </c>
      <c r="C873" s="4" t="s">
        <v>194</v>
      </c>
      <c r="D873" s="4" t="s">
        <v>186</v>
      </c>
      <c r="E873" s="4" t="s">
        <v>379</v>
      </c>
      <c r="F873" s="4">
        <v>1</v>
      </c>
    </row>
    <row r="874" spans="1:6" x14ac:dyDescent="0.25">
      <c r="A874" s="4">
        <v>10453633</v>
      </c>
      <c r="B874" s="9" t="s">
        <v>340</v>
      </c>
      <c r="C874" s="4" t="s">
        <v>194</v>
      </c>
      <c r="D874" s="4" t="s">
        <v>186</v>
      </c>
      <c r="E874" s="4" t="s">
        <v>377</v>
      </c>
      <c r="F874" s="4">
        <v>0</v>
      </c>
    </row>
    <row r="875" spans="1:6" x14ac:dyDescent="0.25">
      <c r="A875" s="4">
        <v>10453634</v>
      </c>
      <c r="B875" s="9" t="s">
        <v>340</v>
      </c>
      <c r="C875" s="4" t="s">
        <v>212</v>
      </c>
      <c r="D875" s="4" t="s">
        <v>186</v>
      </c>
      <c r="E875" s="4" t="s">
        <v>378</v>
      </c>
      <c r="F875" s="4">
        <v>0</v>
      </c>
    </row>
    <row r="876" spans="1:6" x14ac:dyDescent="0.25">
      <c r="A876" s="4">
        <v>10453634</v>
      </c>
      <c r="B876" s="9" t="s">
        <v>340</v>
      </c>
      <c r="C876" s="4" t="s">
        <v>212</v>
      </c>
      <c r="D876" s="4" t="s">
        <v>186</v>
      </c>
      <c r="E876" s="4" t="s">
        <v>379</v>
      </c>
      <c r="F876" s="4">
        <v>1</v>
      </c>
    </row>
    <row r="877" spans="1:6" x14ac:dyDescent="0.25">
      <c r="A877" s="4">
        <v>10453634</v>
      </c>
      <c r="B877" s="9" t="s">
        <v>340</v>
      </c>
      <c r="C877" s="4" t="s">
        <v>212</v>
      </c>
      <c r="D877" s="4" t="s">
        <v>186</v>
      </c>
      <c r="E877" s="4" t="s">
        <v>377</v>
      </c>
      <c r="F877" s="4">
        <v>0</v>
      </c>
    </row>
    <row r="878" spans="1:6" x14ac:dyDescent="0.25">
      <c r="A878" s="4">
        <v>10453635</v>
      </c>
      <c r="B878" s="9" t="s">
        <v>340</v>
      </c>
      <c r="C878" s="4" t="s">
        <v>259</v>
      </c>
      <c r="D878" s="4" t="s">
        <v>253</v>
      </c>
      <c r="E878" s="4" t="s">
        <v>378</v>
      </c>
      <c r="F878" s="4">
        <v>0</v>
      </c>
    </row>
    <row r="879" spans="1:6" x14ac:dyDescent="0.25">
      <c r="A879" s="4">
        <v>10453635</v>
      </c>
      <c r="B879" s="9" t="s">
        <v>340</v>
      </c>
      <c r="C879" s="4" t="s">
        <v>259</v>
      </c>
      <c r="D879" s="4" t="s">
        <v>253</v>
      </c>
      <c r="E879" s="4" t="s">
        <v>379</v>
      </c>
      <c r="F879" s="4">
        <v>1</v>
      </c>
    </row>
    <row r="880" spans="1:6" x14ac:dyDescent="0.25">
      <c r="A880" s="4">
        <v>10453635</v>
      </c>
      <c r="B880" s="9" t="s">
        <v>340</v>
      </c>
      <c r="C880" s="4" t="s">
        <v>259</v>
      </c>
      <c r="D880" s="4" t="s">
        <v>253</v>
      </c>
      <c r="E880" s="4" t="s">
        <v>377</v>
      </c>
      <c r="F880" s="4">
        <v>0</v>
      </c>
    </row>
    <row r="881" spans="1:6" x14ac:dyDescent="0.25">
      <c r="A881" s="4">
        <v>10453636</v>
      </c>
      <c r="B881" s="9" t="s">
        <v>340</v>
      </c>
      <c r="C881" s="4" t="s">
        <v>125</v>
      </c>
      <c r="D881" s="4" t="s">
        <v>104</v>
      </c>
      <c r="E881" s="4" t="s">
        <v>378</v>
      </c>
      <c r="F881" s="4">
        <v>1</v>
      </c>
    </row>
    <row r="882" spans="1:6" x14ac:dyDescent="0.25">
      <c r="A882" s="4">
        <v>10453636</v>
      </c>
      <c r="B882" s="9" t="s">
        <v>340</v>
      </c>
      <c r="C882" s="4" t="s">
        <v>125</v>
      </c>
      <c r="D882" s="4" t="s">
        <v>104</v>
      </c>
      <c r="E882" s="4" t="s">
        <v>379</v>
      </c>
      <c r="F882" s="4">
        <v>1</v>
      </c>
    </row>
    <row r="883" spans="1:6" x14ac:dyDescent="0.25">
      <c r="A883" s="4">
        <v>10453636</v>
      </c>
      <c r="B883" s="9" t="s">
        <v>340</v>
      </c>
      <c r="C883" s="4" t="s">
        <v>125</v>
      </c>
      <c r="D883" s="4" t="s">
        <v>104</v>
      </c>
      <c r="E883" s="4" t="s">
        <v>377</v>
      </c>
      <c r="F883" s="4">
        <v>0</v>
      </c>
    </row>
    <row r="884" spans="1:6" x14ac:dyDescent="0.25">
      <c r="A884" s="4">
        <v>10453637</v>
      </c>
      <c r="B884" s="9" t="s">
        <v>340</v>
      </c>
      <c r="C884" s="4" t="s">
        <v>295</v>
      </c>
      <c r="D884" s="4" t="s">
        <v>233</v>
      </c>
      <c r="E884" s="4" t="s">
        <v>378</v>
      </c>
      <c r="F884" s="4">
        <v>1</v>
      </c>
    </row>
    <row r="885" spans="1:6" x14ac:dyDescent="0.25">
      <c r="A885" s="4">
        <v>10453637</v>
      </c>
      <c r="B885" s="9" t="s">
        <v>340</v>
      </c>
      <c r="C885" s="4" t="s">
        <v>295</v>
      </c>
      <c r="D885" s="4" t="s">
        <v>233</v>
      </c>
      <c r="E885" s="4" t="s">
        <v>379</v>
      </c>
      <c r="F885" s="4">
        <v>0</v>
      </c>
    </row>
    <row r="886" spans="1:6" x14ac:dyDescent="0.25">
      <c r="A886" s="4">
        <v>10453637</v>
      </c>
      <c r="B886" s="9" t="s">
        <v>340</v>
      </c>
      <c r="C886" s="4" t="s">
        <v>295</v>
      </c>
      <c r="D886" s="4" t="s">
        <v>233</v>
      </c>
      <c r="E886" s="4" t="s">
        <v>377</v>
      </c>
      <c r="F886" s="4">
        <v>0</v>
      </c>
    </row>
    <row r="887" spans="1:6" x14ac:dyDescent="0.25">
      <c r="A887" s="4">
        <v>10453638</v>
      </c>
      <c r="B887" s="9" t="s">
        <v>340</v>
      </c>
      <c r="C887" s="4" t="s">
        <v>300</v>
      </c>
      <c r="D887" s="4" t="s">
        <v>233</v>
      </c>
      <c r="E887" s="4" t="s">
        <v>378</v>
      </c>
      <c r="F887" s="4">
        <v>1</v>
      </c>
    </row>
    <row r="888" spans="1:6" x14ac:dyDescent="0.25">
      <c r="A888" s="4">
        <v>10453638</v>
      </c>
      <c r="B888" s="9" t="s">
        <v>340</v>
      </c>
      <c r="C888" s="4" t="s">
        <v>300</v>
      </c>
      <c r="D888" s="4" t="s">
        <v>233</v>
      </c>
      <c r="E888" s="4" t="s">
        <v>379</v>
      </c>
      <c r="F888" s="4">
        <v>1</v>
      </c>
    </row>
    <row r="889" spans="1:6" x14ac:dyDescent="0.25">
      <c r="A889" s="4">
        <v>10453638</v>
      </c>
      <c r="B889" s="9" t="s">
        <v>340</v>
      </c>
      <c r="C889" s="4" t="s">
        <v>300</v>
      </c>
      <c r="D889" s="4" t="s">
        <v>233</v>
      </c>
      <c r="E889" s="4" t="s">
        <v>377</v>
      </c>
      <c r="F889" s="4">
        <v>0</v>
      </c>
    </row>
    <row r="890" spans="1:6" x14ac:dyDescent="0.25">
      <c r="A890" s="4">
        <v>10453639</v>
      </c>
      <c r="B890" s="9" t="s">
        <v>340</v>
      </c>
      <c r="C890" s="4" t="s">
        <v>185</v>
      </c>
      <c r="D890" s="4" t="s">
        <v>186</v>
      </c>
      <c r="E890" s="4" t="s">
        <v>378</v>
      </c>
      <c r="F890" s="4">
        <v>1</v>
      </c>
    </row>
    <row r="891" spans="1:6" x14ac:dyDescent="0.25">
      <c r="A891" s="4">
        <v>10453639</v>
      </c>
      <c r="B891" s="9" t="s">
        <v>340</v>
      </c>
      <c r="C891" s="4" t="s">
        <v>185</v>
      </c>
      <c r="D891" s="4" t="s">
        <v>186</v>
      </c>
      <c r="E891" s="4" t="s">
        <v>379</v>
      </c>
      <c r="F891" s="4">
        <v>1</v>
      </c>
    </row>
    <row r="892" spans="1:6" x14ac:dyDescent="0.25">
      <c r="A892" s="4">
        <v>10453639</v>
      </c>
      <c r="B892" s="9" t="s">
        <v>340</v>
      </c>
      <c r="C892" s="4" t="s">
        <v>185</v>
      </c>
      <c r="D892" s="4" t="s">
        <v>186</v>
      </c>
      <c r="E892" s="4" t="s">
        <v>377</v>
      </c>
      <c r="F892" s="4">
        <v>0</v>
      </c>
    </row>
    <row r="893" spans="1:6" x14ac:dyDescent="0.25">
      <c r="A893" s="4">
        <v>10453640</v>
      </c>
      <c r="B893" s="9" t="s">
        <v>340</v>
      </c>
      <c r="C893" s="4" t="s">
        <v>209</v>
      </c>
      <c r="D893" s="4" t="s">
        <v>186</v>
      </c>
      <c r="E893" s="4" t="s">
        <v>378</v>
      </c>
      <c r="F893" s="4">
        <v>1</v>
      </c>
    </row>
    <row r="894" spans="1:6" x14ac:dyDescent="0.25">
      <c r="A894" s="4">
        <v>10453640</v>
      </c>
      <c r="B894" s="9" t="s">
        <v>340</v>
      </c>
      <c r="C894" s="4" t="s">
        <v>209</v>
      </c>
      <c r="D894" s="4" t="s">
        <v>186</v>
      </c>
      <c r="E894" s="4" t="s">
        <v>379</v>
      </c>
      <c r="F894" s="4">
        <v>1</v>
      </c>
    </row>
    <row r="895" spans="1:6" x14ac:dyDescent="0.25">
      <c r="A895" s="4">
        <v>10453640</v>
      </c>
      <c r="B895" s="9" t="s">
        <v>340</v>
      </c>
      <c r="C895" s="4" t="s">
        <v>209</v>
      </c>
      <c r="D895" s="4" t="s">
        <v>186</v>
      </c>
      <c r="E895" s="4" t="s">
        <v>377</v>
      </c>
      <c r="F895" s="4">
        <v>0</v>
      </c>
    </row>
    <row r="896" spans="1:6" x14ac:dyDescent="0.25">
      <c r="A896" s="4">
        <v>10453641</v>
      </c>
      <c r="B896" s="9" t="s">
        <v>340</v>
      </c>
      <c r="C896" s="4" t="s">
        <v>131</v>
      </c>
      <c r="D896" s="4" t="s">
        <v>104</v>
      </c>
      <c r="E896" s="4" t="s">
        <v>378</v>
      </c>
      <c r="F896" s="4">
        <v>1</v>
      </c>
    </row>
    <row r="897" spans="1:6" x14ac:dyDescent="0.25">
      <c r="A897" s="4">
        <v>10453641</v>
      </c>
      <c r="B897" s="9" t="s">
        <v>340</v>
      </c>
      <c r="C897" s="4" t="s">
        <v>131</v>
      </c>
      <c r="D897" s="4" t="s">
        <v>104</v>
      </c>
      <c r="E897" s="4" t="s">
        <v>379</v>
      </c>
      <c r="F897" s="4">
        <v>0</v>
      </c>
    </row>
    <row r="898" spans="1:6" x14ac:dyDescent="0.25">
      <c r="A898" s="4">
        <v>10453641</v>
      </c>
      <c r="B898" s="9" t="s">
        <v>340</v>
      </c>
      <c r="C898" s="4" t="s">
        <v>131</v>
      </c>
      <c r="D898" s="4" t="s">
        <v>104</v>
      </c>
      <c r="E898" s="4" t="s">
        <v>377</v>
      </c>
      <c r="F898" s="4">
        <v>0</v>
      </c>
    </row>
    <row r="899" spans="1:6" x14ac:dyDescent="0.25">
      <c r="A899" s="4">
        <v>10453642</v>
      </c>
      <c r="B899" s="9" t="s">
        <v>340</v>
      </c>
      <c r="C899" s="4" t="s">
        <v>292</v>
      </c>
      <c r="D899" s="4" t="s">
        <v>233</v>
      </c>
      <c r="E899" s="4" t="s">
        <v>378</v>
      </c>
      <c r="F899" s="4">
        <v>1</v>
      </c>
    </row>
    <row r="900" spans="1:6" x14ac:dyDescent="0.25">
      <c r="A900" s="4">
        <v>10453642</v>
      </c>
      <c r="B900" s="9" t="s">
        <v>340</v>
      </c>
      <c r="C900" s="4" t="s">
        <v>292</v>
      </c>
      <c r="D900" s="4" t="s">
        <v>233</v>
      </c>
      <c r="E900" s="4" t="s">
        <v>379</v>
      </c>
      <c r="F900" s="4">
        <v>0</v>
      </c>
    </row>
    <row r="901" spans="1:6" x14ac:dyDescent="0.25">
      <c r="A901" s="4">
        <v>10453642</v>
      </c>
      <c r="B901" s="9" t="s">
        <v>340</v>
      </c>
      <c r="C901" s="4" t="s">
        <v>292</v>
      </c>
      <c r="D901" s="4" t="s">
        <v>233</v>
      </c>
      <c r="E901" s="4" t="s">
        <v>377</v>
      </c>
      <c r="F901" s="4">
        <v>0</v>
      </c>
    </row>
    <row r="902" spans="1:6" x14ac:dyDescent="0.25">
      <c r="A902" s="4">
        <v>10453643</v>
      </c>
      <c r="B902" s="9" t="s">
        <v>340</v>
      </c>
      <c r="C902" s="4" t="s">
        <v>151</v>
      </c>
      <c r="D902" s="4" t="s">
        <v>136</v>
      </c>
      <c r="E902" s="4" t="s">
        <v>378</v>
      </c>
      <c r="F902" s="4">
        <v>1</v>
      </c>
    </row>
    <row r="903" spans="1:6" x14ac:dyDescent="0.25">
      <c r="A903" s="4">
        <v>10453643</v>
      </c>
      <c r="B903" s="9" t="s">
        <v>340</v>
      </c>
      <c r="C903" s="4" t="s">
        <v>151</v>
      </c>
      <c r="D903" s="4" t="s">
        <v>136</v>
      </c>
      <c r="E903" s="4" t="s">
        <v>379</v>
      </c>
      <c r="F903" s="4">
        <v>1</v>
      </c>
    </row>
    <row r="904" spans="1:6" x14ac:dyDescent="0.25">
      <c r="A904" s="4">
        <v>10453643</v>
      </c>
      <c r="B904" s="9" t="s">
        <v>340</v>
      </c>
      <c r="C904" s="4" t="s">
        <v>151</v>
      </c>
      <c r="D904" s="4" t="s">
        <v>136</v>
      </c>
      <c r="E904" s="4" t="s">
        <v>377</v>
      </c>
      <c r="F904" s="4">
        <v>0</v>
      </c>
    </row>
    <row r="905" spans="1:6" x14ac:dyDescent="0.25">
      <c r="A905" s="4">
        <v>10453644</v>
      </c>
      <c r="B905" s="9" t="s">
        <v>340</v>
      </c>
      <c r="C905" s="4" t="s">
        <v>120</v>
      </c>
      <c r="D905" s="4" t="s">
        <v>104</v>
      </c>
      <c r="E905" s="4" t="s">
        <v>378</v>
      </c>
      <c r="F905" s="4">
        <v>1</v>
      </c>
    </row>
    <row r="906" spans="1:6" x14ac:dyDescent="0.25">
      <c r="A906" s="4">
        <v>10453644</v>
      </c>
      <c r="B906" s="9" t="s">
        <v>340</v>
      </c>
      <c r="C906" s="4" t="s">
        <v>120</v>
      </c>
      <c r="D906" s="4" t="s">
        <v>104</v>
      </c>
      <c r="E906" s="4" t="s">
        <v>379</v>
      </c>
      <c r="F906" s="4">
        <v>1</v>
      </c>
    </row>
    <row r="907" spans="1:6" x14ac:dyDescent="0.25">
      <c r="A907" s="4">
        <v>10453644</v>
      </c>
      <c r="B907" s="9" t="s">
        <v>340</v>
      </c>
      <c r="C907" s="4" t="s">
        <v>120</v>
      </c>
      <c r="D907" s="4" t="s">
        <v>104</v>
      </c>
      <c r="E907" s="4" t="s">
        <v>377</v>
      </c>
      <c r="F907" s="4">
        <v>0</v>
      </c>
    </row>
    <row r="908" spans="1:6" x14ac:dyDescent="0.25">
      <c r="A908" s="4">
        <v>10453645</v>
      </c>
      <c r="B908" s="9" t="s">
        <v>340</v>
      </c>
      <c r="C908" s="4" t="s">
        <v>82</v>
      </c>
      <c r="D908" s="4" t="s">
        <v>48</v>
      </c>
      <c r="E908" s="4" t="s">
        <v>378</v>
      </c>
      <c r="F908" s="4">
        <v>1</v>
      </c>
    </row>
    <row r="909" spans="1:6" x14ac:dyDescent="0.25">
      <c r="A909" s="4">
        <v>10453645</v>
      </c>
      <c r="B909" s="9" t="s">
        <v>340</v>
      </c>
      <c r="C909" s="4" t="s">
        <v>82</v>
      </c>
      <c r="D909" s="4" t="s">
        <v>48</v>
      </c>
      <c r="E909" s="4" t="s">
        <v>379</v>
      </c>
      <c r="F909" s="4">
        <v>1</v>
      </c>
    </row>
    <row r="910" spans="1:6" x14ac:dyDescent="0.25">
      <c r="A910" s="4">
        <v>10453645</v>
      </c>
      <c r="B910" s="9" t="s">
        <v>340</v>
      </c>
      <c r="C910" s="4" t="s">
        <v>82</v>
      </c>
      <c r="D910" s="4" t="s">
        <v>48</v>
      </c>
      <c r="E910" s="4" t="s">
        <v>377</v>
      </c>
      <c r="F910" s="4">
        <v>0</v>
      </c>
    </row>
    <row r="911" spans="1:6" x14ac:dyDescent="0.25">
      <c r="A911" s="4">
        <v>10453646</v>
      </c>
      <c r="B911" s="9" t="s">
        <v>340</v>
      </c>
      <c r="C911" s="4" t="s">
        <v>109</v>
      </c>
      <c r="D911" s="4" t="s">
        <v>104</v>
      </c>
      <c r="E911" s="4" t="s">
        <v>378</v>
      </c>
      <c r="F911" s="4">
        <v>1</v>
      </c>
    </row>
    <row r="912" spans="1:6" x14ac:dyDescent="0.25">
      <c r="A912" s="4">
        <v>10453646</v>
      </c>
      <c r="B912" s="9" t="s">
        <v>340</v>
      </c>
      <c r="C912" s="4" t="s">
        <v>109</v>
      </c>
      <c r="D912" s="4" t="s">
        <v>104</v>
      </c>
      <c r="E912" s="4" t="s">
        <v>379</v>
      </c>
      <c r="F912" s="4">
        <v>1</v>
      </c>
    </row>
    <row r="913" spans="1:6" x14ac:dyDescent="0.25">
      <c r="A913" s="4">
        <v>10453646</v>
      </c>
      <c r="B913" s="9" t="s">
        <v>340</v>
      </c>
      <c r="C913" s="4" t="s">
        <v>109</v>
      </c>
      <c r="D913" s="4" t="s">
        <v>104</v>
      </c>
      <c r="E913" s="4" t="s">
        <v>377</v>
      </c>
      <c r="F913" s="4">
        <v>0</v>
      </c>
    </row>
    <row r="914" spans="1:6" x14ac:dyDescent="0.25">
      <c r="A914" s="4">
        <v>10453647</v>
      </c>
      <c r="B914" s="9" t="s">
        <v>340</v>
      </c>
      <c r="C914" s="4" t="s">
        <v>163</v>
      </c>
      <c r="D914" s="4" t="s">
        <v>136</v>
      </c>
      <c r="E914" s="4" t="s">
        <v>378</v>
      </c>
      <c r="F914" s="4">
        <v>1</v>
      </c>
    </row>
    <row r="915" spans="1:6" x14ac:dyDescent="0.25">
      <c r="A915" s="4">
        <v>10453647</v>
      </c>
      <c r="B915" s="9" t="s">
        <v>340</v>
      </c>
      <c r="C915" s="4" t="s">
        <v>163</v>
      </c>
      <c r="D915" s="4" t="s">
        <v>136</v>
      </c>
      <c r="E915" s="4" t="s">
        <v>379</v>
      </c>
      <c r="F915" s="4">
        <v>1</v>
      </c>
    </row>
    <row r="916" spans="1:6" x14ac:dyDescent="0.25">
      <c r="A916" s="4">
        <v>10453647</v>
      </c>
      <c r="B916" s="9" t="s">
        <v>340</v>
      </c>
      <c r="C916" s="4" t="s">
        <v>163</v>
      </c>
      <c r="D916" s="4" t="s">
        <v>136</v>
      </c>
      <c r="E916" s="4" t="s">
        <v>377</v>
      </c>
      <c r="F916" s="4">
        <v>0</v>
      </c>
    </row>
    <row r="917" spans="1:6" x14ac:dyDescent="0.25">
      <c r="A917" s="4">
        <v>10453648</v>
      </c>
      <c r="B917" s="9" t="s">
        <v>340</v>
      </c>
      <c r="C917" s="4" t="s">
        <v>204</v>
      </c>
      <c r="D917" s="4" t="s">
        <v>186</v>
      </c>
      <c r="E917" s="4" t="s">
        <v>378</v>
      </c>
      <c r="F917" s="4">
        <v>1</v>
      </c>
    </row>
    <row r="918" spans="1:6" x14ac:dyDescent="0.25">
      <c r="A918" s="4">
        <v>10453648</v>
      </c>
      <c r="B918" s="9" t="s">
        <v>340</v>
      </c>
      <c r="C918" s="4" t="s">
        <v>204</v>
      </c>
      <c r="D918" s="4" t="s">
        <v>186</v>
      </c>
      <c r="E918" s="4" t="s">
        <v>379</v>
      </c>
      <c r="F918" s="4">
        <v>1</v>
      </c>
    </row>
    <row r="919" spans="1:6" x14ac:dyDescent="0.25">
      <c r="A919" s="4">
        <v>10453648</v>
      </c>
      <c r="B919" s="9" t="s">
        <v>340</v>
      </c>
      <c r="C919" s="4" t="s">
        <v>204</v>
      </c>
      <c r="D919" s="4" t="s">
        <v>186</v>
      </c>
      <c r="E919" s="4" t="s">
        <v>377</v>
      </c>
      <c r="F919" s="4">
        <v>0</v>
      </c>
    </row>
    <row r="920" spans="1:6" x14ac:dyDescent="0.25">
      <c r="A920" s="4">
        <v>10453649</v>
      </c>
      <c r="B920" s="9" t="s">
        <v>340</v>
      </c>
      <c r="C920" s="4" t="s">
        <v>281</v>
      </c>
      <c r="D920" s="4" t="s">
        <v>253</v>
      </c>
      <c r="E920" s="4" t="s">
        <v>378</v>
      </c>
      <c r="F920" s="4">
        <v>1</v>
      </c>
    </row>
    <row r="921" spans="1:6" x14ac:dyDescent="0.25">
      <c r="A921" s="4">
        <v>10453649</v>
      </c>
      <c r="B921" s="9" t="s">
        <v>340</v>
      </c>
      <c r="C921" s="4" t="s">
        <v>281</v>
      </c>
      <c r="D921" s="4" t="s">
        <v>253</v>
      </c>
      <c r="E921" s="4" t="s">
        <v>379</v>
      </c>
      <c r="F921" s="4">
        <v>1</v>
      </c>
    </row>
    <row r="922" spans="1:6" x14ac:dyDescent="0.25">
      <c r="A922" s="4">
        <v>10453649</v>
      </c>
      <c r="B922" s="9" t="s">
        <v>340</v>
      </c>
      <c r="C922" s="4" t="s">
        <v>281</v>
      </c>
      <c r="D922" s="4" t="s">
        <v>253</v>
      </c>
      <c r="E922" s="4" t="s">
        <v>377</v>
      </c>
      <c r="F922" s="4">
        <v>0</v>
      </c>
    </row>
    <row r="923" spans="1:6" x14ac:dyDescent="0.25">
      <c r="A923" s="4">
        <v>10453650</v>
      </c>
      <c r="B923" s="9" t="s">
        <v>340</v>
      </c>
      <c r="C923" s="4" t="s">
        <v>180</v>
      </c>
      <c r="D923" s="4" t="s">
        <v>104</v>
      </c>
      <c r="E923" s="4" t="s">
        <v>378</v>
      </c>
      <c r="F923" s="4">
        <v>1</v>
      </c>
    </row>
    <row r="924" spans="1:6" x14ac:dyDescent="0.25">
      <c r="A924" s="4">
        <v>10453650</v>
      </c>
      <c r="B924" s="9" t="s">
        <v>340</v>
      </c>
      <c r="C924" s="4" t="s">
        <v>180</v>
      </c>
      <c r="D924" s="4" t="s">
        <v>104</v>
      </c>
      <c r="E924" s="4" t="s">
        <v>379</v>
      </c>
      <c r="F924" s="4">
        <v>1</v>
      </c>
    </row>
    <row r="925" spans="1:6" x14ac:dyDescent="0.25">
      <c r="A925" s="4">
        <v>10453650</v>
      </c>
      <c r="B925" s="9" t="s">
        <v>340</v>
      </c>
      <c r="C925" s="4" t="s">
        <v>180</v>
      </c>
      <c r="D925" s="4" t="s">
        <v>104</v>
      </c>
      <c r="E925" s="4" t="s">
        <v>377</v>
      </c>
      <c r="F925" s="4">
        <v>0</v>
      </c>
    </row>
    <row r="926" spans="1:6" x14ac:dyDescent="0.25">
      <c r="A926" s="4">
        <v>10453651</v>
      </c>
      <c r="B926" s="9" t="s">
        <v>340</v>
      </c>
      <c r="C926" s="4" t="s">
        <v>247</v>
      </c>
      <c r="D926" s="4" t="s">
        <v>136</v>
      </c>
      <c r="E926" s="4" t="s">
        <v>378</v>
      </c>
      <c r="F926" s="4">
        <v>1</v>
      </c>
    </row>
    <row r="927" spans="1:6" x14ac:dyDescent="0.25">
      <c r="A927" s="4">
        <v>10453651</v>
      </c>
      <c r="B927" s="9" t="s">
        <v>340</v>
      </c>
      <c r="C927" s="4" t="s">
        <v>247</v>
      </c>
      <c r="D927" s="4" t="s">
        <v>136</v>
      </c>
      <c r="E927" s="4" t="s">
        <v>379</v>
      </c>
      <c r="F927" s="4">
        <v>0</v>
      </c>
    </row>
    <row r="928" spans="1:6" x14ac:dyDescent="0.25">
      <c r="A928" s="4">
        <v>10453651</v>
      </c>
      <c r="B928" s="9" t="s">
        <v>340</v>
      </c>
      <c r="C928" s="4" t="s">
        <v>247</v>
      </c>
      <c r="D928" s="4" t="s">
        <v>136</v>
      </c>
      <c r="E928" s="4" t="s">
        <v>377</v>
      </c>
      <c r="F928" s="4">
        <v>0</v>
      </c>
    </row>
    <row r="929" spans="1:6" x14ac:dyDescent="0.25">
      <c r="A929" s="4">
        <v>10453653</v>
      </c>
      <c r="B929" s="9" t="s">
        <v>340</v>
      </c>
      <c r="C929" s="4" t="s">
        <v>242</v>
      </c>
      <c r="D929" s="4" t="s">
        <v>136</v>
      </c>
      <c r="E929" s="4" t="s">
        <v>378</v>
      </c>
      <c r="F929" s="4">
        <v>1</v>
      </c>
    </row>
    <row r="930" spans="1:6" x14ac:dyDescent="0.25">
      <c r="A930" s="4">
        <v>10453653</v>
      </c>
      <c r="B930" s="9" t="s">
        <v>340</v>
      </c>
      <c r="C930" s="4" t="s">
        <v>242</v>
      </c>
      <c r="D930" s="4" t="s">
        <v>136</v>
      </c>
      <c r="E930" s="4" t="s">
        <v>379</v>
      </c>
      <c r="F930" s="4">
        <v>1</v>
      </c>
    </row>
    <row r="931" spans="1:6" x14ac:dyDescent="0.25">
      <c r="A931" s="4">
        <v>10453653</v>
      </c>
      <c r="B931" s="9" t="s">
        <v>340</v>
      </c>
      <c r="C931" s="4" t="s">
        <v>242</v>
      </c>
      <c r="D931" s="4" t="s">
        <v>136</v>
      </c>
      <c r="E931" s="4" t="s">
        <v>377</v>
      </c>
      <c r="F931" s="4">
        <v>0</v>
      </c>
    </row>
    <row r="932" spans="1:6" x14ac:dyDescent="0.25">
      <c r="A932" s="4">
        <v>10453654</v>
      </c>
      <c r="B932" s="9" t="s">
        <v>340</v>
      </c>
      <c r="C932" s="4" t="s">
        <v>284</v>
      </c>
      <c r="D932" s="4" t="s">
        <v>233</v>
      </c>
      <c r="E932" s="4" t="s">
        <v>378</v>
      </c>
      <c r="F932" s="4">
        <v>1</v>
      </c>
    </row>
    <row r="933" spans="1:6" x14ac:dyDescent="0.25">
      <c r="A933" s="4">
        <v>10453654</v>
      </c>
      <c r="B933" s="9" t="s">
        <v>340</v>
      </c>
      <c r="C933" s="4" t="s">
        <v>284</v>
      </c>
      <c r="D933" s="4" t="s">
        <v>233</v>
      </c>
      <c r="E933" s="4" t="s">
        <v>379</v>
      </c>
      <c r="F933" s="4">
        <v>1</v>
      </c>
    </row>
    <row r="934" spans="1:6" x14ac:dyDescent="0.25">
      <c r="A934" s="4">
        <v>10453654</v>
      </c>
      <c r="B934" s="9" t="s">
        <v>340</v>
      </c>
      <c r="C934" s="4" t="s">
        <v>284</v>
      </c>
      <c r="D934" s="4" t="s">
        <v>233</v>
      </c>
      <c r="E934" s="4" t="s">
        <v>377</v>
      </c>
      <c r="F934" s="4">
        <v>0</v>
      </c>
    </row>
    <row r="935" spans="1:6" x14ac:dyDescent="0.25">
      <c r="A935" s="4">
        <v>10453655</v>
      </c>
      <c r="B935" s="9" t="s">
        <v>340</v>
      </c>
      <c r="C935" s="4" t="s">
        <v>264</v>
      </c>
      <c r="D935" s="4" t="s">
        <v>186</v>
      </c>
      <c r="E935" s="4" t="s">
        <v>378</v>
      </c>
      <c r="F935" s="4">
        <v>1</v>
      </c>
    </row>
    <row r="936" spans="1:6" x14ac:dyDescent="0.25">
      <c r="A936" s="4">
        <v>10453655</v>
      </c>
      <c r="B936" s="9" t="s">
        <v>340</v>
      </c>
      <c r="C936" s="4" t="s">
        <v>264</v>
      </c>
      <c r="D936" s="4" t="s">
        <v>186</v>
      </c>
      <c r="E936" s="4" t="s">
        <v>379</v>
      </c>
      <c r="F936" s="4">
        <v>1</v>
      </c>
    </row>
    <row r="937" spans="1:6" x14ac:dyDescent="0.25">
      <c r="A937" s="4">
        <v>10453655</v>
      </c>
      <c r="B937" s="9" t="s">
        <v>340</v>
      </c>
      <c r="C937" s="4" t="s">
        <v>264</v>
      </c>
      <c r="D937" s="4" t="s">
        <v>186</v>
      </c>
      <c r="E937" s="4" t="s">
        <v>377</v>
      </c>
      <c r="F937" s="4">
        <v>0</v>
      </c>
    </row>
    <row r="938" spans="1:6" x14ac:dyDescent="0.25">
      <c r="A938" s="4">
        <v>10453656</v>
      </c>
      <c r="B938" s="9" t="s">
        <v>340</v>
      </c>
      <c r="C938" s="4" t="s">
        <v>69</v>
      </c>
      <c r="D938" s="4" t="s">
        <v>48</v>
      </c>
      <c r="E938" s="4" t="s">
        <v>378</v>
      </c>
      <c r="F938" s="4">
        <v>1</v>
      </c>
    </row>
    <row r="939" spans="1:6" x14ac:dyDescent="0.25">
      <c r="A939" s="4">
        <v>10453656</v>
      </c>
      <c r="B939" s="9" t="s">
        <v>340</v>
      </c>
      <c r="C939" s="4" t="s">
        <v>69</v>
      </c>
      <c r="D939" s="4" t="s">
        <v>48</v>
      </c>
      <c r="E939" s="4" t="s">
        <v>379</v>
      </c>
      <c r="F939" s="4">
        <v>1</v>
      </c>
    </row>
    <row r="940" spans="1:6" x14ac:dyDescent="0.25">
      <c r="A940" s="4">
        <v>10453656</v>
      </c>
      <c r="B940" s="9" t="s">
        <v>340</v>
      </c>
      <c r="C940" s="4" t="s">
        <v>69</v>
      </c>
      <c r="D940" s="4" t="s">
        <v>48</v>
      </c>
      <c r="E940" s="4" t="s">
        <v>377</v>
      </c>
      <c r="F940" s="4">
        <v>0</v>
      </c>
    </row>
    <row r="941" spans="1:6" x14ac:dyDescent="0.25">
      <c r="A941" s="4">
        <v>10453657</v>
      </c>
      <c r="B941" s="9" t="s">
        <v>340</v>
      </c>
      <c r="C941" s="4" t="s">
        <v>191</v>
      </c>
      <c r="D941" s="4" t="s">
        <v>186</v>
      </c>
      <c r="E941" s="4" t="s">
        <v>378</v>
      </c>
      <c r="F941" s="4">
        <v>1</v>
      </c>
    </row>
    <row r="942" spans="1:6" x14ac:dyDescent="0.25">
      <c r="A942" s="4">
        <v>10453657</v>
      </c>
      <c r="B942" s="9" t="s">
        <v>340</v>
      </c>
      <c r="C942" s="4" t="s">
        <v>191</v>
      </c>
      <c r="D942" s="4" t="s">
        <v>186</v>
      </c>
      <c r="E942" s="4" t="s">
        <v>379</v>
      </c>
      <c r="F942" s="4">
        <v>1</v>
      </c>
    </row>
    <row r="943" spans="1:6" x14ac:dyDescent="0.25">
      <c r="A943" s="4">
        <v>10453657</v>
      </c>
      <c r="B943" s="9" t="s">
        <v>340</v>
      </c>
      <c r="C943" s="4" t="s">
        <v>191</v>
      </c>
      <c r="D943" s="4" t="s">
        <v>186</v>
      </c>
      <c r="E943" s="4" t="s">
        <v>377</v>
      </c>
      <c r="F943" s="4">
        <v>0</v>
      </c>
    </row>
    <row r="944" spans="1:6" x14ac:dyDescent="0.25">
      <c r="A944" s="4">
        <v>10453658</v>
      </c>
      <c r="B944" s="9" t="s">
        <v>340</v>
      </c>
      <c r="C944" s="4" t="s">
        <v>115</v>
      </c>
      <c r="D944" s="4" t="s">
        <v>104</v>
      </c>
      <c r="E944" s="4" t="s">
        <v>378</v>
      </c>
      <c r="F944" s="4">
        <v>1</v>
      </c>
    </row>
    <row r="945" spans="1:6" x14ac:dyDescent="0.25">
      <c r="A945" s="4">
        <v>10453658</v>
      </c>
      <c r="B945" s="9" t="s">
        <v>340</v>
      </c>
      <c r="C945" s="4" t="s">
        <v>115</v>
      </c>
      <c r="D945" s="4" t="s">
        <v>104</v>
      </c>
      <c r="E945" s="4" t="s">
        <v>379</v>
      </c>
      <c r="F945" s="4">
        <v>1</v>
      </c>
    </row>
    <row r="946" spans="1:6" x14ac:dyDescent="0.25">
      <c r="A946" s="4">
        <v>10453658</v>
      </c>
      <c r="B946" s="9" t="s">
        <v>340</v>
      </c>
      <c r="C946" s="4" t="s">
        <v>115</v>
      </c>
      <c r="D946" s="4" t="s">
        <v>104</v>
      </c>
      <c r="E946" s="4" t="s">
        <v>377</v>
      </c>
      <c r="F946" s="4">
        <v>0</v>
      </c>
    </row>
    <row r="947" spans="1:6" x14ac:dyDescent="0.25">
      <c r="A947" s="4">
        <v>10453659</v>
      </c>
      <c r="B947" s="9" t="s">
        <v>340</v>
      </c>
      <c r="C947" s="4" t="s">
        <v>103</v>
      </c>
      <c r="D947" s="4" t="s">
        <v>104</v>
      </c>
      <c r="E947" s="4" t="s">
        <v>378</v>
      </c>
      <c r="F947" s="4">
        <v>1</v>
      </c>
    </row>
    <row r="948" spans="1:6" x14ac:dyDescent="0.25">
      <c r="A948" s="4">
        <v>10453659</v>
      </c>
      <c r="B948" s="9" t="s">
        <v>340</v>
      </c>
      <c r="C948" s="4" t="s">
        <v>103</v>
      </c>
      <c r="D948" s="4" t="s">
        <v>104</v>
      </c>
      <c r="E948" s="4" t="s">
        <v>379</v>
      </c>
      <c r="F948" s="4">
        <v>1</v>
      </c>
    </row>
    <row r="949" spans="1:6" x14ac:dyDescent="0.25">
      <c r="A949" s="4">
        <v>10453659</v>
      </c>
      <c r="B949" s="9" t="s">
        <v>340</v>
      </c>
      <c r="C949" s="4" t="s">
        <v>103</v>
      </c>
      <c r="D949" s="4" t="s">
        <v>104</v>
      </c>
      <c r="E949" s="4" t="s">
        <v>377</v>
      </c>
      <c r="F949" s="4">
        <v>0</v>
      </c>
    </row>
    <row r="950" spans="1:6" x14ac:dyDescent="0.25">
      <c r="A950" s="4">
        <v>10453660</v>
      </c>
      <c r="B950" s="9" t="s">
        <v>340</v>
      </c>
      <c r="C950" s="4" t="s">
        <v>272</v>
      </c>
      <c r="D950" s="4" t="s">
        <v>253</v>
      </c>
      <c r="E950" s="4" t="s">
        <v>378</v>
      </c>
      <c r="F950" s="4">
        <v>1</v>
      </c>
    </row>
    <row r="951" spans="1:6" x14ac:dyDescent="0.25">
      <c r="A951" s="4">
        <v>10453660</v>
      </c>
      <c r="B951" s="9" t="s">
        <v>340</v>
      </c>
      <c r="C951" s="4" t="s">
        <v>272</v>
      </c>
      <c r="D951" s="4" t="s">
        <v>253</v>
      </c>
      <c r="E951" s="4" t="s">
        <v>379</v>
      </c>
      <c r="F951" s="4">
        <v>1</v>
      </c>
    </row>
    <row r="952" spans="1:6" x14ac:dyDescent="0.25">
      <c r="A952" s="4">
        <v>10453660</v>
      </c>
      <c r="B952" s="9" t="s">
        <v>340</v>
      </c>
      <c r="C952" s="4" t="s">
        <v>272</v>
      </c>
      <c r="D952" s="4" t="s">
        <v>253</v>
      </c>
      <c r="E952" s="4" t="s">
        <v>377</v>
      </c>
      <c r="F952" s="4">
        <v>0</v>
      </c>
    </row>
    <row r="953" spans="1:6" x14ac:dyDescent="0.25">
      <c r="A953" s="4">
        <v>10453661</v>
      </c>
      <c r="B953" s="9" t="s">
        <v>340</v>
      </c>
      <c r="C953" s="4" t="s">
        <v>177</v>
      </c>
      <c r="D953" s="4" t="s">
        <v>104</v>
      </c>
      <c r="E953" s="4" t="s">
        <v>378</v>
      </c>
      <c r="F953" s="4">
        <v>1</v>
      </c>
    </row>
    <row r="954" spans="1:6" x14ac:dyDescent="0.25">
      <c r="A954" s="4">
        <v>10453661</v>
      </c>
      <c r="B954" s="9" t="s">
        <v>340</v>
      </c>
      <c r="C954" s="4" t="s">
        <v>177</v>
      </c>
      <c r="D954" s="4" t="s">
        <v>104</v>
      </c>
      <c r="E954" s="4" t="s">
        <v>379</v>
      </c>
      <c r="F954" s="4">
        <v>0</v>
      </c>
    </row>
    <row r="955" spans="1:6" x14ac:dyDescent="0.25">
      <c r="A955" s="4">
        <v>10453661</v>
      </c>
      <c r="B955" s="9" t="s">
        <v>340</v>
      </c>
      <c r="C955" s="4" t="s">
        <v>177</v>
      </c>
      <c r="D955" s="4" t="s">
        <v>104</v>
      </c>
      <c r="E955" s="4" t="s">
        <v>377</v>
      </c>
      <c r="F955" s="4">
        <v>0</v>
      </c>
    </row>
    <row r="956" spans="1:6" x14ac:dyDescent="0.25">
      <c r="A956" s="4">
        <v>10453662</v>
      </c>
      <c r="B956" s="9" t="s">
        <v>340</v>
      </c>
      <c r="C956" s="4" t="s">
        <v>269</v>
      </c>
      <c r="D956" s="4" t="s">
        <v>186</v>
      </c>
      <c r="E956" s="4" t="s">
        <v>378</v>
      </c>
      <c r="F956" s="4">
        <v>1</v>
      </c>
    </row>
    <row r="957" spans="1:6" x14ac:dyDescent="0.25">
      <c r="A957" s="4">
        <v>10453662</v>
      </c>
      <c r="B957" s="9" t="s">
        <v>340</v>
      </c>
      <c r="C957" s="4" t="s">
        <v>269</v>
      </c>
      <c r="D957" s="4" t="s">
        <v>186</v>
      </c>
      <c r="E957" s="4" t="s">
        <v>379</v>
      </c>
      <c r="F957" s="4">
        <v>1</v>
      </c>
    </row>
    <row r="958" spans="1:6" x14ac:dyDescent="0.25">
      <c r="A958" s="4">
        <v>10453662</v>
      </c>
      <c r="B958" s="9" t="s">
        <v>340</v>
      </c>
      <c r="C958" s="4" t="s">
        <v>269</v>
      </c>
      <c r="D958" s="4" t="s">
        <v>186</v>
      </c>
      <c r="E958" s="4" t="s">
        <v>377</v>
      </c>
      <c r="F958" s="4">
        <v>0</v>
      </c>
    </row>
    <row r="959" spans="1:6" x14ac:dyDescent="0.25">
      <c r="A959" s="4">
        <v>10453663</v>
      </c>
      <c r="B959" s="9" t="s">
        <v>340</v>
      </c>
      <c r="C959" s="4" t="s">
        <v>227</v>
      </c>
      <c r="D959" s="4" t="s">
        <v>136</v>
      </c>
      <c r="E959" s="4" t="s">
        <v>378</v>
      </c>
      <c r="F959" s="4">
        <v>1</v>
      </c>
    </row>
    <row r="960" spans="1:6" x14ac:dyDescent="0.25">
      <c r="A960" s="4">
        <v>10453663</v>
      </c>
      <c r="B960" s="9" t="s">
        <v>340</v>
      </c>
      <c r="C960" s="4" t="s">
        <v>227</v>
      </c>
      <c r="D960" s="4" t="s">
        <v>136</v>
      </c>
      <c r="E960" s="4" t="s">
        <v>379</v>
      </c>
      <c r="F960" s="4">
        <v>1</v>
      </c>
    </row>
    <row r="961" spans="1:6" x14ac:dyDescent="0.25">
      <c r="A961" s="4">
        <v>10453663</v>
      </c>
      <c r="B961" s="9" t="s">
        <v>340</v>
      </c>
      <c r="C961" s="4" t="s">
        <v>227</v>
      </c>
      <c r="D961" s="4" t="s">
        <v>136</v>
      </c>
      <c r="E961" s="4" t="s">
        <v>377</v>
      </c>
      <c r="F961" s="4">
        <v>0</v>
      </c>
    </row>
    <row r="962" spans="1:6" x14ac:dyDescent="0.25">
      <c r="A962" s="4">
        <v>10453664</v>
      </c>
      <c r="B962" s="9" t="s">
        <v>340</v>
      </c>
      <c r="C962" s="4" t="s">
        <v>87</v>
      </c>
      <c r="D962" s="4" t="s">
        <v>48</v>
      </c>
      <c r="E962" s="4" t="s">
        <v>378</v>
      </c>
      <c r="F962" s="4">
        <v>1</v>
      </c>
    </row>
    <row r="963" spans="1:6" x14ac:dyDescent="0.25">
      <c r="A963" s="4">
        <v>10453664</v>
      </c>
      <c r="B963" s="9" t="s">
        <v>340</v>
      </c>
      <c r="C963" s="4" t="s">
        <v>87</v>
      </c>
      <c r="D963" s="4" t="s">
        <v>48</v>
      </c>
      <c r="E963" s="4" t="s">
        <v>379</v>
      </c>
      <c r="F963" s="4">
        <v>1</v>
      </c>
    </row>
    <row r="964" spans="1:6" x14ac:dyDescent="0.25">
      <c r="A964" s="4">
        <v>10453664</v>
      </c>
      <c r="B964" s="9" t="s">
        <v>340</v>
      </c>
      <c r="C964" s="4" t="s">
        <v>87</v>
      </c>
      <c r="D964" s="4" t="s">
        <v>48</v>
      </c>
      <c r="E964" s="4" t="s">
        <v>377</v>
      </c>
      <c r="F964" s="4">
        <v>0</v>
      </c>
    </row>
    <row r="965" spans="1:6" x14ac:dyDescent="0.25">
      <c r="A965" s="4">
        <v>10453665</v>
      </c>
      <c r="B965" s="9" t="s">
        <v>340</v>
      </c>
      <c r="C965" s="4" t="s">
        <v>256</v>
      </c>
      <c r="D965" s="4" t="s">
        <v>253</v>
      </c>
      <c r="E965" s="4" t="s">
        <v>378</v>
      </c>
      <c r="F965" s="4">
        <v>1</v>
      </c>
    </row>
    <row r="966" spans="1:6" x14ac:dyDescent="0.25">
      <c r="A966" s="4">
        <v>10453665</v>
      </c>
      <c r="B966" s="9" t="s">
        <v>340</v>
      </c>
      <c r="C966" s="4" t="s">
        <v>256</v>
      </c>
      <c r="D966" s="4" t="s">
        <v>253</v>
      </c>
      <c r="E966" s="4" t="s">
        <v>379</v>
      </c>
      <c r="F966" s="4">
        <v>1</v>
      </c>
    </row>
    <row r="967" spans="1:6" x14ac:dyDescent="0.25">
      <c r="A967" s="4">
        <v>10453665</v>
      </c>
      <c r="B967" s="9" t="s">
        <v>340</v>
      </c>
      <c r="C967" s="4" t="s">
        <v>256</v>
      </c>
      <c r="D967" s="4" t="s">
        <v>253</v>
      </c>
      <c r="E967" s="4" t="s">
        <v>377</v>
      </c>
      <c r="F967" s="4">
        <v>0</v>
      </c>
    </row>
    <row r="968" spans="1:6" x14ac:dyDescent="0.25">
      <c r="A968" s="4">
        <v>10453666</v>
      </c>
      <c r="B968" s="9" t="s">
        <v>340</v>
      </c>
      <c r="C968" s="4" t="s">
        <v>289</v>
      </c>
      <c r="D968" s="4" t="s">
        <v>233</v>
      </c>
      <c r="E968" s="4" t="s">
        <v>378</v>
      </c>
      <c r="F968" s="4">
        <v>1</v>
      </c>
    </row>
    <row r="969" spans="1:6" x14ac:dyDescent="0.25">
      <c r="A969" s="4">
        <v>10453666</v>
      </c>
      <c r="B969" s="9" t="s">
        <v>340</v>
      </c>
      <c r="C969" s="4" t="s">
        <v>289</v>
      </c>
      <c r="D969" s="4" t="s">
        <v>233</v>
      </c>
      <c r="E969" s="4" t="s">
        <v>379</v>
      </c>
      <c r="F969" s="4">
        <v>0</v>
      </c>
    </row>
    <row r="970" spans="1:6" x14ac:dyDescent="0.25">
      <c r="A970" s="4">
        <v>10453666</v>
      </c>
      <c r="B970" s="9" t="s">
        <v>340</v>
      </c>
      <c r="C970" s="4" t="s">
        <v>289</v>
      </c>
      <c r="D970" s="4" t="s">
        <v>233</v>
      </c>
      <c r="E970" s="4" t="s">
        <v>377</v>
      </c>
      <c r="F970" s="4">
        <v>0</v>
      </c>
    </row>
    <row r="971" spans="1:6" x14ac:dyDescent="0.25">
      <c r="A971" s="4">
        <v>10453667</v>
      </c>
      <c r="B971" s="9" t="s">
        <v>340</v>
      </c>
      <c r="C971" s="4" t="s">
        <v>128</v>
      </c>
      <c r="D971" s="4" t="s">
        <v>104</v>
      </c>
      <c r="E971" s="4" t="s">
        <v>378</v>
      </c>
      <c r="F971" s="4">
        <v>0</v>
      </c>
    </row>
    <row r="972" spans="1:6" x14ac:dyDescent="0.25">
      <c r="A972" s="4">
        <v>10453667</v>
      </c>
      <c r="B972" s="9" t="s">
        <v>340</v>
      </c>
      <c r="C972" s="4" t="s">
        <v>128</v>
      </c>
      <c r="D972" s="4" t="s">
        <v>104</v>
      </c>
      <c r="E972" s="4" t="s">
        <v>379</v>
      </c>
      <c r="F972" s="4">
        <v>1</v>
      </c>
    </row>
    <row r="973" spans="1:6" x14ac:dyDescent="0.25">
      <c r="A973" s="4">
        <v>10453667</v>
      </c>
      <c r="B973" s="9" t="s">
        <v>340</v>
      </c>
      <c r="C973" s="4" t="s">
        <v>128</v>
      </c>
      <c r="D973" s="4" t="s">
        <v>104</v>
      </c>
      <c r="E973" s="4" t="s">
        <v>377</v>
      </c>
      <c r="F973" s="4">
        <v>0</v>
      </c>
    </row>
    <row r="974" spans="1:6" x14ac:dyDescent="0.25">
      <c r="A974" s="4">
        <v>10453668</v>
      </c>
      <c r="B974" s="9" t="s">
        <v>340</v>
      </c>
      <c r="C974" s="4" t="s">
        <v>156</v>
      </c>
      <c r="D974" s="4" t="s">
        <v>136</v>
      </c>
      <c r="E974" s="4" t="s">
        <v>378</v>
      </c>
      <c r="F974" s="4">
        <v>1</v>
      </c>
    </row>
    <row r="975" spans="1:6" x14ac:dyDescent="0.25">
      <c r="A975" s="4">
        <v>10453668</v>
      </c>
      <c r="B975" s="9" t="s">
        <v>340</v>
      </c>
      <c r="C975" s="4" t="s">
        <v>156</v>
      </c>
      <c r="D975" s="4" t="s">
        <v>136</v>
      </c>
      <c r="E975" s="4" t="s">
        <v>379</v>
      </c>
      <c r="F975" s="4">
        <v>1</v>
      </c>
    </row>
    <row r="976" spans="1:6" x14ac:dyDescent="0.25">
      <c r="A976" s="4">
        <v>10453668</v>
      </c>
      <c r="B976" s="9" t="s">
        <v>340</v>
      </c>
      <c r="C976" s="4" t="s">
        <v>156</v>
      </c>
      <c r="D976" s="4" t="s">
        <v>136</v>
      </c>
      <c r="E976" s="4" t="s">
        <v>377</v>
      </c>
      <c r="F976" s="4">
        <v>0</v>
      </c>
    </row>
    <row r="977" spans="1:6" x14ac:dyDescent="0.25">
      <c r="A977" s="4">
        <v>10453669</v>
      </c>
      <c r="B977" s="9" t="s">
        <v>340</v>
      </c>
      <c r="C977" s="4" t="s">
        <v>199</v>
      </c>
      <c r="D977" s="4" t="s">
        <v>186</v>
      </c>
      <c r="E977" s="4" t="s">
        <v>378</v>
      </c>
      <c r="F977" s="4">
        <v>1</v>
      </c>
    </row>
    <row r="978" spans="1:6" x14ac:dyDescent="0.25">
      <c r="A978" s="4">
        <v>10453669</v>
      </c>
      <c r="B978" s="9" t="s">
        <v>340</v>
      </c>
      <c r="C978" s="4" t="s">
        <v>199</v>
      </c>
      <c r="D978" s="4" t="s">
        <v>186</v>
      </c>
      <c r="E978" s="4" t="s">
        <v>379</v>
      </c>
      <c r="F978" s="4">
        <v>1</v>
      </c>
    </row>
    <row r="979" spans="1:6" x14ac:dyDescent="0.25">
      <c r="A979" s="4">
        <v>10453669</v>
      </c>
      <c r="B979" s="9" t="s">
        <v>340</v>
      </c>
      <c r="C979" s="4" t="s">
        <v>199</v>
      </c>
      <c r="D979" s="4" t="s">
        <v>186</v>
      </c>
      <c r="E979" s="4" t="s">
        <v>377</v>
      </c>
      <c r="F979" s="4">
        <v>0</v>
      </c>
    </row>
    <row r="980" spans="1:6" x14ac:dyDescent="0.25">
      <c r="A980" s="4">
        <v>10453670</v>
      </c>
      <c r="B980" s="9" t="s">
        <v>340</v>
      </c>
      <c r="C980" s="4" t="s">
        <v>275</v>
      </c>
      <c r="D980" s="4" t="s">
        <v>253</v>
      </c>
      <c r="E980" s="4" t="s">
        <v>378</v>
      </c>
      <c r="F980" s="4">
        <v>1</v>
      </c>
    </row>
    <row r="981" spans="1:6" x14ac:dyDescent="0.25">
      <c r="A981" s="4">
        <v>10453670</v>
      </c>
      <c r="B981" s="9" t="s">
        <v>340</v>
      </c>
      <c r="C981" s="4" t="s">
        <v>275</v>
      </c>
      <c r="D981" s="4" t="s">
        <v>253</v>
      </c>
      <c r="E981" s="4" t="s">
        <v>379</v>
      </c>
      <c r="F981" s="4">
        <v>1</v>
      </c>
    </row>
    <row r="982" spans="1:6" x14ac:dyDescent="0.25">
      <c r="A982" s="4">
        <v>10453670</v>
      </c>
      <c r="B982" s="9" t="s">
        <v>340</v>
      </c>
      <c r="C982" s="4" t="s">
        <v>275</v>
      </c>
      <c r="D982" s="4" t="s">
        <v>253</v>
      </c>
      <c r="E982" s="4" t="s">
        <v>377</v>
      </c>
      <c r="F982" s="4">
        <v>0</v>
      </c>
    </row>
    <row r="983" spans="1:6" x14ac:dyDescent="0.25">
      <c r="A983" s="4">
        <v>10453671</v>
      </c>
      <c r="B983" s="9" t="s">
        <v>340</v>
      </c>
      <c r="C983" s="4" t="s">
        <v>308</v>
      </c>
      <c r="D983" s="4" t="s">
        <v>48</v>
      </c>
      <c r="E983" s="4" t="s">
        <v>378</v>
      </c>
      <c r="F983" s="4">
        <v>1</v>
      </c>
    </row>
    <row r="984" spans="1:6" x14ac:dyDescent="0.25">
      <c r="A984" s="4">
        <v>10453671</v>
      </c>
      <c r="B984" s="9" t="s">
        <v>340</v>
      </c>
      <c r="C984" s="4" t="s">
        <v>308</v>
      </c>
      <c r="D984" s="4" t="s">
        <v>48</v>
      </c>
      <c r="E984" s="4" t="s">
        <v>379</v>
      </c>
      <c r="F984" s="4">
        <v>1</v>
      </c>
    </row>
    <row r="985" spans="1:6" x14ac:dyDescent="0.25">
      <c r="A985" s="4">
        <v>10453671</v>
      </c>
      <c r="B985" s="9" t="s">
        <v>340</v>
      </c>
      <c r="C985" s="4" t="s">
        <v>308</v>
      </c>
      <c r="D985" s="4" t="s">
        <v>48</v>
      </c>
      <c r="E985" s="4" t="s">
        <v>377</v>
      </c>
      <c r="F985" s="4">
        <v>0</v>
      </c>
    </row>
    <row r="986" spans="1:6" x14ac:dyDescent="0.25">
      <c r="A986" s="4">
        <v>10453672</v>
      </c>
      <c r="B986" s="9" t="s">
        <v>340</v>
      </c>
      <c r="C986" s="4" t="s">
        <v>174</v>
      </c>
      <c r="D986" s="4" t="s">
        <v>104</v>
      </c>
      <c r="E986" s="4" t="s">
        <v>378</v>
      </c>
      <c r="F986" s="4">
        <v>1</v>
      </c>
    </row>
    <row r="987" spans="1:6" x14ac:dyDescent="0.25">
      <c r="A987" s="4">
        <v>10453672</v>
      </c>
      <c r="B987" s="9" t="s">
        <v>340</v>
      </c>
      <c r="C987" s="4" t="s">
        <v>174</v>
      </c>
      <c r="D987" s="4" t="s">
        <v>104</v>
      </c>
      <c r="E987" s="4" t="s">
        <v>379</v>
      </c>
      <c r="F987" s="4">
        <v>0</v>
      </c>
    </row>
    <row r="988" spans="1:6" x14ac:dyDescent="0.25">
      <c r="A988" s="4">
        <v>10453672</v>
      </c>
      <c r="B988" s="9" t="s">
        <v>340</v>
      </c>
      <c r="C988" s="4" t="s">
        <v>174</v>
      </c>
      <c r="D988" s="4" t="s">
        <v>104</v>
      </c>
      <c r="E988" s="4" t="s">
        <v>377</v>
      </c>
      <c r="F988" s="4">
        <v>0</v>
      </c>
    </row>
    <row r="989" spans="1:6" x14ac:dyDescent="0.25">
      <c r="A989" s="4">
        <v>10453673</v>
      </c>
      <c r="B989" s="9" t="s">
        <v>340</v>
      </c>
      <c r="C989" s="4" t="s">
        <v>93</v>
      </c>
      <c r="D989" s="4" t="s">
        <v>48</v>
      </c>
      <c r="E989" s="4" t="s">
        <v>378</v>
      </c>
      <c r="F989" s="4">
        <v>1</v>
      </c>
    </row>
    <row r="990" spans="1:6" x14ac:dyDescent="0.25">
      <c r="A990" s="4">
        <v>10453673</v>
      </c>
      <c r="B990" s="9" t="s">
        <v>340</v>
      </c>
      <c r="C990" s="4" t="s">
        <v>93</v>
      </c>
      <c r="D990" s="4" t="s">
        <v>48</v>
      </c>
      <c r="E990" s="4" t="s">
        <v>379</v>
      </c>
      <c r="F990" s="4">
        <v>1</v>
      </c>
    </row>
    <row r="991" spans="1:6" x14ac:dyDescent="0.25">
      <c r="A991" s="4">
        <v>10453673</v>
      </c>
      <c r="B991" s="9" t="s">
        <v>340</v>
      </c>
      <c r="C991" s="4" t="s">
        <v>93</v>
      </c>
      <c r="D991" s="4" t="s">
        <v>48</v>
      </c>
      <c r="E991" s="4" t="s">
        <v>377</v>
      </c>
      <c r="F991" s="4">
        <v>0</v>
      </c>
    </row>
    <row r="992" spans="1:6" x14ac:dyDescent="0.25">
      <c r="A992" s="4">
        <v>10453674</v>
      </c>
      <c r="B992" s="9" t="s">
        <v>340</v>
      </c>
      <c r="C992" s="4" t="s">
        <v>146</v>
      </c>
      <c r="D992" s="4" t="s">
        <v>136</v>
      </c>
      <c r="E992" s="4" t="s">
        <v>378</v>
      </c>
      <c r="F992" s="4">
        <v>1</v>
      </c>
    </row>
    <row r="993" spans="1:6" x14ac:dyDescent="0.25">
      <c r="A993" s="4">
        <v>10453674</v>
      </c>
      <c r="B993" s="9" t="s">
        <v>340</v>
      </c>
      <c r="C993" s="4" t="s">
        <v>146</v>
      </c>
      <c r="D993" s="4" t="s">
        <v>136</v>
      </c>
      <c r="E993" s="4" t="s">
        <v>379</v>
      </c>
      <c r="F993" s="4">
        <v>1</v>
      </c>
    </row>
    <row r="994" spans="1:6" x14ac:dyDescent="0.25">
      <c r="A994" s="4">
        <v>10453674</v>
      </c>
      <c r="B994" s="9" t="s">
        <v>340</v>
      </c>
      <c r="C994" s="4" t="s">
        <v>146</v>
      </c>
      <c r="D994" s="4" t="s">
        <v>136</v>
      </c>
      <c r="E994" s="4" t="s">
        <v>377</v>
      </c>
      <c r="F994" s="4">
        <v>0</v>
      </c>
    </row>
    <row r="995" spans="1:6" x14ac:dyDescent="0.25">
      <c r="A995" s="4">
        <v>10453675</v>
      </c>
      <c r="B995" s="9" t="s">
        <v>340</v>
      </c>
      <c r="C995" s="4" t="s">
        <v>166</v>
      </c>
      <c r="D995" s="4" t="s">
        <v>104</v>
      </c>
      <c r="E995" s="4" t="s">
        <v>378</v>
      </c>
      <c r="F995" s="4">
        <v>1</v>
      </c>
    </row>
    <row r="996" spans="1:6" x14ac:dyDescent="0.25">
      <c r="A996" s="4">
        <v>10453675</v>
      </c>
      <c r="B996" s="9" t="s">
        <v>340</v>
      </c>
      <c r="C996" s="4" t="s">
        <v>166</v>
      </c>
      <c r="D996" s="4" t="s">
        <v>104</v>
      </c>
      <c r="E996" s="4" t="s">
        <v>379</v>
      </c>
      <c r="F996" s="4">
        <v>1</v>
      </c>
    </row>
    <row r="997" spans="1:6" x14ac:dyDescent="0.25">
      <c r="A997" s="4">
        <v>10453675</v>
      </c>
      <c r="B997" s="9" t="s">
        <v>340</v>
      </c>
      <c r="C997" s="4" t="s">
        <v>166</v>
      </c>
      <c r="D997" s="4" t="s">
        <v>104</v>
      </c>
      <c r="E997" s="4" t="s">
        <v>377</v>
      </c>
      <c r="F997" s="4">
        <v>0</v>
      </c>
    </row>
    <row r="998" spans="1:6" x14ac:dyDescent="0.25">
      <c r="A998" s="4">
        <v>10453676</v>
      </c>
      <c r="B998" s="9" t="s">
        <v>340</v>
      </c>
      <c r="C998" s="4" t="s">
        <v>60</v>
      </c>
      <c r="D998" s="4" t="s">
        <v>48</v>
      </c>
      <c r="E998" s="4" t="s">
        <v>378</v>
      </c>
      <c r="F998" s="4">
        <v>1</v>
      </c>
    </row>
    <row r="999" spans="1:6" x14ac:dyDescent="0.25">
      <c r="A999" s="4">
        <v>10453676</v>
      </c>
      <c r="B999" s="9" t="s">
        <v>340</v>
      </c>
      <c r="C999" s="4" t="s">
        <v>60</v>
      </c>
      <c r="D999" s="4" t="s">
        <v>48</v>
      </c>
      <c r="E999" s="4" t="s">
        <v>379</v>
      </c>
      <c r="F999" s="4">
        <v>1</v>
      </c>
    </row>
    <row r="1000" spans="1:6" x14ac:dyDescent="0.25">
      <c r="A1000" s="4">
        <v>10453676</v>
      </c>
      <c r="B1000" s="9" t="s">
        <v>340</v>
      </c>
      <c r="C1000" s="4" t="s">
        <v>60</v>
      </c>
      <c r="D1000" s="4" t="s">
        <v>48</v>
      </c>
      <c r="E1000" s="4" t="s">
        <v>377</v>
      </c>
      <c r="F1000" s="4">
        <v>0</v>
      </c>
    </row>
    <row r="1001" spans="1:6" x14ac:dyDescent="0.25">
      <c r="A1001" s="4">
        <v>10453678</v>
      </c>
      <c r="B1001" s="9" t="s">
        <v>340</v>
      </c>
      <c r="C1001" s="4" t="s">
        <v>47</v>
      </c>
      <c r="D1001" s="4" t="s">
        <v>48</v>
      </c>
      <c r="E1001" s="4" t="s">
        <v>378</v>
      </c>
      <c r="F1001" s="4">
        <v>1</v>
      </c>
    </row>
    <row r="1002" spans="1:6" x14ac:dyDescent="0.25">
      <c r="A1002" s="4">
        <v>10453678</v>
      </c>
      <c r="B1002" s="9" t="s">
        <v>340</v>
      </c>
      <c r="C1002" s="4" t="s">
        <v>47</v>
      </c>
      <c r="D1002" s="4" t="s">
        <v>48</v>
      </c>
      <c r="E1002" s="4" t="s">
        <v>379</v>
      </c>
      <c r="F1002" s="4">
        <v>1</v>
      </c>
    </row>
    <row r="1003" spans="1:6" x14ac:dyDescent="0.25">
      <c r="A1003" s="4">
        <v>10453678</v>
      </c>
      <c r="B1003" s="9" t="s">
        <v>340</v>
      </c>
      <c r="C1003" s="4" t="s">
        <v>47</v>
      </c>
      <c r="D1003" s="4" t="s">
        <v>48</v>
      </c>
      <c r="E1003" s="4" t="s">
        <v>377</v>
      </c>
      <c r="F1003" s="4">
        <v>0</v>
      </c>
    </row>
    <row r="1004" spans="1:6" x14ac:dyDescent="0.25">
      <c r="A1004" s="4">
        <v>10453679</v>
      </c>
      <c r="B1004" s="9" t="s">
        <v>340</v>
      </c>
      <c r="C1004" s="4" t="s">
        <v>141</v>
      </c>
      <c r="D1004" s="4" t="s">
        <v>136</v>
      </c>
      <c r="E1004" s="4" t="s">
        <v>378</v>
      </c>
      <c r="F1004" s="4">
        <v>1</v>
      </c>
    </row>
    <row r="1005" spans="1:6" x14ac:dyDescent="0.25">
      <c r="A1005" s="4">
        <v>10453679</v>
      </c>
      <c r="B1005" s="9" t="s">
        <v>340</v>
      </c>
      <c r="C1005" s="4" t="s">
        <v>141</v>
      </c>
      <c r="D1005" s="4" t="s">
        <v>136</v>
      </c>
      <c r="E1005" s="4" t="s">
        <v>379</v>
      </c>
      <c r="F1005" s="4">
        <v>0</v>
      </c>
    </row>
    <row r="1006" spans="1:6" x14ac:dyDescent="0.25">
      <c r="A1006" s="4">
        <v>10453679</v>
      </c>
      <c r="B1006" s="9" t="s">
        <v>340</v>
      </c>
      <c r="C1006" s="4" t="s">
        <v>141</v>
      </c>
      <c r="D1006" s="4" t="s">
        <v>136</v>
      </c>
      <c r="E1006" s="4" t="s">
        <v>377</v>
      </c>
      <c r="F1006" s="4">
        <v>0</v>
      </c>
    </row>
    <row r="1007" spans="1:6" x14ac:dyDescent="0.25">
      <c r="A1007" s="4">
        <v>10453680</v>
      </c>
      <c r="B1007" s="9" t="s">
        <v>340</v>
      </c>
      <c r="C1007" s="4" t="s">
        <v>217</v>
      </c>
      <c r="D1007" s="4" t="s">
        <v>136</v>
      </c>
      <c r="E1007" s="4" t="s">
        <v>378</v>
      </c>
      <c r="F1007" s="4">
        <v>1</v>
      </c>
    </row>
    <row r="1008" spans="1:6" x14ac:dyDescent="0.25">
      <c r="A1008" s="4">
        <v>10453680</v>
      </c>
      <c r="B1008" s="9" t="s">
        <v>340</v>
      </c>
      <c r="C1008" s="4" t="s">
        <v>217</v>
      </c>
      <c r="D1008" s="4" t="s">
        <v>136</v>
      </c>
      <c r="E1008" s="4" t="s">
        <v>379</v>
      </c>
      <c r="F1008" s="4">
        <v>1</v>
      </c>
    </row>
    <row r="1009" spans="1:6" x14ac:dyDescent="0.25">
      <c r="A1009" s="4">
        <v>10453680</v>
      </c>
      <c r="B1009" s="9" t="s">
        <v>340</v>
      </c>
      <c r="C1009" s="4" t="s">
        <v>217</v>
      </c>
      <c r="D1009" s="4" t="s">
        <v>136</v>
      </c>
      <c r="E1009" s="4" t="s">
        <v>377</v>
      </c>
      <c r="F1009" s="4">
        <v>0</v>
      </c>
    </row>
    <row r="1010" spans="1:6" x14ac:dyDescent="0.25">
      <c r="A1010" s="4">
        <v>10453681</v>
      </c>
      <c r="B1010" s="9" t="s">
        <v>340</v>
      </c>
      <c r="C1010" s="4" t="s">
        <v>278</v>
      </c>
      <c r="D1010" s="4" t="s">
        <v>253</v>
      </c>
      <c r="E1010" s="4" t="s">
        <v>378</v>
      </c>
      <c r="F1010" s="4">
        <v>1</v>
      </c>
    </row>
    <row r="1011" spans="1:6" x14ac:dyDescent="0.25">
      <c r="A1011" s="4">
        <v>10453681</v>
      </c>
      <c r="B1011" s="9" t="s">
        <v>340</v>
      </c>
      <c r="C1011" s="4" t="s">
        <v>278</v>
      </c>
      <c r="D1011" s="4" t="s">
        <v>253</v>
      </c>
      <c r="E1011" s="4" t="s">
        <v>379</v>
      </c>
      <c r="F1011" s="4">
        <v>1</v>
      </c>
    </row>
    <row r="1012" spans="1:6" x14ac:dyDescent="0.25">
      <c r="A1012" s="4">
        <v>10453681</v>
      </c>
      <c r="B1012" s="9" t="s">
        <v>340</v>
      </c>
      <c r="C1012" s="4" t="s">
        <v>278</v>
      </c>
      <c r="D1012" s="4" t="s">
        <v>253</v>
      </c>
      <c r="E1012" s="4" t="s">
        <v>377</v>
      </c>
      <c r="F1012" s="4">
        <v>0</v>
      </c>
    </row>
    <row r="1013" spans="1:6" x14ac:dyDescent="0.25">
      <c r="A1013" s="4">
        <v>10453682</v>
      </c>
      <c r="B1013" s="9" t="s">
        <v>340</v>
      </c>
      <c r="C1013" s="4" t="s">
        <v>222</v>
      </c>
      <c r="D1013" s="4" t="s">
        <v>136</v>
      </c>
      <c r="E1013" s="4" t="s">
        <v>378</v>
      </c>
      <c r="F1013" s="4">
        <v>1</v>
      </c>
    </row>
    <row r="1014" spans="1:6" x14ac:dyDescent="0.25">
      <c r="A1014" s="4">
        <v>10453682</v>
      </c>
      <c r="B1014" s="9" t="s">
        <v>340</v>
      </c>
      <c r="C1014" s="4" t="s">
        <v>222</v>
      </c>
      <c r="D1014" s="4" t="s">
        <v>136</v>
      </c>
      <c r="E1014" s="4" t="s">
        <v>379</v>
      </c>
      <c r="F1014" s="4">
        <v>1</v>
      </c>
    </row>
    <row r="1015" spans="1:6" x14ac:dyDescent="0.25">
      <c r="A1015" s="4">
        <v>10453682</v>
      </c>
      <c r="B1015" s="9" t="s">
        <v>340</v>
      </c>
      <c r="C1015" s="4" t="s">
        <v>222</v>
      </c>
      <c r="D1015" s="4" t="s">
        <v>136</v>
      </c>
      <c r="E1015" s="4" t="s">
        <v>377</v>
      </c>
      <c r="F1015" s="4">
        <v>0</v>
      </c>
    </row>
    <row r="1016" spans="1:6" x14ac:dyDescent="0.25">
      <c r="A1016" s="4">
        <v>10453683</v>
      </c>
      <c r="B1016" s="9" t="s">
        <v>340</v>
      </c>
      <c r="C1016" s="4" t="s">
        <v>75</v>
      </c>
      <c r="D1016" s="4" t="s">
        <v>48</v>
      </c>
      <c r="E1016" s="4" t="s">
        <v>378</v>
      </c>
      <c r="F1016" s="4">
        <v>1</v>
      </c>
    </row>
    <row r="1017" spans="1:6" x14ac:dyDescent="0.25">
      <c r="A1017" s="4">
        <v>10453683</v>
      </c>
      <c r="B1017" s="9" t="s">
        <v>340</v>
      </c>
      <c r="C1017" s="4" t="s">
        <v>75</v>
      </c>
      <c r="D1017" s="4" t="s">
        <v>48</v>
      </c>
      <c r="E1017" s="4" t="s">
        <v>379</v>
      </c>
      <c r="F1017" s="4">
        <v>1</v>
      </c>
    </row>
    <row r="1018" spans="1:6" x14ac:dyDescent="0.25">
      <c r="A1018" s="4">
        <v>10453683</v>
      </c>
      <c r="B1018" s="9" t="s">
        <v>340</v>
      </c>
      <c r="C1018" s="4" t="s">
        <v>75</v>
      </c>
      <c r="D1018" s="4" t="s">
        <v>48</v>
      </c>
      <c r="E1018" s="4" t="s">
        <v>377</v>
      </c>
      <c r="F1018" s="4">
        <v>0</v>
      </c>
    </row>
    <row r="1019" spans="1:6" x14ac:dyDescent="0.25">
      <c r="A1019" s="4">
        <v>10453684</v>
      </c>
      <c r="B1019" s="9" t="s">
        <v>340</v>
      </c>
      <c r="C1019" s="4" t="s">
        <v>169</v>
      </c>
      <c r="D1019" s="4" t="s">
        <v>104</v>
      </c>
      <c r="E1019" s="4" t="s">
        <v>378</v>
      </c>
      <c r="F1019" s="4">
        <v>1</v>
      </c>
    </row>
    <row r="1020" spans="1:6" x14ac:dyDescent="0.25">
      <c r="A1020" s="4">
        <v>10453684</v>
      </c>
      <c r="B1020" s="9" t="s">
        <v>340</v>
      </c>
      <c r="C1020" s="4" t="s">
        <v>169</v>
      </c>
      <c r="D1020" s="4" t="s">
        <v>104</v>
      </c>
      <c r="E1020" s="4" t="s">
        <v>379</v>
      </c>
      <c r="F1020" s="4">
        <v>1</v>
      </c>
    </row>
    <row r="1021" spans="1:6" x14ac:dyDescent="0.25">
      <c r="A1021" s="4">
        <v>10453684</v>
      </c>
      <c r="B1021" s="9" t="s">
        <v>340</v>
      </c>
      <c r="C1021" s="4" t="s">
        <v>169</v>
      </c>
      <c r="D1021" s="4" t="s">
        <v>104</v>
      </c>
      <c r="E1021" s="4" t="s">
        <v>377</v>
      </c>
      <c r="F1021" s="4">
        <v>0</v>
      </c>
    </row>
    <row r="1022" spans="1:6" x14ac:dyDescent="0.25">
      <c r="A1022" s="4">
        <v>10453685</v>
      </c>
      <c r="B1022" s="9" t="s">
        <v>340</v>
      </c>
      <c r="C1022" s="4" t="s">
        <v>252</v>
      </c>
      <c r="D1022" s="4" t="s">
        <v>253</v>
      </c>
      <c r="E1022" s="4" t="s">
        <v>378</v>
      </c>
      <c r="F1022" s="4">
        <v>1</v>
      </c>
    </row>
    <row r="1023" spans="1:6" x14ac:dyDescent="0.25">
      <c r="A1023" s="4">
        <v>10453685</v>
      </c>
      <c r="B1023" s="9" t="s">
        <v>340</v>
      </c>
      <c r="C1023" s="4" t="s">
        <v>252</v>
      </c>
      <c r="D1023" s="4" t="s">
        <v>253</v>
      </c>
      <c r="E1023" s="4" t="s">
        <v>379</v>
      </c>
      <c r="F1023" s="4">
        <v>0</v>
      </c>
    </row>
    <row r="1024" spans="1:6" x14ac:dyDescent="0.25">
      <c r="A1024" s="4">
        <v>10453685</v>
      </c>
      <c r="B1024" s="9" t="s">
        <v>340</v>
      </c>
      <c r="C1024" s="4" t="s">
        <v>252</v>
      </c>
      <c r="D1024" s="4" t="s">
        <v>253</v>
      </c>
      <c r="E1024" s="4" t="s">
        <v>377</v>
      </c>
      <c r="F1024" s="4">
        <v>0</v>
      </c>
    </row>
    <row r="1025" spans="1:6" x14ac:dyDescent="0.25">
      <c r="A1025" s="4">
        <v>10453686</v>
      </c>
      <c r="B1025" s="9" t="s">
        <v>340</v>
      </c>
      <c r="C1025" s="4" t="s">
        <v>135</v>
      </c>
      <c r="D1025" s="4" t="s">
        <v>136</v>
      </c>
      <c r="E1025" s="4" t="s">
        <v>378</v>
      </c>
      <c r="F1025" s="4">
        <v>1</v>
      </c>
    </row>
    <row r="1026" spans="1:6" x14ac:dyDescent="0.25">
      <c r="A1026" s="4">
        <v>10453686</v>
      </c>
      <c r="B1026" s="9" t="s">
        <v>340</v>
      </c>
      <c r="C1026" s="4" t="s">
        <v>135</v>
      </c>
      <c r="D1026" s="4" t="s">
        <v>136</v>
      </c>
      <c r="E1026" s="4" t="s">
        <v>379</v>
      </c>
      <c r="F1026" s="4">
        <v>0</v>
      </c>
    </row>
    <row r="1027" spans="1:6" x14ac:dyDescent="0.25">
      <c r="A1027" s="4">
        <v>10453686</v>
      </c>
      <c r="B1027" s="9" t="s">
        <v>340</v>
      </c>
      <c r="C1027" s="4" t="s">
        <v>135</v>
      </c>
      <c r="D1027" s="4" t="s">
        <v>136</v>
      </c>
      <c r="E1027" s="4" t="s">
        <v>377</v>
      </c>
      <c r="F1027" s="4">
        <v>0</v>
      </c>
    </row>
    <row r="1028" spans="1:6" x14ac:dyDescent="0.25">
      <c r="A1028" s="4">
        <v>10453687</v>
      </c>
      <c r="B1028" s="9" t="s">
        <v>340</v>
      </c>
      <c r="C1028" s="4" t="s">
        <v>256</v>
      </c>
      <c r="D1028" s="4" t="s">
        <v>253</v>
      </c>
      <c r="E1028" s="4" t="s">
        <v>378</v>
      </c>
      <c r="F1028" s="4">
        <v>1</v>
      </c>
    </row>
    <row r="1029" spans="1:6" x14ac:dyDescent="0.25">
      <c r="A1029" s="4">
        <v>10453687</v>
      </c>
      <c r="B1029" s="9" t="s">
        <v>340</v>
      </c>
      <c r="C1029" s="4" t="s">
        <v>256</v>
      </c>
      <c r="D1029" s="4" t="s">
        <v>253</v>
      </c>
      <c r="E1029" s="4" t="s">
        <v>379</v>
      </c>
      <c r="F1029" s="4">
        <v>0</v>
      </c>
    </row>
    <row r="1030" spans="1:6" x14ac:dyDescent="0.25">
      <c r="A1030" s="4">
        <v>10453687</v>
      </c>
      <c r="B1030" s="9" t="s">
        <v>340</v>
      </c>
      <c r="C1030" s="4" t="s">
        <v>256</v>
      </c>
      <c r="D1030" s="4" t="s">
        <v>253</v>
      </c>
      <c r="E1030" s="4" t="s">
        <v>377</v>
      </c>
      <c r="F1030" s="4">
        <v>0</v>
      </c>
    </row>
    <row r="1031" spans="1:6" x14ac:dyDescent="0.25">
      <c r="A1031" s="4">
        <v>10455159</v>
      </c>
      <c r="B1031" s="9" t="s">
        <v>340</v>
      </c>
      <c r="C1031" s="4" t="s">
        <v>66</v>
      </c>
      <c r="D1031" s="4" t="s">
        <v>48</v>
      </c>
      <c r="E1031" s="4" t="s">
        <v>378</v>
      </c>
      <c r="F1031" s="4">
        <v>1</v>
      </c>
    </row>
    <row r="1032" spans="1:6" x14ac:dyDescent="0.25">
      <c r="A1032" s="4">
        <v>10455159</v>
      </c>
      <c r="B1032" s="9" t="s">
        <v>340</v>
      </c>
      <c r="C1032" s="4" t="s">
        <v>66</v>
      </c>
      <c r="D1032" s="4" t="s">
        <v>48</v>
      </c>
      <c r="E1032" s="4" t="s">
        <v>379</v>
      </c>
      <c r="F1032" s="4">
        <v>1</v>
      </c>
    </row>
    <row r="1033" spans="1:6" x14ac:dyDescent="0.25">
      <c r="A1033" s="4">
        <v>10455159</v>
      </c>
      <c r="B1033" s="9" t="s">
        <v>340</v>
      </c>
      <c r="C1033" s="4" t="s">
        <v>66</v>
      </c>
      <c r="D1033" s="4" t="s">
        <v>48</v>
      </c>
      <c r="E1033" s="4" t="s">
        <v>377</v>
      </c>
      <c r="F1033" s="4">
        <v>0</v>
      </c>
    </row>
    <row r="1034" spans="1:6" x14ac:dyDescent="0.25">
      <c r="A1034" s="4">
        <v>10459227</v>
      </c>
      <c r="B1034" s="9" t="s">
        <v>340</v>
      </c>
      <c r="C1034" s="4" t="s">
        <v>232</v>
      </c>
      <c r="D1034" s="4" t="s">
        <v>233</v>
      </c>
      <c r="E1034" s="4" t="s">
        <v>378</v>
      </c>
      <c r="F1034" s="4">
        <v>1</v>
      </c>
    </row>
    <row r="1035" spans="1:6" x14ac:dyDescent="0.25">
      <c r="A1035" s="4">
        <v>10459227</v>
      </c>
      <c r="B1035" s="9" t="s">
        <v>340</v>
      </c>
      <c r="C1035" s="4" t="s">
        <v>232</v>
      </c>
      <c r="D1035" s="4" t="s">
        <v>233</v>
      </c>
      <c r="E1035" s="4" t="s">
        <v>379</v>
      </c>
      <c r="F1035" s="4">
        <v>1</v>
      </c>
    </row>
    <row r="1036" spans="1:6" x14ac:dyDescent="0.25">
      <c r="A1036" s="4">
        <v>10459227</v>
      </c>
      <c r="B1036" s="9" t="s">
        <v>340</v>
      </c>
      <c r="C1036" s="4" t="s">
        <v>232</v>
      </c>
      <c r="D1036" s="4" t="s">
        <v>233</v>
      </c>
      <c r="E1036" s="4" t="s">
        <v>377</v>
      </c>
      <c r="F1036" s="4">
        <v>0</v>
      </c>
    </row>
    <row r="1037" spans="1:6" x14ac:dyDescent="0.25">
      <c r="A1037" s="10">
        <v>10466388</v>
      </c>
      <c r="B1037" s="10" t="s">
        <v>348</v>
      </c>
      <c r="C1037" s="10" t="s">
        <v>305</v>
      </c>
      <c r="D1037" s="10" t="s">
        <v>253</v>
      </c>
      <c r="E1037" s="10" t="s">
        <v>378</v>
      </c>
      <c r="F1037" s="10">
        <v>1</v>
      </c>
    </row>
    <row r="1038" spans="1:6" x14ac:dyDescent="0.25">
      <c r="A1038" s="10">
        <v>10466388</v>
      </c>
      <c r="B1038" s="10" t="s">
        <v>348</v>
      </c>
      <c r="C1038" s="10" t="s">
        <v>305</v>
      </c>
      <c r="D1038" s="10" t="s">
        <v>253</v>
      </c>
      <c r="E1038" s="10" t="s">
        <v>379</v>
      </c>
      <c r="F1038" s="10">
        <v>1</v>
      </c>
    </row>
    <row r="1039" spans="1:6" x14ac:dyDescent="0.25">
      <c r="A1039" s="10">
        <v>10466388</v>
      </c>
      <c r="B1039" s="10" t="s">
        <v>348</v>
      </c>
      <c r="C1039" s="10" t="s">
        <v>305</v>
      </c>
      <c r="D1039" s="10" t="s">
        <v>253</v>
      </c>
      <c r="E1039" s="10" t="s">
        <v>377</v>
      </c>
      <c r="F1039" s="10">
        <v>0</v>
      </c>
    </row>
    <row r="1040" spans="1:6" x14ac:dyDescent="0.25">
      <c r="A1040" s="10">
        <v>10466389</v>
      </c>
      <c r="B1040" s="10" t="s">
        <v>348</v>
      </c>
      <c r="C1040" s="10" t="s">
        <v>185</v>
      </c>
      <c r="D1040" s="10" t="s">
        <v>186</v>
      </c>
      <c r="E1040" s="10" t="s">
        <v>378</v>
      </c>
      <c r="F1040" s="10">
        <v>1</v>
      </c>
    </row>
    <row r="1041" spans="1:6" x14ac:dyDescent="0.25">
      <c r="A1041" s="10">
        <v>10466389</v>
      </c>
      <c r="B1041" s="10" t="s">
        <v>348</v>
      </c>
      <c r="C1041" s="10" t="s">
        <v>185</v>
      </c>
      <c r="D1041" s="10" t="s">
        <v>186</v>
      </c>
      <c r="E1041" s="10" t="s">
        <v>379</v>
      </c>
      <c r="F1041" s="10">
        <v>1</v>
      </c>
    </row>
    <row r="1042" spans="1:6" x14ac:dyDescent="0.25">
      <c r="A1042" s="10">
        <v>10466389</v>
      </c>
      <c r="B1042" s="10" t="s">
        <v>348</v>
      </c>
      <c r="C1042" s="10" t="s">
        <v>185</v>
      </c>
      <c r="D1042" s="10" t="s">
        <v>186</v>
      </c>
      <c r="E1042" s="10" t="s">
        <v>377</v>
      </c>
      <c r="F1042" s="10">
        <v>0</v>
      </c>
    </row>
    <row r="1043" spans="1:6" x14ac:dyDescent="0.25">
      <c r="A1043" s="10">
        <v>10466390</v>
      </c>
      <c r="B1043" s="10" t="s">
        <v>348</v>
      </c>
      <c r="C1043" s="10" t="s">
        <v>194</v>
      </c>
      <c r="D1043" s="10" t="s">
        <v>186</v>
      </c>
      <c r="E1043" s="10" t="s">
        <v>378</v>
      </c>
      <c r="F1043" s="10">
        <v>1</v>
      </c>
    </row>
    <row r="1044" spans="1:6" x14ac:dyDescent="0.25">
      <c r="A1044" s="10">
        <v>10466390</v>
      </c>
      <c r="B1044" s="10" t="s">
        <v>348</v>
      </c>
      <c r="C1044" s="10" t="s">
        <v>194</v>
      </c>
      <c r="D1044" s="10" t="s">
        <v>186</v>
      </c>
      <c r="E1044" s="10" t="s">
        <v>379</v>
      </c>
      <c r="F1044" s="10">
        <v>0</v>
      </c>
    </row>
    <row r="1045" spans="1:6" x14ac:dyDescent="0.25">
      <c r="A1045" s="10">
        <v>10466390</v>
      </c>
      <c r="B1045" s="10" t="s">
        <v>348</v>
      </c>
      <c r="C1045" s="10" t="s">
        <v>194</v>
      </c>
      <c r="D1045" s="10" t="s">
        <v>186</v>
      </c>
      <c r="E1045" s="10" t="s">
        <v>377</v>
      </c>
      <c r="F1045" s="10">
        <v>0</v>
      </c>
    </row>
    <row r="1046" spans="1:6" x14ac:dyDescent="0.25">
      <c r="A1046" s="10">
        <v>10466391</v>
      </c>
      <c r="B1046" s="10" t="s">
        <v>348</v>
      </c>
      <c r="C1046" s="10" t="s">
        <v>284</v>
      </c>
      <c r="D1046" s="10" t="s">
        <v>233</v>
      </c>
      <c r="E1046" s="10" t="s">
        <v>378</v>
      </c>
      <c r="F1046" s="10">
        <v>1</v>
      </c>
    </row>
    <row r="1047" spans="1:6" x14ac:dyDescent="0.25">
      <c r="A1047" s="10">
        <v>10466391</v>
      </c>
      <c r="B1047" s="10" t="s">
        <v>348</v>
      </c>
      <c r="C1047" s="10" t="s">
        <v>284</v>
      </c>
      <c r="D1047" s="10" t="s">
        <v>233</v>
      </c>
      <c r="E1047" s="10" t="s">
        <v>379</v>
      </c>
      <c r="F1047" s="10">
        <v>0</v>
      </c>
    </row>
    <row r="1048" spans="1:6" x14ac:dyDescent="0.25">
      <c r="A1048" s="10">
        <v>10466391</v>
      </c>
      <c r="B1048" s="10" t="s">
        <v>348</v>
      </c>
      <c r="C1048" s="10" t="s">
        <v>284</v>
      </c>
      <c r="D1048" s="10" t="s">
        <v>233</v>
      </c>
      <c r="E1048" s="10" t="s">
        <v>377</v>
      </c>
      <c r="F1048" s="10">
        <v>0</v>
      </c>
    </row>
    <row r="1049" spans="1:6" x14ac:dyDescent="0.25">
      <c r="A1049" s="10">
        <v>10466392</v>
      </c>
      <c r="B1049" s="10" t="s">
        <v>348</v>
      </c>
      <c r="C1049" s="10" t="s">
        <v>125</v>
      </c>
      <c r="D1049" s="10" t="s">
        <v>104</v>
      </c>
      <c r="E1049" s="10" t="s">
        <v>378</v>
      </c>
      <c r="F1049" s="10">
        <v>1</v>
      </c>
    </row>
    <row r="1050" spans="1:6" x14ac:dyDescent="0.25">
      <c r="A1050" s="10">
        <v>10466392</v>
      </c>
      <c r="B1050" s="10" t="s">
        <v>348</v>
      </c>
      <c r="C1050" s="10" t="s">
        <v>125</v>
      </c>
      <c r="D1050" s="10" t="s">
        <v>104</v>
      </c>
      <c r="E1050" s="10" t="s">
        <v>379</v>
      </c>
      <c r="F1050" s="10">
        <v>1</v>
      </c>
    </row>
    <row r="1051" spans="1:6" x14ac:dyDescent="0.25">
      <c r="A1051" s="10">
        <v>10466392</v>
      </c>
      <c r="B1051" s="10" t="s">
        <v>348</v>
      </c>
      <c r="C1051" s="10" t="s">
        <v>125</v>
      </c>
      <c r="D1051" s="10" t="s">
        <v>104</v>
      </c>
      <c r="E1051" s="10" t="s">
        <v>377</v>
      </c>
      <c r="F1051" s="10">
        <v>0</v>
      </c>
    </row>
    <row r="1052" spans="1:6" x14ac:dyDescent="0.25">
      <c r="A1052" s="10">
        <v>10466393</v>
      </c>
      <c r="B1052" s="10" t="s">
        <v>348</v>
      </c>
      <c r="C1052" s="10" t="s">
        <v>300</v>
      </c>
      <c r="D1052" s="10" t="s">
        <v>233</v>
      </c>
      <c r="E1052" s="10" t="s">
        <v>378</v>
      </c>
      <c r="F1052" s="10">
        <v>1</v>
      </c>
    </row>
    <row r="1053" spans="1:6" x14ac:dyDescent="0.25">
      <c r="A1053" s="10">
        <v>10466393</v>
      </c>
      <c r="B1053" s="10" t="s">
        <v>348</v>
      </c>
      <c r="C1053" s="10" t="s">
        <v>300</v>
      </c>
      <c r="D1053" s="10" t="s">
        <v>233</v>
      </c>
      <c r="E1053" s="10" t="s">
        <v>379</v>
      </c>
      <c r="F1053" s="10">
        <v>1</v>
      </c>
    </row>
    <row r="1054" spans="1:6" x14ac:dyDescent="0.25">
      <c r="A1054" s="10">
        <v>10466393</v>
      </c>
      <c r="B1054" s="10" t="s">
        <v>348</v>
      </c>
      <c r="C1054" s="10" t="s">
        <v>300</v>
      </c>
      <c r="D1054" s="10" t="s">
        <v>233</v>
      </c>
      <c r="E1054" s="10" t="s">
        <v>377</v>
      </c>
      <c r="F1054" s="10">
        <v>0</v>
      </c>
    </row>
    <row r="1055" spans="1:6" x14ac:dyDescent="0.25">
      <c r="A1055" s="10">
        <v>10466394</v>
      </c>
      <c r="B1055" s="10" t="s">
        <v>348</v>
      </c>
      <c r="C1055" s="10" t="s">
        <v>199</v>
      </c>
      <c r="D1055" s="10" t="s">
        <v>186</v>
      </c>
      <c r="E1055" s="10" t="s">
        <v>378</v>
      </c>
      <c r="F1055" s="10">
        <v>1</v>
      </c>
    </row>
    <row r="1056" spans="1:6" x14ac:dyDescent="0.25">
      <c r="A1056" s="10">
        <v>10466394</v>
      </c>
      <c r="B1056" s="10" t="s">
        <v>348</v>
      </c>
      <c r="C1056" s="10" t="s">
        <v>199</v>
      </c>
      <c r="D1056" s="10" t="s">
        <v>186</v>
      </c>
      <c r="E1056" s="10" t="s">
        <v>379</v>
      </c>
      <c r="F1056" s="10">
        <v>0</v>
      </c>
    </row>
    <row r="1057" spans="1:6" x14ac:dyDescent="0.25">
      <c r="A1057" s="10">
        <v>10466394</v>
      </c>
      <c r="B1057" s="10" t="s">
        <v>348</v>
      </c>
      <c r="C1057" s="10" t="s">
        <v>199</v>
      </c>
      <c r="D1057" s="10" t="s">
        <v>186</v>
      </c>
      <c r="E1057" s="10" t="s">
        <v>377</v>
      </c>
      <c r="F1057" s="10">
        <v>0</v>
      </c>
    </row>
    <row r="1058" spans="1:6" x14ac:dyDescent="0.25">
      <c r="A1058" s="10">
        <v>10466395</v>
      </c>
      <c r="B1058" s="10" t="s">
        <v>348</v>
      </c>
      <c r="C1058" s="10" t="s">
        <v>209</v>
      </c>
      <c r="D1058" s="10" t="s">
        <v>186</v>
      </c>
      <c r="E1058" s="10" t="s">
        <v>378</v>
      </c>
      <c r="F1058" s="10">
        <v>1</v>
      </c>
    </row>
    <row r="1059" spans="1:6" x14ac:dyDescent="0.25">
      <c r="A1059" s="10">
        <v>10466395</v>
      </c>
      <c r="B1059" s="10" t="s">
        <v>348</v>
      </c>
      <c r="C1059" s="10" t="s">
        <v>209</v>
      </c>
      <c r="D1059" s="10" t="s">
        <v>186</v>
      </c>
      <c r="E1059" s="10" t="s">
        <v>379</v>
      </c>
      <c r="F1059" s="10">
        <v>0</v>
      </c>
    </row>
    <row r="1060" spans="1:6" x14ac:dyDescent="0.25">
      <c r="A1060" s="10">
        <v>10466395</v>
      </c>
      <c r="B1060" s="10" t="s">
        <v>348</v>
      </c>
      <c r="C1060" s="10" t="s">
        <v>209</v>
      </c>
      <c r="D1060" s="10" t="s">
        <v>186</v>
      </c>
      <c r="E1060" s="10" t="s">
        <v>377</v>
      </c>
      <c r="F1060" s="10">
        <v>0</v>
      </c>
    </row>
    <row r="1061" spans="1:6" x14ac:dyDescent="0.25">
      <c r="A1061" s="10">
        <v>10466396</v>
      </c>
      <c r="B1061" s="10" t="s">
        <v>348</v>
      </c>
      <c r="C1061" s="10" t="s">
        <v>131</v>
      </c>
      <c r="D1061" s="10" t="s">
        <v>104</v>
      </c>
      <c r="E1061" s="10" t="s">
        <v>378</v>
      </c>
      <c r="F1061" s="10">
        <v>1</v>
      </c>
    </row>
    <row r="1062" spans="1:6" x14ac:dyDescent="0.25">
      <c r="A1062" s="10">
        <v>10466396</v>
      </c>
      <c r="B1062" s="10" t="s">
        <v>348</v>
      </c>
      <c r="C1062" s="10" t="s">
        <v>131</v>
      </c>
      <c r="D1062" s="10" t="s">
        <v>104</v>
      </c>
      <c r="E1062" s="10" t="s">
        <v>379</v>
      </c>
      <c r="F1062" s="10">
        <v>1</v>
      </c>
    </row>
    <row r="1063" spans="1:6" x14ac:dyDescent="0.25">
      <c r="A1063" s="10">
        <v>10466396</v>
      </c>
      <c r="B1063" s="10" t="s">
        <v>348</v>
      </c>
      <c r="C1063" s="10" t="s">
        <v>131</v>
      </c>
      <c r="D1063" s="10" t="s">
        <v>104</v>
      </c>
      <c r="E1063" s="10" t="s">
        <v>377</v>
      </c>
      <c r="F1063" s="10">
        <v>0</v>
      </c>
    </row>
    <row r="1064" spans="1:6" x14ac:dyDescent="0.25">
      <c r="A1064" s="10">
        <v>10466397</v>
      </c>
      <c r="B1064" s="10" t="s">
        <v>348</v>
      </c>
      <c r="C1064" s="10" t="s">
        <v>163</v>
      </c>
      <c r="D1064" s="10" t="s">
        <v>136</v>
      </c>
      <c r="E1064" s="10" t="s">
        <v>378</v>
      </c>
      <c r="F1064" s="10">
        <v>1</v>
      </c>
    </row>
    <row r="1065" spans="1:6" x14ac:dyDescent="0.25">
      <c r="A1065" s="10">
        <v>10466397</v>
      </c>
      <c r="B1065" s="10" t="s">
        <v>348</v>
      </c>
      <c r="C1065" s="10" t="s">
        <v>163</v>
      </c>
      <c r="D1065" s="10" t="s">
        <v>136</v>
      </c>
      <c r="E1065" s="10" t="s">
        <v>379</v>
      </c>
      <c r="F1065" s="10">
        <v>1</v>
      </c>
    </row>
    <row r="1066" spans="1:6" x14ac:dyDescent="0.25">
      <c r="A1066" s="10">
        <v>10466397</v>
      </c>
      <c r="B1066" s="10" t="s">
        <v>348</v>
      </c>
      <c r="C1066" s="10" t="s">
        <v>163</v>
      </c>
      <c r="D1066" s="10" t="s">
        <v>136</v>
      </c>
      <c r="E1066" s="10" t="s">
        <v>377</v>
      </c>
      <c r="F1066" s="10">
        <v>0</v>
      </c>
    </row>
    <row r="1067" spans="1:6" x14ac:dyDescent="0.25">
      <c r="A1067" s="10">
        <v>10466398</v>
      </c>
      <c r="B1067" s="10" t="s">
        <v>348</v>
      </c>
      <c r="C1067" s="10" t="s">
        <v>120</v>
      </c>
      <c r="D1067" s="10" t="s">
        <v>104</v>
      </c>
      <c r="E1067" s="10" t="s">
        <v>378</v>
      </c>
      <c r="F1067" s="10">
        <v>1</v>
      </c>
    </row>
    <row r="1068" spans="1:6" x14ac:dyDescent="0.25">
      <c r="A1068" s="10">
        <v>10466398</v>
      </c>
      <c r="B1068" s="10" t="s">
        <v>348</v>
      </c>
      <c r="C1068" s="10" t="s">
        <v>120</v>
      </c>
      <c r="D1068" s="10" t="s">
        <v>104</v>
      </c>
      <c r="E1068" s="10" t="s">
        <v>379</v>
      </c>
      <c r="F1068" s="10">
        <v>1</v>
      </c>
    </row>
    <row r="1069" spans="1:6" x14ac:dyDescent="0.25">
      <c r="A1069" s="10">
        <v>10466398</v>
      </c>
      <c r="B1069" s="10" t="s">
        <v>348</v>
      </c>
      <c r="C1069" s="10" t="s">
        <v>120</v>
      </c>
      <c r="D1069" s="10" t="s">
        <v>104</v>
      </c>
      <c r="E1069" s="10" t="s">
        <v>377</v>
      </c>
      <c r="F1069" s="10">
        <v>0</v>
      </c>
    </row>
    <row r="1070" spans="1:6" x14ac:dyDescent="0.25">
      <c r="A1070" s="10">
        <v>10466399</v>
      </c>
      <c r="B1070" s="10" t="s">
        <v>348</v>
      </c>
      <c r="C1070" s="10" t="s">
        <v>151</v>
      </c>
      <c r="D1070" s="10" t="s">
        <v>136</v>
      </c>
      <c r="E1070" s="10" t="s">
        <v>378</v>
      </c>
      <c r="F1070" s="10">
        <v>1</v>
      </c>
    </row>
    <row r="1071" spans="1:6" x14ac:dyDescent="0.25">
      <c r="A1071" s="10">
        <v>10466399</v>
      </c>
      <c r="B1071" s="10" t="s">
        <v>348</v>
      </c>
      <c r="C1071" s="10" t="s">
        <v>151</v>
      </c>
      <c r="D1071" s="10" t="s">
        <v>136</v>
      </c>
      <c r="E1071" s="10" t="s">
        <v>379</v>
      </c>
      <c r="F1071" s="10">
        <v>1</v>
      </c>
    </row>
    <row r="1072" spans="1:6" x14ac:dyDescent="0.25">
      <c r="A1072" s="10">
        <v>10466399</v>
      </c>
      <c r="B1072" s="10" t="s">
        <v>348</v>
      </c>
      <c r="C1072" s="10" t="s">
        <v>151</v>
      </c>
      <c r="D1072" s="10" t="s">
        <v>136</v>
      </c>
      <c r="E1072" s="10" t="s">
        <v>377</v>
      </c>
      <c r="F1072" s="10">
        <v>1</v>
      </c>
    </row>
    <row r="1073" spans="1:6" x14ac:dyDescent="0.25">
      <c r="A1073" s="10">
        <v>10466400</v>
      </c>
      <c r="B1073" s="10" t="s">
        <v>348</v>
      </c>
      <c r="C1073" s="10" t="s">
        <v>115</v>
      </c>
      <c r="D1073" s="10" t="s">
        <v>104</v>
      </c>
      <c r="E1073" s="10" t="s">
        <v>378</v>
      </c>
      <c r="F1073" s="10">
        <v>0</v>
      </c>
    </row>
    <row r="1074" spans="1:6" x14ac:dyDescent="0.25">
      <c r="A1074" s="10">
        <v>10466400</v>
      </c>
      <c r="B1074" s="10" t="s">
        <v>348</v>
      </c>
      <c r="C1074" s="10" t="s">
        <v>115</v>
      </c>
      <c r="D1074" s="10" t="s">
        <v>104</v>
      </c>
      <c r="E1074" s="10" t="s">
        <v>379</v>
      </c>
      <c r="F1074" s="10">
        <v>0</v>
      </c>
    </row>
    <row r="1075" spans="1:6" x14ac:dyDescent="0.25">
      <c r="A1075" s="10">
        <v>10466400</v>
      </c>
      <c r="B1075" s="10" t="s">
        <v>348</v>
      </c>
      <c r="C1075" s="10" t="s">
        <v>115</v>
      </c>
      <c r="D1075" s="10" t="s">
        <v>104</v>
      </c>
      <c r="E1075" s="10" t="s">
        <v>377</v>
      </c>
      <c r="F1075" s="10">
        <v>1</v>
      </c>
    </row>
    <row r="1076" spans="1:6" x14ac:dyDescent="0.25">
      <c r="A1076" s="10">
        <v>10466401</v>
      </c>
      <c r="B1076" s="10" t="s">
        <v>348</v>
      </c>
      <c r="C1076" s="10" t="s">
        <v>82</v>
      </c>
      <c r="D1076" s="10" t="s">
        <v>48</v>
      </c>
      <c r="E1076" s="10" t="s">
        <v>378</v>
      </c>
      <c r="F1076" s="10">
        <v>1</v>
      </c>
    </row>
    <row r="1077" spans="1:6" x14ac:dyDescent="0.25">
      <c r="A1077" s="10">
        <v>10466401</v>
      </c>
      <c r="B1077" s="10" t="s">
        <v>348</v>
      </c>
      <c r="C1077" s="10" t="s">
        <v>82</v>
      </c>
      <c r="D1077" s="10" t="s">
        <v>48</v>
      </c>
      <c r="E1077" s="10" t="s">
        <v>379</v>
      </c>
      <c r="F1077" s="10">
        <v>1</v>
      </c>
    </row>
    <row r="1078" spans="1:6" x14ac:dyDescent="0.25">
      <c r="A1078" s="10">
        <v>10466401</v>
      </c>
      <c r="B1078" s="10" t="s">
        <v>348</v>
      </c>
      <c r="C1078" s="10" t="s">
        <v>82</v>
      </c>
      <c r="D1078" s="10" t="s">
        <v>48</v>
      </c>
      <c r="E1078" s="10" t="s">
        <v>377</v>
      </c>
      <c r="F1078" s="10">
        <v>0</v>
      </c>
    </row>
    <row r="1079" spans="1:6" x14ac:dyDescent="0.25">
      <c r="A1079" s="10">
        <v>10466402</v>
      </c>
      <c r="B1079" s="10" t="s">
        <v>348</v>
      </c>
      <c r="C1079" s="10" t="s">
        <v>109</v>
      </c>
      <c r="D1079" s="10" t="s">
        <v>104</v>
      </c>
      <c r="E1079" s="10" t="s">
        <v>378</v>
      </c>
      <c r="F1079" s="10">
        <v>1</v>
      </c>
    </row>
    <row r="1080" spans="1:6" x14ac:dyDescent="0.25">
      <c r="A1080" s="10">
        <v>10466402</v>
      </c>
      <c r="B1080" s="10" t="s">
        <v>348</v>
      </c>
      <c r="C1080" s="10" t="s">
        <v>109</v>
      </c>
      <c r="D1080" s="10" t="s">
        <v>104</v>
      </c>
      <c r="E1080" s="10" t="s">
        <v>379</v>
      </c>
      <c r="F1080" s="10">
        <v>0</v>
      </c>
    </row>
    <row r="1081" spans="1:6" x14ac:dyDescent="0.25">
      <c r="A1081" s="10">
        <v>10466402</v>
      </c>
      <c r="B1081" s="10" t="s">
        <v>348</v>
      </c>
      <c r="C1081" s="10" t="s">
        <v>109</v>
      </c>
      <c r="D1081" s="10" t="s">
        <v>104</v>
      </c>
      <c r="E1081" s="10" t="s">
        <v>377</v>
      </c>
      <c r="F1081" s="10">
        <v>0</v>
      </c>
    </row>
    <row r="1082" spans="1:6" x14ac:dyDescent="0.25">
      <c r="A1082" s="10">
        <v>10466403</v>
      </c>
      <c r="B1082" s="10" t="s">
        <v>348</v>
      </c>
      <c r="C1082" s="10" t="s">
        <v>135</v>
      </c>
      <c r="D1082" s="10" t="s">
        <v>136</v>
      </c>
      <c r="E1082" s="10" t="s">
        <v>378</v>
      </c>
      <c r="F1082" s="10">
        <v>1</v>
      </c>
    </row>
    <row r="1083" spans="1:6" x14ac:dyDescent="0.25">
      <c r="A1083" s="10">
        <v>10466403</v>
      </c>
      <c r="B1083" s="10" t="s">
        <v>348</v>
      </c>
      <c r="C1083" s="10" t="s">
        <v>135</v>
      </c>
      <c r="D1083" s="10" t="s">
        <v>136</v>
      </c>
      <c r="E1083" s="10" t="s">
        <v>379</v>
      </c>
      <c r="F1083" s="10">
        <v>1</v>
      </c>
    </row>
    <row r="1084" spans="1:6" x14ac:dyDescent="0.25">
      <c r="A1084" s="10">
        <v>10466403</v>
      </c>
      <c r="B1084" s="10" t="s">
        <v>348</v>
      </c>
      <c r="C1084" s="10" t="s">
        <v>135</v>
      </c>
      <c r="D1084" s="10" t="s">
        <v>136</v>
      </c>
      <c r="E1084" s="10" t="s">
        <v>377</v>
      </c>
      <c r="F1084" s="10">
        <v>0</v>
      </c>
    </row>
    <row r="1085" spans="1:6" x14ac:dyDescent="0.25">
      <c r="A1085" s="10">
        <v>10466404</v>
      </c>
      <c r="B1085" s="10" t="s">
        <v>348</v>
      </c>
      <c r="C1085" s="10" t="s">
        <v>180</v>
      </c>
      <c r="D1085" s="10" t="s">
        <v>104</v>
      </c>
      <c r="E1085" s="10" t="s">
        <v>378</v>
      </c>
      <c r="F1085" s="10">
        <v>1</v>
      </c>
    </row>
    <row r="1086" spans="1:6" x14ac:dyDescent="0.25">
      <c r="A1086" s="10">
        <v>10466404</v>
      </c>
      <c r="B1086" s="10" t="s">
        <v>348</v>
      </c>
      <c r="C1086" s="10" t="s">
        <v>180</v>
      </c>
      <c r="D1086" s="10" t="s">
        <v>104</v>
      </c>
      <c r="E1086" s="10" t="s">
        <v>379</v>
      </c>
      <c r="F1086" s="10">
        <v>1</v>
      </c>
    </row>
    <row r="1087" spans="1:6" x14ac:dyDescent="0.25">
      <c r="A1087" s="10">
        <v>10466404</v>
      </c>
      <c r="B1087" s="10" t="s">
        <v>348</v>
      </c>
      <c r="C1087" s="10" t="s">
        <v>180</v>
      </c>
      <c r="D1087" s="10" t="s">
        <v>104</v>
      </c>
      <c r="E1087" s="10" t="s">
        <v>377</v>
      </c>
      <c r="F1087" s="10">
        <v>0</v>
      </c>
    </row>
    <row r="1088" spans="1:6" x14ac:dyDescent="0.25">
      <c r="A1088" s="10">
        <v>10466405</v>
      </c>
      <c r="B1088" s="10" t="s">
        <v>348</v>
      </c>
      <c r="C1088" s="10" t="s">
        <v>156</v>
      </c>
      <c r="D1088" s="10" t="s">
        <v>136</v>
      </c>
      <c r="E1088" s="10" t="s">
        <v>378</v>
      </c>
      <c r="F1088" s="10">
        <v>1</v>
      </c>
    </row>
    <row r="1089" spans="1:6" x14ac:dyDescent="0.25">
      <c r="A1089" s="10">
        <v>10466405</v>
      </c>
      <c r="B1089" s="10" t="s">
        <v>348</v>
      </c>
      <c r="C1089" s="10" t="s">
        <v>156</v>
      </c>
      <c r="D1089" s="10" t="s">
        <v>136</v>
      </c>
      <c r="E1089" s="10" t="s">
        <v>379</v>
      </c>
      <c r="F1089" s="10">
        <v>0</v>
      </c>
    </row>
    <row r="1090" spans="1:6" x14ac:dyDescent="0.25">
      <c r="A1090" s="10">
        <v>10466405</v>
      </c>
      <c r="B1090" s="10" t="s">
        <v>348</v>
      </c>
      <c r="C1090" s="10" t="s">
        <v>156</v>
      </c>
      <c r="D1090" s="10" t="s">
        <v>136</v>
      </c>
      <c r="E1090" s="10" t="s">
        <v>377</v>
      </c>
      <c r="F1090" s="10">
        <v>0</v>
      </c>
    </row>
    <row r="1091" spans="1:6" x14ac:dyDescent="0.25">
      <c r="A1091" s="10">
        <v>10466406</v>
      </c>
      <c r="B1091" s="10" t="s">
        <v>348</v>
      </c>
      <c r="C1091" s="10" t="s">
        <v>66</v>
      </c>
      <c r="D1091" s="10" t="s">
        <v>48</v>
      </c>
      <c r="E1091" s="10" t="s">
        <v>378</v>
      </c>
      <c r="F1091" s="10">
        <v>1</v>
      </c>
    </row>
    <row r="1092" spans="1:6" x14ac:dyDescent="0.25">
      <c r="A1092" s="10">
        <v>10466406</v>
      </c>
      <c r="B1092" s="10" t="s">
        <v>348</v>
      </c>
      <c r="C1092" s="10" t="s">
        <v>66</v>
      </c>
      <c r="D1092" s="10" t="s">
        <v>48</v>
      </c>
      <c r="E1092" s="10" t="s">
        <v>379</v>
      </c>
      <c r="F1092" s="10">
        <v>0</v>
      </c>
    </row>
    <row r="1093" spans="1:6" x14ac:dyDescent="0.25">
      <c r="A1093" s="10">
        <v>10466406</v>
      </c>
      <c r="B1093" s="10" t="s">
        <v>348</v>
      </c>
      <c r="C1093" s="10" t="s">
        <v>66</v>
      </c>
      <c r="D1093" s="10" t="s">
        <v>48</v>
      </c>
      <c r="E1093" s="10" t="s">
        <v>377</v>
      </c>
      <c r="F1093" s="10">
        <v>0</v>
      </c>
    </row>
    <row r="1094" spans="1:6" x14ac:dyDescent="0.25">
      <c r="A1094" s="10">
        <v>10466407</v>
      </c>
      <c r="B1094" s="10" t="s">
        <v>348</v>
      </c>
      <c r="C1094" s="10" t="s">
        <v>93</v>
      </c>
      <c r="D1094" s="10" t="s">
        <v>48</v>
      </c>
      <c r="E1094" s="10" t="s">
        <v>378</v>
      </c>
      <c r="F1094" s="10">
        <v>1</v>
      </c>
    </row>
    <row r="1095" spans="1:6" x14ac:dyDescent="0.25">
      <c r="A1095" s="10">
        <v>10466407</v>
      </c>
      <c r="B1095" s="10" t="s">
        <v>348</v>
      </c>
      <c r="C1095" s="10" t="s">
        <v>93</v>
      </c>
      <c r="D1095" s="10" t="s">
        <v>48</v>
      </c>
      <c r="E1095" s="10" t="s">
        <v>379</v>
      </c>
      <c r="F1095" s="10">
        <v>0</v>
      </c>
    </row>
    <row r="1096" spans="1:6" x14ac:dyDescent="0.25">
      <c r="A1096" s="10">
        <v>10466407</v>
      </c>
      <c r="B1096" s="10" t="s">
        <v>348</v>
      </c>
      <c r="C1096" s="10" t="s">
        <v>93</v>
      </c>
      <c r="D1096" s="10" t="s">
        <v>48</v>
      </c>
      <c r="E1096" s="10" t="s">
        <v>377</v>
      </c>
      <c r="F1096" s="10">
        <v>0</v>
      </c>
    </row>
    <row r="1097" spans="1:6" x14ac:dyDescent="0.25">
      <c r="A1097" s="10">
        <v>10466408</v>
      </c>
      <c r="B1097" s="10" t="s">
        <v>348</v>
      </c>
      <c r="C1097" s="10" t="s">
        <v>204</v>
      </c>
      <c r="D1097" s="10" t="s">
        <v>186</v>
      </c>
      <c r="E1097" s="10" t="s">
        <v>378</v>
      </c>
      <c r="F1097" s="10">
        <v>1</v>
      </c>
    </row>
    <row r="1098" spans="1:6" x14ac:dyDescent="0.25">
      <c r="A1098" s="10">
        <v>10466408</v>
      </c>
      <c r="B1098" s="10" t="s">
        <v>348</v>
      </c>
      <c r="C1098" s="10" t="s">
        <v>204</v>
      </c>
      <c r="D1098" s="10" t="s">
        <v>186</v>
      </c>
      <c r="E1098" s="10" t="s">
        <v>379</v>
      </c>
      <c r="F1098" s="10">
        <v>1</v>
      </c>
    </row>
    <row r="1099" spans="1:6" x14ac:dyDescent="0.25">
      <c r="A1099" s="10">
        <v>10466408</v>
      </c>
      <c r="B1099" s="10" t="s">
        <v>348</v>
      </c>
      <c r="C1099" s="10" t="s">
        <v>204</v>
      </c>
      <c r="D1099" s="10" t="s">
        <v>186</v>
      </c>
      <c r="E1099" s="10" t="s">
        <v>377</v>
      </c>
      <c r="F1099" s="10">
        <v>0</v>
      </c>
    </row>
    <row r="1100" spans="1:6" x14ac:dyDescent="0.25">
      <c r="A1100" s="10">
        <v>10466409</v>
      </c>
      <c r="B1100" s="10" t="s">
        <v>348</v>
      </c>
      <c r="C1100" s="10" t="s">
        <v>264</v>
      </c>
      <c r="D1100" s="10" t="s">
        <v>186</v>
      </c>
      <c r="E1100" s="10" t="s">
        <v>378</v>
      </c>
      <c r="F1100" s="10">
        <v>1</v>
      </c>
    </row>
    <row r="1101" spans="1:6" x14ac:dyDescent="0.25">
      <c r="A1101" s="10">
        <v>10466409</v>
      </c>
      <c r="B1101" s="10" t="s">
        <v>348</v>
      </c>
      <c r="C1101" s="10" t="s">
        <v>264</v>
      </c>
      <c r="D1101" s="10" t="s">
        <v>186</v>
      </c>
      <c r="E1101" s="10" t="s">
        <v>379</v>
      </c>
      <c r="F1101" s="10">
        <v>0</v>
      </c>
    </row>
    <row r="1102" spans="1:6" x14ac:dyDescent="0.25">
      <c r="A1102" s="10">
        <v>10466409</v>
      </c>
      <c r="B1102" s="10" t="s">
        <v>348</v>
      </c>
      <c r="C1102" s="10" t="s">
        <v>264</v>
      </c>
      <c r="D1102" s="10" t="s">
        <v>186</v>
      </c>
      <c r="E1102" s="10" t="s">
        <v>377</v>
      </c>
      <c r="F1102" s="10">
        <v>0</v>
      </c>
    </row>
    <row r="1103" spans="1:6" x14ac:dyDescent="0.25">
      <c r="A1103" s="10">
        <v>10466410</v>
      </c>
      <c r="B1103" s="10" t="s">
        <v>348</v>
      </c>
      <c r="C1103" s="10" t="s">
        <v>308</v>
      </c>
      <c r="D1103" s="10" t="s">
        <v>48</v>
      </c>
      <c r="E1103" s="10" t="s">
        <v>378</v>
      </c>
      <c r="F1103" s="10">
        <v>1</v>
      </c>
    </row>
    <row r="1104" spans="1:6" x14ac:dyDescent="0.25">
      <c r="A1104" s="10">
        <v>10466410</v>
      </c>
      <c r="B1104" s="10" t="s">
        <v>348</v>
      </c>
      <c r="C1104" s="10" t="s">
        <v>308</v>
      </c>
      <c r="D1104" s="10" t="s">
        <v>48</v>
      </c>
      <c r="E1104" s="10" t="s">
        <v>379</v>
      </c>
      <c r="F1104" s="10">
        <v>0</v>
      </c>
    </row>
    <row r="1105" spans="1:6" x14ac:dyDescent="0.25">
      <c r="A1105" s="10">
        <v>10466410</v>
      </c>
      <c r="B1105" s="10" t="s">
        <v>348</v>
      </c>
      <c r="C1105" s="10" t="s">
        <v>308</v>
      </c>
      <c r="D1105" s="10" t="s">
        <v>48</v>
      </c>
      <c r="E1105" s="10" t="s">
        <v>377</v>
      </c>
      <c r="F1105" s="10">
        <v>0</v>
      </c>
    </row>
    <row r="1106" spans="1:6" x14ac:dyDescent="0.25">
      <c r="A1106" s="10">
        <v>10466411</v>
      </c>
      <c r="B1106" s="10" t="s">
        <v>348</v>
      </c>
      <c r="C1106" s="10" t="s">
        <v>69</v>
      </c>
      <c r="D1106" s="10" t="s">
        <v>48</v>
      </c>
      <c r="E1106" s="10" t="s">
        <v>378</v>
      </c>
      <c r="F1106" s="10">
        <v>1</v>
      </c>
    </row>
    <row r="1107" spans="1:6" x14ac:dyDescent="0.25">
      <c r="A1107" s="10">
        <v>10466411</v>
      </c>
      <c r="B1107" s="10" t="s">
        <v>348</v>
      </c>
      <c r="C1107" s="10" t="s">
        <v>69</v>
      </c>
      <c r="D1107" s="10" t="s">
        <v>48</v>
      </c>
      <c r="E1107" s="10" t="s">
        <v>379</v>
      </c>
      <c r="F1107" s="10">
        <v>1</v>
      </c>
    </row>
    <row r="1108" spans="1:6" x14ac:dyDescent="0.25">
      <c r="A1108" s="10">
        <v>10466411</v>
      </c>
      <c r="B1108" s="10" t="s">
        <v>348</v>
      </c>
      <c r="C1108" s="10" t="s">
        <v>69</v>
      </c>
      <c r="D1108" s="10" t="s">
        <v>48</v>
      </c>
      <c r="E1108" s="10" t="s">
        <v>377</v>
      </c>
      <c r="F1108" s="10">
        <v>0</v>
      </c>
    </row>
    <row r="1109" spans="1:6" x14ac:dyDescent="0.25">
      <c r="A1109" s="10">
        <v>10466412</v>
      </c>
      <c r="B1109" s="10" t="s">
        <v>348</v>
      </c>
      <c r="C1109" s="10" t="s">
        <v>191</v>
      </c>
      <c r="D1109" s="10" t="s">
        <v>186</v>
      </c>
      <c r="E1109" s="10" t="s">
        <v>378</v>
      </c>
      <c r="F1109" s="10">
        <v>1</v>
      </c>
    </row>
    <row r="1110" spans="1:6" x14ac:dyDescent="0.25">
      <c r="A1110" s="10">
        <v>10466412</v>
      </c>
      <c r="B1110" s="10" t="s">
        <v>348</v>
      </c>
      <c r="C1110" s="10" t="s">
        <v>191</v>
      </c>
      <c r="D1110" s="10" t="s">
        <v>186</v>
      </c>
      <c r="E1110" s="10" t="s">
        <v>379</v>
      </c>
      <c r="F1110" s="10">
        <v>0</v>
      </c>
    </row>
    <row r="1111" spans="1:6" x14ac:dyDescent="0.25">
      <c r="A1111" s="10">
        <v>10466412</v>
      </c>
      <c r="B1111" s="10" t="s">
        <v>348</v>
      </c>
      <c r="C1111" s="10" t="s">
        <v>191</v>
      </c>
      <c r="D1111" s="10" t="s">
        <v>186</v>
      </c>
      <c r="E1111" s="10" t="s">
        <v>377</v>
      </c>
      <c r="F1111" s="10">
        <v>0</v>
      </c>
    </row>
    <row r="1112" spans="1:6" x14ac:dyDescent="0.25">
      <c r="A1112" s="10">
        <v>10466413</v>
      </c>
      <c r="B1112" s="10" t="s">
        <v>348</v>
      </c>
      <c r="C1112" s="10" t="s">
        <v>103</v>
      </c>
      <c r="D1112" s="10" t="s">
        <v>104</v>
      </c>
      <c r="E1112" s="10" t="s">
        <v>378</v>
      </c>
      <c r="F1112" s="10">
        <v>1</v>
      </c>
    </row>
    <row r="1113" spans="1:6" x14ac:dyDescent="0.25">
      <c r="A1113" s="10">
        <v>10466413</v>
      </c>
      <c r="B1113" s="10" t="s">
        <v>348</v>
      </c>
      <c r="C1113" s="10" t="s">
        <v>103</v>
      </c>
      <c r="D1113" s="10" t="s">
        <v>104</v>
      </c>
      <c r="E1113" s="10" t="s">
        <v>379</v>
      </c>
      <c r="F1113" s="10">
        <v>1</v>
      </c>
    </row>
    <row r="1114" spans="1:6" x14ac:dyDescent="0.25">
      <c r="A1114" s="10">
        <v>10466413</v>
      </c>
      <c r="B1114" s="10" t="s">
        <v>348</v>
      </c>
      <c r="C1114" s="10" t="s">
        <v>103</v>
      </c>
      <c r="D1114" s="10" t="s">
        <v>104</v>
      </c>
      <c r="E1114" s="10" t="s">
        <v>377</v>
      </c>
      <c r="F1114" s="10">
        <v>0</v>
      </c>
    </row>
    <row r="1115" spans="1:6" x14ac:dyDescent="0.25">
      <c r="A1115" s="10">
        <v>10466414</v>
      </c>
      <c r="B1115" s="10" t="s">
        <v>348</v>
      </c>
      <c r="C1115" s="10" t="s">
        <v>177</v>
      </c>
      <c r="D1115" s="10" t="s">
        <v>104</v>
      </c>
      <c r="E1115" s="10" t="s">
        <v>378</v>
      </c>
      <c r="F1115" s="10">
        <v>1</v>
      </c>
    </row>
    <row r="1116" spans="1:6" x14ac:dyDescent="0.25">
      <c r="A1116" s="10">
        <v>10466414</v>
      </c>
      <c r="B1116" s="10" t="s">
        <v>348</v>
      </c>
      <c r="C1116" s="10" t="s">
        <v>177</v>
      </c>
      <c r="D1116" s="10" t="s">
        <v>104</v>
      </c>
      <c r="E1116" s="10" t="s">
        <v>379</v>
      </c>
      <c r="F1116" s="10">
        <v>0</v>
      </c>
    </row>
    <row r="1117" spans="1:6" x14ac:dyDescent="0.25">
      <c r="A1117" s="10">
        <v>10466414</v>
      </c>
      <c r="B1117" s="10" t="s">
        <v>348</v>
      </c>
      <c r="C1117" s="10" t="s">
        <v>177</v>
      </c>
      <c r="D1117" s="10" t="s">
        <v>104</v>
      </c>
      <c r="E1117" s="10" t="s">
        <v>377</v>
      </c>
      <c r="F1117" s="10">
        <v>0</v>
      </c>
    </row>
    <row r="1118" spans="1:6" x14ac:dyDescent="0.25">
      <c r="A1118" s="10">
        <v>10466415</v>
      </c>
      <c r="B1118" s="10" t="s">
        <v>348</v>
      </c>
      <c r="C1118" s="10" t="s">
        <v>269</v>
      </c>
      <c r="D1118" s="10" t="s">
        <v>186</v>
      </c>
      <c r="E1118" s="10" t="s">
        <v>378</v>
      </c>
      <c r="F1118" s="10">
        <v>1</v>
      </c>
    </row>
    <row r="1119" spans="1:6" x14ac:dyDescent="0.25">
      <c r="A1119" s="10">
        <v>10466415</v>
      </c>
      <c r="B1119" s="10" t="s">
        <v>348</v>
      </c>
      <c r="C1119" s="10" t="s">
        <v>269</v>
      </c>
      <c r="D1119" s="10" t="s">
        <v>186</v>
      </c>
      <c r="E1119" s="10" t="s">
        <v>379</v>
      </c>
      <c r="F1119" s="10">
        <v>1</v>
      </c>
    </row>
    <row r="1120" spans="1:6" x14ac:dyDescent="0.25">
      <c r="A1120" s="10">
        <v>10466415</v>
      </c>
      <c r="B1120" s="10" t="s">
        <v>348</v>
      </c>
      <c r="C1120" s="10" t="s">
        <v>269</v>
      </c>
      <c r="D1120" s="10" t="s">
        <v>186</v>
      </c>
      <c r="E1120" s="10" t="s">
        <v>377</v>
      </c>
      <c r="F1120" s="10">
        <v>0</v>
      </c>
    </row>
    <row r="1121" spans="1:6" x14ac:dyDescent="0.25">
      <c r="A1121" s="10">
        <v>10466416</v>
      </c>
      <c r="B1121" s="10" t="s">
        <v>348</v>
      </c>
      <c r="C1121" s="10" t="s">
        <v>87</v>
      </c>
      <c r="D1121" s="10" t="s">
        <v>48</v>
      </c>
      <c r="E1121" s="10" t="s">
        <v>378</v>
      </c>
      <c r="F1121" s="10">
        <v>1</v>
      </c>
    </row>
    <row r="1122" spans="1:6" x14ac:dyDescent="0.25">
      <c r="A1122" s="10">
        <v>10466416</v>
      </c>
      <c r="B1122" s="10" t="s">
        <v>348</v>
      </c>
      <c r="C1122" s="10" t="s">
        <v>87</v>
      </c>
      <c r="D1122" s="10" t="s">
        <v>48</v>
      </c>
      <c r="E1122" s="10" t="s">
        <v>379</v>
      </c>
      <c r="F1122" s="10">
        <v>1</v>
      </c>
    </row>
    <row r="1123" spans="1:6" x14ac:dyDescent="0.25">
      <c r="A1123" s="10">
        <v>10466416</v>
      </c>
      <c r="B1123" s="10" t="s">
        <v>348</v>
      </c>
      <c r="C1123" s="10" t="s">
        <v>87</v>
      </c>
      <c r="D1123" s="10" t="s">
        <v>48</v>
      </c>
      <c r="E1123" s="10" t="s">
        <v>377</v>
      </c>
      <c r="F1123" s="10">
        <v>0</v>
      </c>
    </row>
    <row r="1124" spans="1:6" x14ac:dyDescent="0.25">
      <c r="A1124" s="10">
        <v>10466417</v>
      </c>
      <c r="B1124" s="10" t="s">
        <v>348</v>
      </c>
      <c r="C1124" s="10" t="s">
        <v>256</v>
      </c>
      <c r="D1124" s="10" t="s">
        <v>253</v>
      </c>
      <c r="E1124" s="10" t="s">
        <v>378</v>
      </c>
      <c r="F1124" s="10">
        <v>1</v>
      </c>
    </row>
    <row r="1125" spans="1:6" x14ac:dyDescent="0.25">
      <c r="A1125" s="10">
        <v>10466417</v>
      </c>
      <c r="B1125" s="10" t="s">
        <v>348</v>
      </c>
      <c r="C1125" s="10" t="s">
        <v>256</v>
      </c>
      <c r="D1125" s="10" t="s">
        <v>253</v>
      </c>
      <c r="E1125" s="10" t="s">
        <v>379</v>
      </c>
      <c r="F1125" s="10">
        <v>1</v>
      </c>
    </row>
    <row r="1126" spans="1:6" x14ac:dyDescent="0.25">
      <c r="A1126" s="10">
        <v>10466417</v>
      </c>
      <c r="B1126" s="10" t="s">
        <v>348</v>
      </c>
      <c r="C1126" s="10" t="s">
        <v>256</v>
      </c>
      <c r="D1126" s="10" t="s">
        <v>253</v>
      </c>
      <c r="E1126" s="10" t="s">
        <v>377</v>
      </c>
      <c r="F1126" s="10">
        <v>0</v>
      </c>
    </row>
    <row r="1127" spans="1:6" x14ac:dyDescent="0.25">
      <c r="A1127" s="10">
        <v>10466418</v>
      </c>
      <c r="B1127" s="10" t="s">
        <v>348</v>
      </c>
      <c r="C1127" s="10" t="s">
        <v>289</v>
      </c>
      <c r="D1127" s="10" t="s">
        <v>233</v>
      </c>
      <c r="E1127" s="10" t="s">
        <v>378</v>
      </c>
      <c r="F1127" s="10">
        <v>0</v>
      </c>
    </row>
    <row r="1128" spans="1:6" x14ac:dyDescent="0.25">
      <c r="A1128" s="10">
        <v>10466418</v>
      </c>
      <c r="B1128" s="10" t="s">
        <v>348</v>
      </c>
      <c r="C1128" s="10" t="s">
        <v>289</v>
      </c>
      <c r="D1128" s="10" t="s">
        <v>233</v>
      </c>
      <c r="E1128" s="10" t="s">
        <v>379</v>
      </c>
      <c r="F1128" s="10">
        <v>0</v>
      </c>
    </row>
    <row r="1129" spans="1:6" x14ac:dyDescent="0.25">
      <c r="A1129" s="10">
        <v>10466418</v>
      </c>
      <c r="B1129" s="10" t="s">
        <v>348</v>
      </c>
      <c r="C1129" s="10" t="s">
        <v>289</v>
      </c>
      <c r="D1129" s="10" t="s">
        <v>233</v>
      </c>
      <c r="E1129" s="10" t="s">
        <v>377</v>
      </c>
      <c r="F1129" s="10">
        <v>1</v>
      </c>
    </row>
    <row r="1130" spans="1:6" x14ac:dyDescent="0.25">
      <c r="A1130" s="10">
        <v>10466419</v>
      </c>
      <c r="B1130" s="10" t="s">
        <v>348</v>
      </c>
      <c r="C1130" s="10" t="s">
        <v>128</v>
      </c>
      <c r="D1130" s="10" t="s">
        <v>104</v>
      </c>
      <c r="E1130" s="10" t="s">
        <v>378</v>
      </c>
      <c r="F1130" s="10">
        <v>1</v>
      </c>
    </row>
    <row r="1131" spans="1:6" x14ac:dyDescent="0.25">
      <c r="A1131" s="10">
        <v>10466419</v>
      </c>
      <c r="B1131" s="10" t="s">
        <v>348</v>
      </c>
      <c r="C1131" s="10" t="s">
        <v>128</v>
      </c>
      <c r="D1131" s="10" t="s">
        <v>104</v>
      </c>
      <c r="E1131" s="10" t="s">
        <v>379</v>
      </c>
      <c r="F1131" s="10">
        <v>1</v>
      </c>
    </row>
    <row r="1132" spans="1:6" x14ac:dyDescent="0.25">
      <c r="A1132" s="10">
        <v>10466419</v>
      </c>
      <c r="B1132" s="10" t="s">
        <v>348</v>
      </c>
      <c r="C1132" s="10" t="s">
        <v>128</v>
      </c>
      <c r="D1132" s="10" t="s">
        <v>104</v>
      </c>
      <c r="E1132" s="10" t="s">
        <v>377</v>
      </c>
      <c r="F1132" s="10">
        <v>0</v>
      </c>
    </row>
    <row r="1133" spans="1:6" x14ac:dyDescent="0.25">
      <c r="A1133" s="10">
        <v>10466420</v>
      </c>
      <c r="B1133" s="10" t="s">
        <v>348</v>
      </c>
      <c r="C1133" s="10" t="s">
        <v>166</v>
      </c>
      <c r="D1133" s="10" t="s">
        <v>104</v>
      </c>
      <c r="E1133" s="10" t="s">
        <v>378</v>
      </c>
      <c r="F1133" s="10">
        <v>1</v>
      </c>
    </row>
    <row r="1134" spans="1:6" x14ac:dyDescent="0.25">
      <c r="A1134" s="10">
        <v>10466420</v>
      </c>
      <c r="B1134" s="10" t="s">
        <v>348</v>
      </c>
      <c r="C1134" s="10" t="s">
        <v>166</v>
      </c>
      <c r="D1134" s="10" t="s">
        <v>104</v>
      </c>
      <c r="E1134" s="10" t="s">
        <v>379</v>
      </c>
      <c r="F1134" s="10">
        <v>1</v>
      </c>
    </row>
    <row r="1135" spans="1:6" x14ac:dyDescent="0.25">
      <c r="A1135" s="10">
        <v>10466420</v>
      </c>
      <c r="B1135" s="10" t="s">
        <v>348</v>
      </c>
      <c r="C1135" s="10" t="s">
        <v>166</v>
      </c>
      <c r="D1135" s="10" t="s">
        <v>104</v>
      </c>
      <c r="E1135" s="10" t="s">
        <v>377</v>
      </c>
      <c r="F1135" s="10">
        <v>0</v>
      </c>
    </row>
    <row r="1136" spans="1:6" x14ac:dyDescent="0.25">
      <c r="A1136" s="10">
        <v>10466421</v>
      </c>
      <c r="B1136" s="10" t="s">
        <v>348</v>
      </c>
      <c r="C1136" s="10" t="s">
        <v>275</v>
      </c>
      <c r="D1136" s="10" t="s">
        <v>253</v>
      </c>
      <c r="E1136" s="10" t="s">
        <v>378</v>
      </c>
      <c r="F1136" s="10">
        <v>0</v>
      </c>
    </row>
    <row r="1137" spans="1:6" x14ac:dyDescent="0.25">
      <c r="A1137" s="10">
        <v>10466421</v>
      </c>
      <c r="B1137" s="10" t="s">
        <v>348</v>
      </c>
      <c r="C1137" s="10" t="s">
        <v>275</v>
      </c>
      <c r="D1137" s="10" t="s">
        <v>253</v>
      </c>
      <c r="E1137" s="10" t="s">
        <v>379</v>
      </c>
      <c r="F1137" s="10">
        <v>0</v>
      </c>
    </row>
    <row r="1138" spans="1:6" x14ac:dyDescent="0.25">
      <c r="A1138" s="10">
        <v>10466421</v>
      </c>
      <c r="B1138" s="10" t="s">
        <v>348</v>
      </c>
      <c r="C1138" s="10" t="s">
        <v>275</v>
      </c>
      <c r="D1138" s="10" t="s">
        <v>253</v>
      </c>
      <c r="E1138" s="10" t="s">
        <v>377</v>
      </c>
      <c r="F1138" s="10">
        <v>1</v>
      </c>
    </row>
    <row r="1139" spans="1:6" x14ac:dyDescent="0.25">
      <c r="A1139" s="10">
        <v>10466422</v>
      </c>
      <c r="B1139" s="10" t="s">
        <v>348</v>
      </c>
      <c r="C1139" s="10" t="s">
        <v>212</v>
      </c>
      <c r="D1139" s="10" t="s">
        <v>186</v>
      </c>
      <c r="E1139" s="10" t="s">
        <v>378</v>
      </c>
      <c r="F1139" s="10">
        <v>1</v>
      </c>
    </row>
    <row r="1140" spans="1:6" x14ac:dyDescent="0.25">
      <c r="A1140" s="10">
        <v>10466422</v>
      </c>
      <c r="B1140" s="10" t="s">
        <v>348</v>
      </c>
      <c r="C1140" s="10" t="s">
        <v>212</v>
      </c>
      <c r="D1140" s="10" t="s">
        <v>186</v>
      </c>
      <c r="E1140" s="10" t="s">
        <v>379</v>
      </c>
      <c r="F1140" s="10">
        <v>1</v>
      </c>
    </row>
    <row r="1141" spans="1:6" x14ac:dyDescent="0.25">
      <c r="A1141" s="10">
        <v>10466422</v>
      </c>
      <c r="B1141" s="10" t="s">
        <v>348</v>
      </c>
      <c r="C1141" s="10" t="s">
        <v>212</v>
      </c>
      <c r="D1141" s="10" t="s">
        <v>186</v>
      </c>
      <c r="E1141" s="10" t="s">
        <v>377</v>
      </c>
      <c r="F1141" s="10">
        <v>0</v>
      </c>
    </row>
    <row r="1142" spans="1:6" x14ac:dyDescent="0.25">
      <c r="A1142" s="10">
        <v>10466423</v>
      </c>
      <c r="B1142" s="10" t="s">
        <v>348</v>
      </c>
      <c r="C1142" s="10" t="s">
        <v>174</v>
      </c>
      <c r="D1142" s="10" t="s">
        <v>104</v>
      </c>
      <c r="E1142" s="10" t="s">
        <v>378</v>
      </c>
      <c r="F1142" s="10">
        <v>1</v>
      </c>
    </row>
    <row r="1143" spans="1:6" x14ac:dyDescent="0.25">
      <c r="A1143" s="10">
        <v>10466423</v>
      </c>
      <c r="B1143" s="10" t="s">
        <v>348</v>
      </c>
      <c r="C1143" s="10" t="s">
        <v>174</v>
      </c>
      <c r="D1143" s="10" t="s">
        <v>104</v>
      </c>
      <c r="E1143" s="10" t="s">
        <v>379</v>
      </c>
      <c r="F1143" s="10">
        <v>1</v>
      </c>
    </row>
    <row r="1144" spans="1:6" x14ac:dyDescent="0.25">
      <c r="A1144" s="10">
        <v>10466423</v>
      </c>
      <c r="B1144" s="10" t="s">
        <v>348</v>
      </c>
      <c r="C1144" s="10" t="s">
        <v>174</v>
      </c>
      <c r="D1144" s="10" t="s">
        <v>104</v>
      </c>
      <c r="E1144" s="10" t="s">
        <v>377</v>
      </c>
      <c r="F1144" s="10">
        <v>0</v>
      </c>
    </row>
    <row r="1145" spans="1:6" x14ac:dyDescent="0.25">
      <c r="A1145" s="10">
        <v>10466424</v>
      </c>
      <c r="B1145" s="10" t="s">
        <v>348</v>
      </c>
      <c r="C1145" s="10" t="s">
        <v>75</v>
      </c>
      <c r="D1145" s="10" t="s">
        <v>48</v>
      </c>
      <c r="E1145" s="10" t="s">
        <v>378</v>
      </c>
      <c r="F1145" s="10">
        <v>1</v>
      </c>
    </row>
    <row r="1146" spans="1:6" x14ac:dyDescent="0.25">
      <c r="A1146" s="10">
        <v>10466424</v>
      </c>
      <c r="B1146" s="10" t="s">
        <v>348</v>
      </c>
      <c r="C1146" s="10" t="s">
        <v>75</v>
      </c>
      <c r="D1146" s="10" t="s">
        <v>48</v>
      </c>
      <c r="E1146" s="10" t="s">
        <v>379</v>
      </c>
      <c r="F1146" s="10">
        <v>1</v>
      </c>
    </row>
    <row r="1147" spans="1:6" x14ac:dyDescent="0.25">
      <c r="A1147" s="10">
        <v>10466424</v>
      </c>
      <c r="B1147" s="10" t="s">
        <v>348</v>
      </c>
      <c r="C1147" s="10" t="s">
        <v>75</v>
      </c>
      <c r="D1147" s="10" t="s">
        <v>48</v>
      </c>
      <c r="E1147" s="10" t="s">
        <v>377</v>
      </c>
      <c r="F1147" s="10">
        <v>0</v>
      </c>
    </row>
    <row r="1148" spans="1:6" x14ac:dyDescent="0.25">
      <c r="A1148" s="10">
        <v>10466425</v>
      </c>
      <c r="B1148" s="10" t="s">
        <v>348</v>
      </c>
      <c r="C1148" s="10" t="s">
        <v>146</v>
      </c>
      <c r="D1148" s="10" t="s">
        <v>136</v>
      </c>
      <c r="E1148" s="10" t="s">
        <v>378</v>
      </c>
      <c r="F1148" s="10">
        <v>1</v>
      </c>
    </row>
    <row r="1149" spans="1:6" x14ac:dyDescent="0.25">
      <c r="A1149" s="10">
        <v>10466425</v>
      </c>
      <c r="B1149" s="10" t="s">
        <v>348</v>
      </c>
      <c r="C1149" s="10" t="s">
        <v>146</v>
      </c>
      <c r="D1149" s="10" t="s">
        <v>136</v>
      </c>
      <c r="E1149" s="10" t="s">
        <v>379</v>
      </c>
      <c r="F1149" s="10">
        <v>1</v>
      </c>
    </row>
    <row r="1150" spans="1:6" x14ac:dyDescent="0.25">
      <c r="A1150" s="10">
        <v>10466425</v>
      </c>
      <c r="B1150" s="10" t="s">
        <v>348</v>
      </c>
      <c r="C1150" s="10" t="s">
        <v>146</v>
      </c>
      <c r="D1150" s="10" t="s">
        <v>136</v>
      </c>
      <c r="E1150" s="10" t="s">
        <v>377</v>
      </c>
      <c r="F1150" s="10">
        <v>0</v>
      </c>
    </row>
    <row r="1151" spans="1:6" x14ac:dyDescent="0.25">
      <c r="A1151" s="10">
        <v>10466426</v>
      </c>
      <c r="B1151" s="10" t="s">
        <v>348</v>
      </c>
      <c r="C1151" s="10" t="s">
        <v>60</v>
      </c>
      <c r="D1151" s="10" t="s">
        <v>48</v>
      </c>
      <c r="E1151" s="10" t="s">
        <v>378</v>
      </c>
      <c r="F1151" s="10">
        <v>1</v>
      </c>
    </row>
    <row r="1152" spans="1:6" x14ac:dyDescent="0.25">
      <c r="A1152" s="10">
        <v>10466426</v>
      </c>
      <c r="B1152" s="10" t="s">
        <v>348</v>
      </c>
      <c r="C1152" s="10" t="s">
        <v>60</v>
      </c>
      <c r="D1152" s="10" t="s">
        <v>48</v>
      </c>
      <c r="E1152" s="10" t="s">
        <v>379</v>
      </c>
      <c r="F1152" s="10">
        <v>1</v>
      </c>
    </row>
    <row r="1153" spans="1:6" x14ac:dyDescent="0.25">
      <c r="A1153" s="10">
        <v>10466426</v>
      </c>
      <c r="B1153" s="10" t="s">
        <v>348</v>
      </c>
      <c r="C1153" s="10" t="s">
        <v>60</v>
      </c>
      <c r="D1153" s="10" t="s">
        <v>48</v>
      </c>
      <c r="E1153" s="10" t="s">
        <v>377</v>
      </c>
      <c r="F1153" s="10">
        <v>0</v>
      </c>
    </row>
    <row r="1154" spans="1:6" x14ac:dyDescent="0.25">
      <c r="A1154" s="10">
        <v>10466427</v>
      </c>
      <c r="B1154" s="10" t="s">
        <v>348</v>
      </c>
      <c r="C1154" s="10" t="s">
        <v>98</v>
      </c>
      <c r="D1154" s="10" t="s">
        <v>48</v>
      </c>
      <c r="E1154" s="10" t="s">
        <v>378</v>
      </c>
      <c r="F1154" s="10">
        <v>1</v>
      </c>
    </row>
    <row r="1155" spans="1:6" x14ac:dyDescent="0.25">
      <c r="A1155" s="10">
        <v>10466427</v>
      </c>
      <c r="B1155" s="10" t="s">
        <v>348</v>
      </c>
      <c r="C1155" s="10" t="s">
        <v>98</v>
      </c>
      <c r="D1155" s="10" t="s">
        <v>48</v>
      </c>
      <c r="E1155" s="10" t="s">
        <v>379</v>
      </c>
      <c r="F1155" s="10">
        <v>1</v>
      </c>
    </row>
    <row r="1156" spans="1:6" x14ac:dyDescent="0.25">
      <c r="A1156" s="10">
        <v>10466427</v>
      </c>
      <c r="B1156" s="10" t="s">
        <v>348</v>
      </c>
      <c r="C1156" s="10" t="s">
        <v>98</v>
      </c>
      <c r="D1156" s="10" t="s">
        <v>48</v>
      </c>
      <c r="E1156" s="10" t="s">
        <v>377</v>
      </c>
      <c r="F1156" s="10">
        <v>0</v>
      </c>
    </row>
    <row r="1157" spans="1:6" x14ac:dyDescent="0.25">
      <c r="A1157" s="10">
        <v>10466428</v>
      </c>
      <c r="B1157" s="10" t="s">
        <v>348</v>
      </c>
      <c r="C1157" s="10" t="s">
        <v>47</v>
      </c>
      <c r="D1157" s="10" t="s">
        <v>48</v>
      </c>
      <c r="E1157" s="10" t="s">
        <v>378</v>
      </c>
      <c r="F1157" s="10">
        <v>1</v>
      </c>
    </row>
    <row r="1158" spans="1:6" x14ac:dyDescent="0.25">
      <c r="A1158" s="10">
        <v>10466428</v>
      </c>
      <c r="B1158" s="10" t="s">
        <v>348</v>
      </c>
      <c r="C1158" s="10" t="s">
        <v>47</v>
      </c>
      <c r="D1158" s="10" t="s">
        <v>48</v>
      </c>
      <c r="E1158" s="10" t="s">
        <v>379</v>
      </c>
      <c r="F1158" s="10">
        <v>1</v>
      </c>
    </row>
    <row r="1159" spans="1:6" x14ac:dyDescent="0.25">
      <c r="A1159" s="10">
        <v>10466428</v>
      </c>
      <c r="B1159" s="10" t="s">
        <v>348</v>
      </c>
      <c r="C1159" s="10" t="s">
        <v>47</v>
      </c>
      <c r="D1159" s="10" t="s">
        <v>48</v>
      </c>
      <c r="E1159" s="10" t="s">
        <v>377</v>
      </c>
      <c r="F1159" s="10">
        <v>0</v>
      </c>
    </row>
    <row r="1160" spans="1:6" x14ac:dyDescent="0.25">
      <c r="A1160" s="10">
        <v>10466429</v>
      </c>
      <c r="B1160" s="10" t="s">
        <v>348</v>
      </c>
      <c r="C1160" s="10" t="s">
        <v>141</v>
      </c>
      <c r="D1160" s="10" t="s">
        <v>136</v>
      </c>
      <c r="E1160" s="10" t="s">
        <v>378</v>
      </c>
      <c r="F1160" s="10">
        <v>1</v>
      </c>
    </row>
    <row r="1161" spans="1:6" x14ac:dyDescent="0.25">
      <c r="A1161" s="10">
        <v>10466429</v>
      </c>
      <c r="B1161" s="10" t="s">
        <v>348</v>
      </c>
      <c r="C1161" s="10" t="s">
        <v>141</v>
      </c>
      <c r="D1161" s="10" t="s">
        <v>136</v>
      </c>
      <c r="E1161" s="10" t="s">
        <v>379</v>
      </c>
      <c r="F1161" s="10">
        <v>1</v>
      </c>
    </row>
    <row r="1162" spans="1:6" x14ac:dyDescent="0.25">
      <c r="A1162" s="10">
        <v>10466429</v>
      </c>
      <c r="B1162" s="10" t="s">
        <v>348</v>
      </c>
      <c r="C1162" s="10" t="s">
        <v>141</v>
      </c>
      <c r="D1162" s="10" t="s">
        <v>136</v>
      </c>
      <c r="E1162" s="10" t="s">
        <v>377</v>
      </c>
      <c r="F1162" s="10">
        <v>0</v>
      </c>
    </row>
    <row r="1163" spans="1:6" x14ac:dyDescent="0.25">
      <c r="A1163" s="10">
        <v>10466430</v>
      </c>
      <c r="B1163" s="10" t="s">
        <v>348</v>
      </c>
      <c r="C1163" s="10" t="s">
        <v>295</v>
      </c>
      <c r="D1163" s="10" t="s">
        <v>233</v>
      </c>
      <c r="E1163" s="10" t="s">
        <v>378</v>
      </c>
      <c r="F1163" s="10">
        <v>1</v>
      </c>
    </row>
    <row r="1164" spans="1:6" x14ac:dyDescent="0.25">
      <c r="A1164" s="10">
        <v>10466430</v>
      </c>
      <c r="B1164" s="10" t="s">
        <v>348</v>
      </c>
      <c r="C1164" s="10" t="s">
        <v>295</v>
      </c>
      <c r="D1164" s="10" t="s">
        <v>233</v>
      </c>
      <c r="E1164" s="10" t="s">
        <v>379</v>
      </c>
      <c r="F1164" s="10">
        <v>1</v>
      </c>
    </row>
    <row r="1165" spans="1:6" x14ac:dyDescent="0.25">
      <c r="A1165" s="10">
        <v>10466430</v>
      </c>
      <c r="B1165" s="10" t="s">
        <v>348</v>
      </c>
      <c r="C1165" s="10" t="s">
        <v>295</v>
      </c>
      <c r="D1165" s="10" t="s">
        <v>233</v>
      </c>
      <c r="E1165" s="10" t="s">
        <v>377</v>
      </c>
      <c r="F1165" s="10">
        <v>0</v>
      </c>
    </row>
    <row r="1166" spans="1:6" x14ac:dyDescent="0.25">
      <c r="A1166" s="10">
        <v>10466431</v>
      </c>
      <c r="B1166" s="10" t="s">
        <v>348</v>
      </c>
      <c r="C1166" s="10" t="s">
        <v>169</v>
      </c>
      <c r="D1166" s="10" t="s">
        <v>104</v>
      </c>
      <c r="E1166" s="10" t="s">
        <v>378</v>
      </c>
      <c r="F1166" s="10">
        <v>1</v>
      </c>
    </row>
    <row r="1167" spans="1:6" x14ac:dyDescent="0.25">
      <c r="A1167" s="10">
        <v>10466431</v>
      </c>
      <c r="B1167" s="10" t="s">
        <v>348</v>
      </c>
      <c r="C1167" s="10" t="s">
        <v>169</v>
      </c>
      <c r="D1167" s="10" t="s">
        <v>104</v>
      </c>
      <c r="E1167" s="10" t="s">
        <v>379</v>
      </c>
      <c r="F1167" s="10">
        <v>1</v>
      </c>
    </row>
    <row r="1168" spans="1:6" x14ac:dyDescent="0.25">
      <c r="A1168" s="10">
        <v>10466431</v>
      </c>
      <c r="B1168" s="10" t="s">
        <v>348</v>
      </c>
      <c r="C1168" s="10" t="s">
        <v>169</v>
      </c>
      <c r="D1168" s="10" t="s">
        <v>104</v>
      </c>
      <c r="E1168" s="10" t="s">
        <v>377</v>
      </c>
      <c r="F1168" s="10">
        <v>0</v>
      </c>
    </row>
    <row r="1169" spans="1:6" x14ac:dyDescent="0.25">
      <c r="A1169" s="10">
        <v>10466432</v>
      </c>
      <c r="B1169" s="10" t="s">
        <v>348</v>
      </c>
      <c r="C1169" s="10" t="s">
        <v>237</v>
      </c>
      <c r="D1169" s="10" t="s">
        <v>233</v>
      </c>
      <c r="E1169" s="10" t="s">
        <v>378</v>
      </c>
      <c r="F1169" s="10">
        <v>1</v>
      </c>
    </row>
    <row r="1170" spans="1:6" x14ac:dyDescent="0.25">
      <c r="A1170" s="10">
        <v>10466432</v>
      </c>
      <c r="B1170" s="10" t="s">
        <v>348</v>
      </c>
      <c r="C1170" s="10" t="s">
        <v>237</v>
      </c>
      <c r="D1170" s="10" t="s">
        <v>233</v>
      </c>
      <c r="E1170" s="10" t="s">
        <v>379</v>
      </c>
      <c r="F1170" s="10">
        <v>0</v>
      </c>
    </row>
    <row r="1171" spans="1:6" x14ac:dyDescent="0.25">
      <c r="A1171" s="10">
        <v>10466432</v>
      </c>
      <c r="B1171" s="10" t="s">
        <v>348</v>
      </c>
      <c r="C1171" s="10" t="s">
        <v>237</v>
      </c>
      <c r="D1171" s="10" t="s">
        <v>233</v>
      </c>
      <c r="E1171" s="10" t="s">
        <v>377</v>
      </c>
      <c r="F1171" s="10">
        <v>0</v>
      </c>
    </row>
    <row r="1172" spans="1:6" x14ac:dyDescent="0.25">
      <c r="A1172" s="10">
        <v>10466433</v>
      </c>
      <c r="B1172" s="10" t="s">
        <v>348</v>
      </c>
      <c r="C1172" s="10" t="s">
        <v>259</v>
      </c>
      <c r="D1172" s="10" t="s">
        <v>253</v>
      </c>
      <c r="E1172" s="10" t="s">
        <v>378</v>
      </c>
      <c r="F1172" s="10">
        <v>1</v>
      </c>
    </row>
    <row r="1173" spans="1:6" x14ac:dyDescent="0.25">
      <c r="A1173" s="10">
        <v>10466433</v>
      </c>
      <c r="B1173" s="10" t="s">
        <v>348</v>
      </c>
      <c r="C1173" s="10" t="s">
        <v>259</v>
      </c>
      <c r="D1173" s="10" t="s">
        <v>253</v>
      </c>
      <c r="E1173" s="10" t="s">
        <v>379</v>
      </c>
      <c r="F1173" s="10">
        <v>1</v>
      </c>
    </row>
    <row r="1174" spans="1:6" x14ac:dyDescent="0.25">
      <c r="A1174" s="10">
        <v>10466433</v>
      </c>
      <c r="B1174" s="10" t="s">
        <v>348</v>
      </c>
      <c r="C1174" s="10" t="s">
        <v>259</v>
      </c>
      <c r="D1174" s="10" t="s">
        <v>253</v>
      </c>
      <c r="E1174" s="10" t="s">
        <v>377</v>
      </c>
      <c r="F1174" s="10">
        <v>0</v>
      </c>
    </row>
    <row r="1175" spans="1:6" x14ac:dyDescent="0.25">
      <c r="A1175" s="10">
        <v>10466434</v>
      </c>
      <c r="B1175" s="10" t="s">
        <v>348</v>
      </c>
      <c r="C1175" s="10" t="s">
        <v>247</v>
      </c>
      <c r="D1175" s="10" t="s">
        <v>136</v>
      </c>
      <c r="E1175" s="10" t="s">
        <v>378</v>
      </c>
      <c r="F1175" s="10">
        <v>1</v>
      </c>
    </row>
    <row r="1176" spans="1:6" x14ac:dyDescent="0.25">
      <c r="A1176" s="10">
        <v>10466434</v>
      </c>
      <c r="B1176" s="10" t="s">
        <v>348</v>
      </c>
      <c r="C1176" s="10" t="s">
        <v>247</v>
      </c>
      <c r="D1176" s="10" t="s">
        <v>136</v>
      </c>
      <c r="E1176" s="10" t="s">
        <v>379</v>
      </c>
      <c r="F1176" s="10">
        <v>0</v>
      </c>
    </row>
    <row r="1177" spans="1:6" x14ac:dyDescent="0.25">
      <c r="A1177" s="10">
        <v>10466434</v>
      </c>
      <c r="B1177" s="10" t="s">
        <v>348</v>
      </c>
      <c r="C1177" s="10" t="s">
        <v>247</v>
      </c>
      <c r="D1177" s="10" t="s">
        <v>136</v>
      </c>
      <c r="E1177" s="10" t="s">
        <v>377</v>
      </c>
      <c r="F1177" s="10">
        <v>0</v>
      </c>
    </row>
    <row r="1178" spans="1:6" x14ac:dyDescent="0.25">
      <c r="A1178" s="10">
        <v>10466435</v>
      </c>
      <c r="B1178" s="10" t="s">
        <v>348</v>
      </c>
      <c r="C1178" s="10" t="s">
        <v>292</v>
      </c>
      <c r="D1178" s="10" t="s">
        <v>233</v>
      </c>
      <c r="E1178" s="10" t="s">
        <v>378</v>
      </c>
      <c r="F1178" s="10">
        <v>1</v>
      </c>
    </row>
    <row r="1179" spans="1:6" x14ac:dyDescent="0.25">
      <c r="A1179" s="10">
        <v>10466435</v>
      </c>
      <c r="B1179" s="10" t="s">
        <v>348</v>
      </c>
      <c r="C1179" s="10" t="s">
        <v>292</v>
      </c>
      <c r="D1179" s="10" t="s">
        <v>233</v>
      </c>
      <c r="E1179" s="10" t="s">
        <v>379</v>
      </c>
      <c r="F1179" s="10">
        <v>0</v>
      </c>
    </row>
    <row r="1180" spans="1:6" x14ac:dyDescent="0.25">
      <c r="A1180" s="10">
        <v>10466435</v>
      </c>
      <c r="B1180" s="10" t="s">
        <v>348</v>
      </c>
      <c r="C1180" s="10" t="s">
        <v>292</v>
      </c>
      <c r="D1180" s="10" t="s">
        <v>233</v>
      </c>
      <c r="E1180" s="10" t="s">
        <v>377</v>
      </c>
      <c r="F1180" s="10">
        <v>0</v>
      </c>
    </row>
    <row r="1181" spans="1:6" x14ac:dyDescent="0.25">
      <c r="A1181" s="10">
        <v>10466436</v>
      </c>
      <c r="B1181" s="10" t="s">
        <v>348</v>
      </c>
      <c r="C1181" s="10" t="s">
        <v>242</v>
      </c>
      <c r="D1181" s="10" t="s">
        <v>136</v>
      </c>
      <c r="E1181" s="10" t="s">
        <v>378</v>
      </c>
      <c r="F1181" s="10">
        <v>1</v>
      </c>
    </row>
    <row r="1182" spans="1:6" x14ac:dyDescent="0.25">
      <c r="A1182" s="10">
        <v>10466436</v>
      </c>
      <c r="B1182" s="10" t="s">
        <v>348</v>
      </c>
      <c r="C1182" s="10" t="s">
        <v>242</v>
      </c>
      <c r="D1182" s="10" t="s">
        <v>136</v>
      </c>
      <c r="E1182" s="10" t="s">
        <v>379</v>
      </c>
      <c r="F1182" s="10">
        <v>1</v>
      </c>
    </row>
    <row r="1183" spans="1:6" x14ac:dyDescent="0.25">
      <c r="A1183" s="10">
        <v>10466436</v>
      </c>
      <c r="B1183" s="10" t="s">
        <v>348</v>
      </c>
      <c r="C1183" s="10" t="s">
        <v>242</v>
      </c>
      <c r="D1183" s="10" t="s">
        <v>136</v>
      </c>
      <c r="E1183" s="10" t="s">
        <v>377</v>
      </c>
      <c r="F1183" s="10">
        <v>0</v>
      </c>
    </row>
    <row r="1184" spans="1:6" x14ac:dyDescent="0.25">
      <c r="A1184" s="10">
        <v>10466437</v>
      </c>
      <c r="B1184" s="10" t="s">
        <v>348</v>
      </c>
      <c r="C1184" s="10" t="s">
        <v>272</v>
      </c>
      <c r="D1184" s="10" t="s">
        <v>253</v>
      </c>
      <c r="E1184" s="10" t="s">
        <v>378</v>
      </c>
      <c r="F1184" s="10">
        <v>1</v>
      </c>
    </row>
    <row r="1185" spans="1:6" x14ac:dyDescent="0.25">
      <c r="A1185" s="10">
        <v>10466437</v>
      </c>
      <c r="B1185" s="10" t="s">
        <v>348</v>
      </c>
      <c r="C1185" s="10" t="s">
        <v>272</v>
      </c>
      <c r="D1185" s="10" t="s">
        <v>253</v>
      </c>
      <c r="E1185" s="10" t="s">
        <v>379</v>
      </c>
      <c r="F1185" s="10">
        <v>1</v>
      </c>
    </row>
    <row r="1186" spans="1:6" x14ac:dyDescent="0.25">
      <c r="A1186" s="10">
        <v>10466437</v>
      </c>
      <c r="B1186" s="10" t="s">
        <v>348</v>
      </c>
      <c r="C1186" s="10" t="s">
        <v>272</v>
      </c>
      <c r="D1186" s="10" t="s">
        <v>253</v>
      </c>
      <c r="E1186" s="10" t="s">
        <v>377</v>
      </c>
      <c r="F1186" s="10">
        <v>0</v>
      </c>
    </row>
    <row r="1187" spans="1:6" x14ac:dyDescent="0.25">
      <c r="A1187" s="10">
        <v>10466438</v>
      </c>
      <c r="B1187" s="10" t="s">
        <v>348</v>
      </c>
      <c r="C1187" s="10" t="s">
        <v>227</v>
      </c>
      <c r="D1187" s="10" t="s">
        <v>136</v>
      </c>
      <c r="E1187" s="10" t="s">
        <v>378</v>
      </c>
      <c r="F1187" s="10">
        <v>1</v>
      </c>
    </row>
    <row r="1188" spans="1:6" x14ac:dyDescent="0.25">
      <c r="A1188" s="10">
        <v>10466438</v>
      </c>
      <c r="B1188" s="10" t="s">
        <v>348</v>
      </c>
      <c r="C1188" s="10" t="s">
        <v>227</v>
      </c>
      <c r="D1188" s="10" t="s">
        <v>136</v>
      </c>
      <c r="E1188" s="10" t="s">
        <v>379</v>
      </c>
      <c r="F1188" s="10">
        <v>1</v>
      </c>
    </row>
    <row r="1189" spans="1:6" x14ac:dyDescent="0.25">
      <c r="A1189" s="10">
        <v>10466438</v>
      </c>
      <c r="B1189" s="10" t="s">
        <v>348</v>
      </c>
      <c r="C1189" s="10" t="s">
        <v>227</v>
      </c>
      <c r="D1189" s="10" t="s">
        <v>136</v>
      </c>
      <c r="E1189" s="10" t="s">
        <v>377</v>
      </c>
      <c r="F1189" s="10">
        <v>0</v>
      </c>
    </row>
    <row r="1190" spans="1:6" x14ac:dyDescent="0.25">
      <c r="A1190" s="10">
        <v>10466439</v>
      </c>
      <c r="B1190" s="10" t="s">
        <v>348</v>
      </c>
      <c r="C1190" s="10" t="s">
        <v>222</v>
      </c>
      <c r="D1190" s="10" t="s">
        <v>136</v>
      </c>
      <c r="E1190" s="10" t="s">
        <v>378</v>
      </c>
      <c r="F1190" s="10">
        <v>1</v>
      </c>
    </row>
    <row r="1191" spans="1:6" x14ac:dyDescent="0.25">
      <c r="A1191" s="10">
        <v>10466439</v>
      </c>
      <c r="B1191" s="10" t="s">
        <v>348</v>
      </c>
      <c r="C1191" s="10" t="s">
        <v>222</v>
      </c>
      <c r="D1191" s="10" t="s">
        <v>136</v>
      </c>
      <c r="E1191" s="10" t="s">
        <v>379</v>
      </c>
      <c r="F1191" s="10">
        <v>1</v>
      </c>
    </row>
    <row r="1192" spans="1:6" x14ac:dyDescent="0.25">
      <c r="A1192" s="10">
        <v>10466439</v>
      </c>
      <c r="B1192" s="10" t="s">
        <v>348</v>
      </c>
      <c r="C1192" s="10" t="s">
        <v>222</v>
      </c>
      <c r="D1192" s="10" t="s">
        <v>136</v>
      </c>
      <c r="E1192" s="10" t="s">
        <v>377</v>
      </c>
      <c r="F1192" s="10">
        <v>0</v>
      </c>
    </row>
    <row r="1193" spans="1:6" x14ac:dyDescent="0.25">
      <c r="A1193" s="10">
        <v>10466440</v>
      </c>
      <c r="B1193" s="10" t="s">
        <v>348</v>
      </c>
      <c r="C1193" s="10" t="s">
        <v>232</v>
      </c>
      <c r="D1193" s="10" t="s">
        <v>233</v>
      </c>
      <c r="E1193" s="10" t="s">
        <v>378</v>
      </c>
      <c r="F1193" s="10">
        <v>1</v>
      </c>
    </row>
    <row r="1194" spans="1:6" x14ac:dyDescent="0.25">
      <c r="A1194" s="10">
        <v>10466440</v>
      </c>
      <c r="B1194" s="10" t="s">
        <v>348</v>
      </c>
      <c r="C1194" s="10" t="s">
        <v>232</v>
      </c>
      <c r="D1194" s="10" t="s">
        <v>233</v>
      </c>
      <c r="E1194" s="10" t="s">
        <v>379</v>
      </c>
      <c r="F1194" s="10">
        <v>0</v>
      </c>
    </row>
    <row r="1195" spans="1:6" x14ac:dyDescent="0.25">
      <c r="A1195" s="10">
        <v>10466440</v>
      </c>
      <c r="B1195" s="10" t="s">
        <v>348</v>
      </c>
      <c r="C1195" s="10" t="s">
        <v>232</v>
      </c>
      <c r="D1195" s="10" t="s">
        <v>233</v>
      </c>
      <c r="E1195" s="10" t="s">
        <v>377</v>
      </c>
      <c r="F1195" s="10">
        <v>0</v>
      </c>
    </row>
    <row r="1196" spans="1:6" x14ac:dyDescent="0.25">
      <c r="A1196" s="10">
        <v>10466441</v>
      </c>
      <c r="B1196" s="10" t="s">
        <v>348</v>
      </c>
      <c r="C1196" s="10" t="s">
        <v>278</v>
      </c>
      <c r="D1196" s="10" t="s">
        <v>253</v>
      </c>
      <c r="E1196" s="10" t="s">
        <v>378</v>
      </c>
      <c r="F1196" s="10">
        <v>1</v>
      </c>
    </row>
    <row r="1197" spans="1:6" x14ac:dyDescent="0.25">
      <c r="A1197" s="10">
        <v>10466441</v>
      </c>
      <c r="B1197" s="10" t="s">
        <v>348</v>
      </c>
      <c r="C1197" s="10" t="s">
        <v>278</v>
      </c>
      <c r="D1197" s="10" t="s">
        <v>253</v>
      </c>
      <c r="E1197" s="10" t="s">
        <v>379</v>
      </c>
      <c r="F1197" s="10">
        <v>1</v>
      </c>
    </row>
    <row r="1198" spans="1:6" x14ac:dyDescent="0.25">
      <c r="A1198" s="10">
        <v>10466441</v>
      </c>
      <c r="B1198" s="10" t="s">
        <v>348</v>
      </c>
      <c r="C1198" s="10" t="s">
        <v>278</v>
      </c>
      <c r="D1198" s="10" t="s">
        <v>253</v>
      </c>
      <c r="E1198" s="10" t="s">
        <v>377</v>
      </c>
      <c r="F1198" s="10">
        <v>0</v>
      </c>
    </row>
    <row r="1199" spans="1:6" x14ac:dyDescent="0.25">
      <c r="A1199" s="10">
        <v>10466442</v>
      </c>
      <c r="B1199" s="10" t="s">
        <v>348</v>
      </c>
      <c r="C1199" s="10" t="s">
        <v>252</v>
      </c>
      <c r="D1199" s="10" t="s">
        <v>253</v>
      </c>
      <c r="E1199" s="10" t="s">
        <v>378</v>
      </c>
      <c r="F1199" s="10">
        <v>1</v>
      </c>
    </row>
    <row r="1200" spans="1:6" x14ac:dyDescent="0.25">
      <c r="A1200" s="10">
        <v>10466442</v>
      </c>
      <c r="B1200" s="10" t="s">
        <v>348</v>
      </c>
      <c r="C1200" s="10" t="s">
        <v>252</v>
      </c>
      <c r="D1200" s="10" t="s">
        <v>253</v>
      </c>
      <c r="E1200" s="10" t="s">
        <v>379</v>
      </c>
      <c r="F1200" s="10">
        <v>1</v>
      </c>
    </row>
    <row r="1201" spans="1:6" x14ac:dyDescent="0.25">
      <c r="A1201" s="10">
        <v>10466442</v>
      </c>
      <c r="B1201" s="10" t="s">
        <v>348</v>
      </c>
      <c r="C1201" s="10" t="s">
        <v>252</v>
      </c>
      <c r="D1201" s="10" t="s">
        <v>253</v>
      </c>
      <c r="E1201" s="10" t="s">
        <v>377</v>
      </c>
      <c r="F1201" s="10">
        <v>0</v>
      </c>
    </row>
    <row r="1202" spans="1:6" x14ac:dyDescent="0.25">
      <c r="A1202" s="10">
        <v>10466443</v>
      </c>
      <c r="B1202" s="10" t="s">
        <v>348</v>
      </c>
      <c r="C1202" s="10" t="s">
        <v>217</v>
      </c>
      <c r="D1202" s="10" t="s">
        <v>136</v>
      </c>
      <c r="E1202" s="10" t="s">
        <v>378</v>
      </c>
      <c r="F1202" s="10">
        <v>1</v>
      </c>
    </row>
    <row r="1203" spans="1:6" x14ac:dyDescent="0.25">
      <c r="A1203" s="10">
        <v>10466443</v>
      </c>
      <c r="B1203" s="10" t="s">
        <v>348</v>
      </c>
      <c r="C1203" s="10" t="s">
        <v>217</v>
      </c>
      <c r="D1203" s="10" t="s">
        <v>136</v>
      </c>
      <c r="E1203" s="10" t="s">
        <v>379</v>
      </c>
      <c r="F1203" s="10">
        <v>0</v>
      </c>
    </row>
    <row r="1204" spans="1:6" x14ac:dyDescent="0.25">
      <c r="A1204" s="10">
        <v>10466443</v>
      </c>
      <c r="B1204" s="10" t="s">
        <v>348</v>
      </c>
      <c r="C1204" s="10" t="s">
        <v>217</v>
      </c>
      <c r="D1204" s="10" t="s">
        <v>136</v>
      </c>
      <c r="E1204" s="10" t="s">
        <v>377</v>
      </c>
      <c r="F1204" s="10">
        <v>0</v>
      </c>
    </row>
    <row r="1205" spans="1:6" x14ac:dyDescent="0.25">
      <c r="A1205" s="10">
        <v>10470041</v>
      </c>
      <c r="B1205" s="10" t="s">
        <v>348</v>
      </c>
      <c r="C1205" s="10" t="s">
        <v>194</v>
      </c>
      <c r="D1205" s="10" t="s">
        <v>186</v>
      </c>
      <c r="E1205" s="10" t="s">
        <v>378</v>
      </c>
      <c r="F1205" s="10">
        <v>1</v>
      </c>
    </row>
    <row r="1206" spans="1:6" x14ac:dyDescent="0.25">
      <c r="A1206" s="10">
        <v>10470041</v>
      </c>
      <c r="B1206" s="10" t="s">
        <v>348</v>
      </c>
      <c r="C1206" s="10" t="s">
        <v>194</v>
      </c>
      <c r="D1206" s="10" t="s">
        <v>186</v>
      </c>
      <c r="E1206" s="10" t="s">
        <v>379</v>
      </c>
      <c r="F1206" s="10">
        <v>1</v>
      </c>
    </row>
    <row r="1207" spans="1:6" x14ac:dyDescent="0.25">
      <c r="A1207" s="10">
        <v>10470041</v>
      </c>
      <c r="B1207" s="10" t="s">
        <v>348</v>
      </c>
      <c r="C1207" s="10" t="s">
        <v>194</v>
      </c>
      <c r="D1207" s="10" t="s">
        <v>186</v>
      </c>
      <c r="E1207" s="10" t="s">
        <v>377</v>
      </c>
      <c r="F1207" s="10">
        <v>0</v>
      </c>
    </row>
    <row r="1208" spans="1:6" x14ac:dyDescent="0.25">
      <c r="A1208" s="10">
        <v>10470042</v>
      </c>
      <c r="B1208" s="10" t="s">
        <v>348</v>
      </c>
      <c r="C1208" s="10" t="s">
        <v>212</v>
      </c>
      <c r="D1208" s="10" t="s">
        <v>186</v>
      </c>
      <c r="E1208" s="10" t="s">
        <v>378</v>
      </c>
      <c r="F1208" s="10">
        <v>1</v>
      </c>
    </row>
    <row r="1209" spans="1:6" x14ac:dyDescent="0.25">
      <c r="A1209" s="10">
        <v>10470042</v>
      </c>
      <c r="B1209" s="10" t="s">
        <v>348</v>
      </c>
      <c r="C1209" s="10" t="s">
        <v>212</v>
      </c>
      <c r="D1209" s="10" t="s">
        <v>186</v>
      </c>
      <c r="E1209" s="10" t="s">
        <v>379</v>
      </c>
      <c r="F1209" s="10">
        <v>1</v>
      </c>
    </row>
    <row r="1210" spans="1:6" x14ac:dyDescent="0.25">
      <c r="A1210" s="10">
        <v>10470042</v>
      </c>
      <c r="B1210" s="10" t="s">
        <v>348</v>
      </c>
      <c r="C1210" s="10" t="s">
        <v>212</v>
      </c>
      <c r="D1210" s="10" t="s">
        <v>186</v>
      </c>
      <c r="E1210" s="10" t="s">
        <v>377</v>
      </c>
      <c r="F1210" s="10">
        <v>0</v>
      </c>
    </row>
    <row r="1211" spans="1:6" x14ac:dyDescent="0.25">
      <c r="A1211" s="10">
        <v>10470043</v>
      </c>
      <c r="B1211" s="10" t="s">
        <v>348</v>
      </c>
      <c r="C1211" s="10" t="s">
        <v>212</v>
      </c>
      <c r="D1211" s="10" t="s">
        <v>186</v>
      </c>
      <c r="E1211" s="10" t="s">
        <v>378</v>
      </c>
      <c r="F1211" s="10">
        <v>1</v>
      </c>
    </row>
    <row r="1212" spans="1:6" x14ac:dyDescent="0.25">
      <c r="A1212" s="10">
        <v>10470043</v>
      </c>
      <c r="B1212" s="10" t="s">
        <v>348</v>
      </c>
      <c r="C1212" s="10" t="s">
        <v>212</v>
      </c>
      <c r="D1212" s="10" t="s">
        <v>186</v>
      </c>
      <c r="E1212" s="10" t="s">
        <v>379</v>
      </c>
      <c r="F1212" s="10">
        <v>1</v>
      </c>
    </row>
    <row r="1213" spans="1:6" x14ac:dyDescent="0.25">
      <c r="A1213" s="10">
        <v>10470043</v>
      </c>
      <c r="B1213" s="10" t="s">
        <v>348</v>
      </c>
      <c r="C1213" s="10" t="s">
        <v>212</v>
      </c>
      <c r="D1213" s="10" t="s">
        <v>186</v>
      </c>
      <c r="E1213" s="10" t="s">
        <v>377</v>
      </c>
      <c r="F1213" s="10">
        <v>0</v>
      </c>
    </row>
    <row r="1214" spans="1:6" x14ac:dyDescent="0.25">
      <c r="A1214" s="10">
        <v>10470044</v>
      </c>
      <c r="B1214" s="10" t="s">
        <v>348</v>
      </c>
      <c r="C1214" s="10" t="s">
        <v>125</v>
      </c>
      <c r="D1214" s="10" t="s">
        <v>104</v>
      </c>
      <c r="E1214" s="10" t="s">
        <v>378</v>
      </c>
      <c r="F1214" s="10">
        <v>1</v>
      </c>
    </row>
    <row r="1215" spans="1:6" x14ac:dyDescent="0.25">
      <c r="A1215" s="10">
        <v>10470044</v>
      </c>
      <c r="B1215" s="10" t="s">
        <v>348</v>
      </c>
      <c r="C1215" s="10" t="s">
        <v>125</v>
      </c>
      <c r="D1215" s="10" t="s">
        <v>104</v>
      </c>
      <c r="E1215" s="10" t="s">
        <v>379</v>
      </c>
      <c r="F1215" s="10">
        <v>1</v>
      </c>
    </row>
    <row r="1216" spans="1:6" x14ac:dyDescent="0.25">
      <c r="A1216" s="10">
        <v>10470044</v>
      </c>
      <c r="B1216" s="10" t="s">
        <v>348</v>
      </c>
      <c r="C1216" s="10" t="s">
        <v>125</v>
      </c>
      <c r="D1216" s="10" t="s">
        <v>104</v>
      </c>
      <c r="E1216" s="10" t="s">
        <v>377</v>
      </c>
      <c r="F1216" s="10">
        <v>0</v>
      </c>
    </row>
    <row r="1217" spans="1:6" x14ac:dyDescent="0.25">
      <c r="A1217" s="10">
        <v>10470045</v>
      </c>
      <c r="B1217" s="10" t="s">
        <v>348</v>
      </c>
      <c r="C1217" s="10" t="s">
        <v>82</v>
      </c>
      <c r="D1217" s="10" t="s">
        <v>48</v>
      </c>
      <c r="E1217" s="10" t="s">
        <v>378</v>
      </c>
      <c r="F1217" s="10">
        <v>1</v>
      </c>
    </row>
    <row r="1218" spans="1:6" x14ac:dyDescent="0.25">
      <c r="A1218" s="10">
        <v>10470045</v>
      </c>
      <c r="B1218" s="10" t="s">
        <v>348</v>
      </c>
      <c r="C1218" s="10" t="s">
        <v>82</v>
      </c>
      <c r="D1218" s="10" t="s">
        <v>48</v>
      </c>
      <c r="E1218" s="10" t="s">
        <v>379</v>
      </c>
      <c r="F1218" s="10">
        <v>1</v>
      </c>
    </row>
    <row r="1219" spans="1:6" x14ac:dyDescent="0.25">
      <c r="A1219" s="10">
        <v>10470045</v>
      </c>
      <c r="B1219" s="10" t="s">
        <v>348</v>
      </c>
      <c r="C1219" s="10" t="s">
        <v>82</v>
      </c>
      <c r="D1219" s="10" t="s">
        <v>48</v>
      </c>
      <c r="E1219" s="10" t="s">
        <v>377</v>
      </c>
      <c r="F1219" s="10">
        <v>0</v>
      </c>
    </row>
    <row r="1220" spans="1:6" x14ac:dyDescent="0.25">
      <c r="A1220" s="10">
        <v>10470046</v>
      </c>
      <c r="B1220" s="10" t="s">
        <v>348</v>
      </c>
      <c r="C1220" s="10" t="s">
        <v>185</v>
      </c>
      <c r="D1220" s="10" t="s">
        <v>186</v>
      </c>
      <c r="E1220" s="10" t="s">
        <v>378</v>
      </c>
      <c r="F1220" s="10">
        <v>1</v>
      </c>
    </row>
    <row r="1221" spans="1:6" x14ac:dyDescent="0.25">
      <c r="A1221" s="10">
        <v>10470046</v>
      </c>
      <c r="B1221" s="10" t="s">
        <v>348</v>
      </c>
      <c r="C1221" s="10" t="s">
        <v>185</v>
      </c>
      <c r="D1221" s="10" t="s">
        <v>186</v>
      </c>
      <c r="E1221" s="10" t="s">
        <v>379</v>
      </c>
      <c r="F1221" s="10">
        <v>1</v>
      </c>
    </row>
    <row r="1222" spans="1:6" x14ac:dyDescent="0.25">
      <c r="A1222" s="10">
        <v>10470046</v>
      </c>
      <c r="B1222" s="10" t="s">
        <v>348</v>
      </c>
      <c r="C1222" s="10" t="s">
        <v>185</v>
      </c>
      <c r="D1222" s="10" t="s">
        <v>186</v>
      </c>
      <c r="E1222" s="10" t="s">
        <v>377</v>
      </c>
      <c r="F1222" s="10">
        <v>0</v>
      </c>
    </row>
    <row r="1223" spans="1:6" x14ac:dyDescent="0.25">
      <c r="A1223" s="10">
        <v>10470047</v>
      </c>
      <c r="B1223" s="10" t="s">
        <v>348</v>
      </c>
      <c r="C1223" s="10" t="s">
        <v>264</v>
      </c>
      <c r="D1223" s="10" t="s">
        <v>186</v>
      </c>
      <c r="E1223" s="10" t="s">
        <v>378</v>
      </c>
      <c r="F1223" s="10">
        <v>1</v>
      </c>
    </row>
    <row r="1224" spans="1:6" x14ac:dyDescent="0.25">
      <c r="A1224" s="10">
        <v>10470047</v>
      </c>
      <c r="B1224" s="10" t="s">
        <v>348</v>
      </c>
      <c r="C1224" s="10" t="s">
        <v>264</v>
      </c>
      <c r="D1224" s="10" t="s">
        <v>186</v>
      </c>
      <c r="E1224" s="10" t="s">
        <v>379</v>
      </c>
      <c r="F1224" s="10">
        <v>1</v>
      </c>
    </row>
    <row r="1225" spans="1:6" x14ac:dyDescent="0.25">
      <c r="A1225" s="10">
        <v>10470047</v>
      </c>
      <c r="B1225" s="10" t="s">
        <v>348</v>
      </c>
      <c r="C1225" s="10" t="s">
        <v>264</v>
      </c>
      <c r="D1225" s="10" t="s">
        <v>186</v>
      </c>
      <c r="E1225" s="10" t="s">
        <v>377</v>
      </c>
      <c r="F1225" s="10">
        <v>0</v>
      </c>
    </row>
    <row r="1226" spans="1:6" x14ac:dyDescent="0.25">
      <c r="A1226" s="10">
        <v>10470048</v>
      </c>
      <c r="B1226" s="10" t="s">
        <v>348</v>
      </c>
      <c r="C1226" s="10" t="s">
        <v>209</v>
      </c>
      <c r="D1226" s="10" t="s">
        <v>186</v>
      </c>
      <c r="E1226" s="10" t="s">
        <v>378</v>
      </c>
      <c r="F1226" s="10">
        <v>1</v>
      </c>
    </row>
    <row r="1227" spans="1:6" x14ac:dyDescent="0.25">
      <c r="A1227" s="10">
        <v>10470048</v>
      </c>
      <c r="B1227" s="10" t="s">
        <v>348</v>
      </c>
      <c r="C1227" s="10" t="s">
        <v>209</v>
      </c>
      <c r="D1227" s="10" t="s">
        <v>186</v>
      </c>
      <c r="E1227" s="10" t="s">
        <v>379</v>
      </c>
      <c r="F1227" s="10">
        <v>1</v>
      </c>
    </row>
    <row r="1228" spans="1:6" x14ac:dyDescent="0.25">
      <c r="A1228" s="10">
        <v>10470048</v>
      </c>
      <c r="B1228" s="10" t="s">
        <v>348</v>
      </c>
      <c r="C1228" s="10" t="s">
        <v>209</v>
      </c>
      <c r="D1228" s="10" t="s">
        <v>186</v>
      </c>
      <c r="E1228" s="10" t="s">
        <v>377</v>
      </c>
      <c r="F1228" s="10">
        <v>0</v>
      </c>
    </row>
    <row r="1229" spans="1:6" x14ac:dyDescent="0.25">
      <c r="A1229" s="10">
        <v>10470049</v>
      </c>
      <c r="B1229" s="10" t="s">
        <v>348</v>
      </c>
      <c r="C1229" s="10" t="s">
        <v>103</v>
      </c>
      <c r="D1229" s="10" t="s">
        <v>104</v>
      </c>
      <c r="E1229" s="10" t="s">
        <v>378</v>
      </c>
      <c r="F1229" s="10">
        <v>1</v>
      </c>
    </row>
    <row r="1230" spans="1:6" x14ac:dyDescent="0.25">
      <c r="A1230" s="10">
        <v>10470049</v>
      </c>
      <c r="B1230" s="10" t="s">
        <v>348</v>
      </c>
      <c r="C1230" s="10" t="s">
        <v>103</v>
      </c>
      <c r="D1230" s="10" t="s">
        <v>104</v>
      </c>
      <c r="E1230" s="10" t="s">
        <v>379</v>
      </c>
      <c r="F1230" s="10">
        <v>0</v>
      </c>
    </row>
    <row r="1231" spans="1:6" x14ac:dyDescent="0.25">
      <c r="A1231" s="10">
        <v>10470049</v>
      </c>
      <c r="B1231" s="10" t="s">
        <v>348</v>
      </c>
      <c r="C1231" s="10" t="s">
        <v>103</v>
      </c>
      <c r="D1231" s="10" t="s">
        <v>104</v>
      </c>
      <c r="E1231" s="10" t="s">
        <v>377</v>
      </c>
      <c r="F1231" s="10">
        <v>0</v>
      </c>
    </row>
    <row r="1232" spans="1:6" x14ac:dyDescent="0.25">
      <c r="A1232" s="10">
        <v>10470050</v>
      </c>
      <c r="B1232" s="10" t="s">
        <v>348</v>
      </c>
      <c r="C1232" s="10" t="s">
        <v>120</v>
      </c>
      <c r="D1232" s="10" t="s">
        <v>104</v>
      </c>
      <c r="E1232" s="10" t="s">
        <v>378</v>
      </c>
      <c r="F1232" s="10">
        <v>1</v>
      </c>
    </row>
    <row r="1233" spans="1:6" x14ac:dyDescent="0.25">
      <c r="A1233" s="10">
        <v>10470050</v>
      </c>
      <c r="B1233" s="10" t="s">
        <v>348</v>
      </c>
      <c r="C1233" s="10" t="s">
        <v>120</v>
      </c>
      <c r="D1233" s="10" t="s">
        <v>104</v>
      </c>
      <c r="E1233" s="10" t="s">
        <v>379</v>
      </c>
      <c r="F1233" s="10">
        <v>1</v>
      </c>
    </row>
    <row r="1234" spans="1:6" x14ac:dyDescent="0.25">
      <c r="A1234" s="10">
        <v>10470050</v>
      </c>
      <c r="B1234" s="10" t="s">
        <v>348</v>
      </c>
      <c r="C1234" s="10" t="s">
        <v>120</v>
      </c>
      <c r="D1234" s="10" t="s">
        <v>104</v>
      </c>
      <c r="E1234" s="10" t="s">
        <v>377</v>
      </c>
      <c r="F1234" s="10">
        <v>0</v>
      </c>
    </row>
    <row r="1235" spans="1:6" x14ac:dyDescent="0.25">
      <c r="A1235" s="10">
        <v>10470051</v>
      </c>
      <c r="B1235" s="10" t="s">
        <v>348</v>
      </c>
      <c r="C1235" s="10" t="s">
        <v>191</v>
      </c>
      <c r="D1235" s="10" t="s">
        <v>186</v>
      </c>
      <c r="E1235" s="10" t="s">
        <v>378</v>
      </c>
      <c r="F1235" s="10">
        <v>1</v>
      </c>
    </row>
    <row r="1236" spans="1:6" x14ac:dyDescent="0.25">
      <c r="A1236" s="10">
        <v>10470051</v>
      </c>
      <c r="B1236" s="10" t="s">
        <v>348</v>
      </c>
      <c r="C1236" s="10" t="s">
        <v>191</v>
      </c>
      <c r="D1236" s="10" t="s">
        <v>186</v>
      </c>
      <c r="E1236" s="10" t="s">
        <v>379</v>
      </c>
      <c r="F1236" s="10">
        <v>1</v>
      </c>
    </row>
    <row r="1237" spans="1:6" x14ac:dyDescent="0.25">
      <c r="A1237" s="10">
        <v>10470051</v>
      </c>
      <c r="B1237" s="10" t="s">
        <v>348</v>
      </c>
      <c r="C1237" s="10" t="s">
        <v>191</v>
      </c>
      <c r="D1237" s="10" t="s">
        <v>186</v>
      </c>
      <c r="E1237" s="10" t="s">
        <v>377</v>
      </c>
      <c r="F1237" s="10">
        <v>0</v>
      </c>
    </row>
    <row r="1238" spans="1:6" x14ac:dyDescent="0.25">
      <c r="A1238" s="10">
        <v>10470052</v>
      </c>
      <c r="B1238" s="10" t="s">
        <v>348</v>
      </c>
      <c r="C1238" s="10" t="s">
        <v>204</v>
      </c>
      <c r="D1238" s="10" t="s">
        <v>186</v>
      </c>
      <c r="E1238" s="10" t="s">
        <v>378</v>
      </c>
      <c r="F1238" s="10">
        <v>0</v>
      </c>
    </row>
    <row r="1239" spans="1:6" x14ac:dyDescent="0.25">
      <c r="A1239" s="10">
        <v>10470052</v>
      </c>
      <c r="B1239" s="10" t="s">
        <v>348</v>
      </c>
      <c r="C1239" s="10" t="s">
        <v>204</v>
      </c>
      <c r="D1239" s="10" t="s">
        <v>186</v>
      </c>
      <c r="E1239" s="10" t="s">
        <v>379</v>
      </c>
      <c r="F1239" s="10">
        <v>0</v>
      </c>
    </row>
    <row r="1240" spans="1:6" x14ac:dyDescent="0.25">
      <c r="A1240" s="10">
        <v>10470052</v>
      </c>
      <c r="B1240" s="10" t="s">
        <v>348</v>
      </c>
      <c r="C1240" s="10" t="s">
        <v>204</v>
      </c>
      <c r="D1240" s="10" t="s">
        <v>186</v>
      </c>
      <c r="E1240" s="10" t="s">
        <v>377</v>
      </c>
      <c r="F1240" s="10">
        <v>1</v>
      </c>
    </row>
    <row r="1241" spans="1:6" x14ac:dyDescent="0.25">
      <c r="A1241" s="10">
        <v>10470053</v>
      </c>
      <c r="B1241" s="10" t="s">
        <v>348</v>
      </c>
      <c r="C1241" s="10" t="s">
        <v>109</v>
      </c>
      <c r="D1241" s="10" t="s">
        <v>104</v>
      </c>
      <c r="E1241" s="10" t="s">
        <v>378</v>
      </c>
      <c r="F1241" s="10">
        <v>1</v>
      </c>
    </row>
    <row r="1242" spans="1:6" x14ac:dyDescent="0.25">
      <c r="A1242" s="10">
        <v>10470053</v>
      </c>
      <c r="B1242" s="10" t="s">
        <v>348</v>
      </c>
      <c r="C1242" s="10" t="s">
        <v>109</v>
      </c>
      <c r="D1242" s="10" t="s">
        <v>104</v>
      </c>
      <c r="E1242" s="10" t="s">
        <v>379</v>
      </c>
      <c r="F1242" s="10">
        <v>1</v>
      </c>
    </row>
    <row r="1243" spans="1:6" x14ac:dyDescent="0.25">
      <c r="A1243" s="10">
        <v>10470053</v>
      </c>
      <c r="B1243" s="10" t="s">
        <v>348</v>
      </c>
      <c r="C1243" s="10" t="s">
        <v>109</v>
      </c>
      <c r="D1243" s="10" t="s">
        <v>104</v>
      </c>
      <c r="E1243" s="10" t="s">
        <v>377</v>
      </c>
      <c r="F1243" s="10">
        <v>0</v>
      </c>
    </row>
    <row r="1244" spans="1:6" x14ac:dyDescent="0.25">
      <c r="A1244" s="10">
        <v>10470054</v>
      </c>
      <c r="B1244" s="10" t="s">
        <v>348</v>
      </c>
      <c r="C1244" s="10" t="s">
        <v>66</v>
      </c>
      <c r="D1244" s="10" t="s">
        <v>48</v>
      </c>
      <c r="E1244" s="10" t="s">
        <v>378</v>
      </c>
      <c r="F1244" s="10">
        <v>1</v>
      </c>
    </row>
    <row r="1245" spans="1:6" x14ac:dyDescent="0.25">
      <c r="A1245" s="10">
        <v>10470054</v>
      </c>
      <c r="B1245" s="10" t="s">
        <v>348</v>
      </c>
      <c r="C1245" s="10" t="s">
        <v>66</v>
      </c>
      <c r="D1245" s="10" t="s">
        <v>48</v>
      </c>
      <c r="E1245" s="10" t="s">
        <v>379</v>
      </c>
      <c r="F1245" s="10">
        <v>1</v>
      </c>
    </row>
    <row r="1246" spans="1:6" x14ac:dyDescent="0.25">
      <c r="A1246" s="10">
        <v>10470054</v>
      </c>
      <c r="B1246" s="10" t="s">
        <v>348</v>
      </c>
      <c r="C1246" s="10" t="s">
        <v>66</v>
      </c>
      <c r="D1246" s="10" t="s">
        <v>48</v>
      </c>
      <c r="E1246" s="10" t="s">
        <v>377</v>
      </c>
      <c r="F1246" s="10">
        <v>0</v>
      </c>
    </row>
    <row r="1247" spans="1:6" x14ac:dyDescent="0.25">
      <c r="A1247" s="10">
        <v>10470055</v>
      </c>
      <c r="B1247" s="10" t="s">
        <v>348</v>
      </c>
      <c r="C1247" s="10" t="s">
        <v>87</v>
      </c>
      <c r="D1247" s="10" t="s">
        <v>48</v>
      </c>
      <c r="E1247" s="10" t="s">
        <v>378</v>
      </c>
      <c r="F1247" s="10">
        <v>1</v>
      </c>
    </row>
    <row r="1248" spans="1:6" x14ac:dyDescent="0.25">
      <c r="A1248" s="10">
        <v>10470055</v>
      </c>
      <c r="B1248" s="10" t="s">
        <v>348</v>
      </c>
      <c r="C1248" s="10" t="s">
        <v>87</v>
      </c>
      <c r="D1248" s="10" t="s">
        <v>48</v>
      </c>
      <c r="E1248" s="10" t="s">
        <v>379</v>
      </c>
      <c r="F1248" s="10">
        <v>1</v>
      </c>
    </row>
    <row r="1249" spans="1:6" x14ac:dyDescent="0.25">
      <c r="A1249" s="10">
        <v>10470055</v>
      </c>
      <c r="B1249" s="10" t="s">
        <v>348</v>
      </c>
      <c r="C1249" s="10" t="s">
        <v>87</v>
      </c>
      <c r="D1249" s="10" t="s">
        <v>48</v>
      </c>
      <c r="E1249" s="10" t="s">
        <v>377</v>
      </c>
      <c r="F1249" s="10">
        <v>0</v>
      </c>
    </row>
    <row r="1250" spans="1:6" x14ac:dyDescent="0.25">
      <c r="A1250" s="10">
        <v>10470056</v>
      </c>
      <c r="B1250" s="10" t="s">
        <v>348</v>
      </c>
      <c r="C1250" s="10" t="s">
        <v>115</v>
      </c>
      <c r="D1250" s="10" t="s">
        <v>104</v>
      </c>
      <c r="E1250" s="10" t="s">
        <v>378</v>
      </c>
      <c r="F1250" s="10">
        <v>1</v>
      </c>
    </row>
    <row r="1251" spans="1:6" x14ac:dyDescent="0.25">
      <c r="A1251" s="10">
        <v>10470056</v>
      </c>
      <c r="B1251" s="10" t="s">
        <v>348</v>
      </c>
      <c r="C1251" s="10" t="s">
        <v>115</v>
      </c>
      <c r="D1251" s="10" t="s">
        <v>104</v>
      </c>
      <c r="E1251" s="10" t="s">
        <v>379</v>
      </c>
      <c r="F1251" s="10">
        <v>1</v>
      </c>
    </row>
    <row r="1252" spans="1:6" x14ac:dyDescent="0.25">
      <c r="A1252" s="10">
        <v>10470056</v>
      </c>
      <c r="B1252" s="10" t="s">
        <v>348</v>
      </c>
      <c r="C1252" s="10" t="s">
        <v>115</v>
      </c>
      <c r="D1252" s="10" t="s">
        <v>104</v>
      </c>
      <c r="E1252" s="10" t="s">
        <v>377</v>
      </c>
      <c r="F1252" s="10">
        <v>0</v>
      </c>
    </row>
    <row r="1253" spans="1:6" x14ac:dyDescent="0.25">
      <c r="A1253" s="10">
        <v>10470057</v>
      </c>
      <c r="B1253" s="10" t="s">
        <v>348</v>
      </c>
      <c r="C1253" s="10" t="s">
        <v>177</v>
      </c>
      <c r="D1253" s="10" t="s">
        <v>104</v>
      </c>
      <c r="E1253" s="10" t="s">
        <v>378</v>
      </c>
      <c r="F1253" s="10">
        <v>1</v>
      </c>
    </row>
    <row r="1254" spans="1:6" x14ac:dyDescent="0.25">
      <c r="A1254" s="10">
        <v>10470057</v>
      </c>
      <c r="B1254" s="10" t="s">
        <v>348</v>
      </c>
      <c r="C1254" s="10" t="s">
        <v>177</v>
      </c>
      <c r="D1254" s="10" t="s">
        <v>104</v>
      </c>
      <c r="E1254" s="10" t="s">
        <v>379</v>
      </c>
      <c r="F1254" s="10">
        <v>1</v>
      </c>
    </row>
    <row r="1255" spans="1:6" x14ac:dyDescent="0.25">
      <c r="A1255" s="10">
        <v>10470057</v>
      </c>
      <c r="B1255" s="10" t="s">
        <v>348</v>
      </c>
      <c r="C1255" s="10" t="s">
        <v>177</v>
      </c>
      <c r="D1255" s="10" t="s">
        <v>104</v>
      </c>
      <c r="E1255" s="10" t="s">
        <v>377</v>
      </c>
      <c r="F1255" s="10">
        <v>0</v>
      </c>
    </row>
    <row r="1256" spans="1:6" x14ac:dyDescent="0.25">
      <c r="A1256" s="10">
        <v>10470058</v>
      </c>
      <c r="B1256" s="10" t="s">
        <v>348</v>
      </c>
      <c r="C1256" s="10" t="s">
        <v>269</v>
      </c>
      <c r="D1256" s="10" t="s">
        <v>186</v>
      </c>
      <c r="E1256" s="10" t="s">
        <v>378</v>
      </c>
      <c r="F1256" s="10">
        <v>1</v>
      </c>
    </row>
    <row r="1257" spans="1:6" x14ac:dyDescent="0.25">
      <c r="A1257" s="10">
        <v>10470058</v>
      </c>
      <c r="B1257" s="10" t="s">
        <v>348</v>
      </c>
      <c r="C1257" s="10" t="s">
        <v>269</v>
      </c>
      <c r="D1257" s="10" t="s">
        <v>186</v>
      </c>
      <c r="E1257" s="10" t="s">
        <v>379</v>
      </c>
      <c r="F1257" s="10">
        <v>1</v>
      </c>
    </row>
    <row r="1258" spans="1:6" x14ac:dyDescent="0.25">
      <c r="A1258" s="10">
        <v>10470058</v>
      </c>
      <c r="B1258" s="10" t="s">
        <v>348</v>
      </c>
      <c r="C1258" s="10" t="s">
        <v>269</v>
      </c>
      <c r="D1258" s="10" t="s">
        <v>186</v>
      </c>
      <c r="E1258" s="10" t="s">
        <v>377</v>
      </c>
      <c r="F1258" s="10">
        <v>0</v>
      </c>
    </row>
    <row r="1259" spans="1:6" x14ac:dyDescent="0.25">
      <c r="A1259" s="10">
        <v>10470059</v>
      </c>
      <c r="B1259" s="10" t="s">
        <v>348</v>
      </c>
      <c r="C1259" s="10" t="s">
        <v>128</v>
      </c>
      <c r="D1259" s="10" t="s">
        <v>104</v>
      </c>
      <c r="E1259" s="10" t="s">
        <v>378</v>
      </c>
      <c r="F1259" s="10">
        <v>1</v>
      </c>
    </row>
    <row r="1260" spans="1:6" x14ac:dyDescent="0.25">
      <c r="A1260" s="10">
        <v>10470059</v>
      </c>
      <c r="B1260" s="10" t="s">
        <v>348</v>
      </c>
      <c r="C1260" s="10" t="s">
        <v>128</v>
      </c>
      <c r="D1260" s="10" t="s">
        <v>104</v>
      </c>
      <c r="E1260" s="10" t="s">
        <v>379</v>
      </c>
      <c r="F1260" s="10">
        <v>1</v>
      </c>
    </row>
    <row r="1261" spans="1:6" x14ac:dyDescent="0.25">
      <c r="A1261" s="10">
        <v>10470059</v>
      </c>
      <c r="B1261" s="10" t="s">
        <v>348</v>
      </c>
      <c r="C1261" s="10" t="s">
        <v>128</v>
      </c>
      <c r="D1261" s="10" t="s">
        <v>104</v>
      </c>
      <c r="E1261" s="10" t="s">
        <v>377</v>
      </c>
      <c r="F1261" s="10">
        <v>0</v>
      </c>
    </row>
    <row r="1262" spans="1:6" x14ac:dyDescent="0.25">
      <c r="A1262" s="10">
        <v>10470060</v>
      </c>
      <c r="B1262" s="10" t="s">
        <v>348</v>
      </c>
      <c r="C1262" s="10" t="s">
        <v>199</v>
      </c>
      <c r="D1262" s="10" t="s">
        <v>186</v>
      </c>
      <c r="E1262" s="10" t="s">
        <v>378</v>
      </c>
      <c r="F1262" s="10">
        <v>0</v>
      </c>
    </row>
    <row r="1263" spans="1:6" x14ac:dyDescent="0.25">
      <c r="A1263" s="10">
        <v>10470060</v>
      </c>
      <c r="B1263" s="10" t="s">
        <v>348</v>
      </c>
      <c r="C1263" s="10" t="s">
        <v>199</v>
      </c>
      <c r="D1263" s="10" t="s">
        <v>186</v>
      </c>
      <c r="E1263" s="10" t="s">
        <v>379</v>
      </c>
      <c r="F1263" s="10">
        <v>1</v>
      </c>
    </row>
    <row r="1264" spans="1:6" x14ac:dyDescent="0.25">
      <c r="A1264" s="10">
        <v>10470060</v>
      </c>
      <c r="B1264" s="10" t="s">
        <v>348</v>
      </c>
      <c r="C1264" s="10" t="s">
        <v>199</v>
      </c>
      <c r="D1264" s="10" t="s">
        <v>186</v>
      </c>
      <c r="E1264" s="10" t="s">
        <v>377</v>
      </c>
      <c r="F1264" s="10">
        <v>0</v>
      </c>
    </row>
    <row r="1265" spans="1:6" x14ac:dyDescent="0.25">
      <c r="A1265" s="10">
        <v>10470061</v>
      </c>
      <c r="B1265" s="10" t="s">
        <v>348</v>
      </c>
      <c r="C1265" s="10" t="s">
        <v>308</v>
      </c>
      <c r="D1265" s="10" t="s">
        <v>48</v>
      </c>
      <c r="E1265" s="10" t="s">
        <v>378</v>
      </c>
      <c r="F1265" s="10">
        <v>1</v>
      </c>
    </row>
    <row r="1266" spans="1:6" x14ac:dyDescent="0.25">
      <c r="A1266" s="10">
        <v>10470061</v>
      </c>
      <c r="B1266" s="10" t="s">
        <v>348</v>
      </c>
      <c r="C1266" s="10" t="s">
        <v>308</v>
      </c>
      <c r="D1266" s="10" t="s">
        <v>48</v>
      </c>
      <c r="E1266" s="10" t="s">
        <v>379</v>
      </c>
      <c r="F1266" s="10">
        <v>1</v>
      </c>
    </row>
    <row r="1267" spans="1:6" x14ac:dyDescent="0.25">
      <c r="A1267" s="10">
        <v>10470061</v>
      </c>
      <c r="B1267" s="10" t="s">
        <v>348</v>
      </c>
      <c r="C1267" s="10" t="s">
        <v>308</v>
      </c>
      <c r="D1267" s="10" t="s">
        <v>48</v>
      </c>
      <c r="E1267" s="10" t="s">
        <v>377</v>
      </c>
      <c r="F1267" s="10">
        <v>0</v>
      </c>
    </row>
    <row r="1268" spans="1:6" x14ac:dyDescent="0.25">
      <c r="A1268" s="10">
        <v>10470062</v>
      </c>
      <c r="B1268" s="10" t="s">
        <v>348</v>
      </c>
      <c r="C1268" s="10" t="s">
        <v>69</v>
      </c>
      <c r="D1268" s="10" t="s">
        <v>48</v>
      </c>
      <c r="E1268" s="10" t="s">
        <v>378</v>
      </c>
      <c r="F1268" s="10">
        <v>1</v>
      </c>
    </row>
    <row r="1269" spans="1:6" x14ac:dyDescent="0.25">
      <c r="A1269" s="10">
        <v>10470062</v>
      </c>
      <c r="B1269" s="10" t="s">
        <v>348</v>
      </c>
      <c r="C1269" s="10" t="s">
        <v>69</v>
      </c>
      <c r="D1269" s="10" t="s">
        <v>48</v>
      </c>
      <c r="E1269" s="10" t="s">
        <v>379</v>
      </c>
      <c r="F1269" s="10">
        <v>1</v>
      </c>
    </row>
    <row r="1270" spans="1:6" x14ac:dyDescent="0.25">
      <c r="A1270" s="10">
        <v>10470062</v>
      </c>
      <c r="B1270" s="10" t="s">
        <v>348</v>
      </c>
      <c r="C1270" s="10" t="s">
        <v>69</v>
      </c>
      <c r="D1270" s="10" t="s">
        <v>48</v>
      </c>
      <c r="E1270" s="10" t="s">
        <v>377</v>
      </c>
      <c r="F1270" s="10">
        <v>0</v>
      </c>
    </row>
    <row r="1271" spans="1:6" x14ac:dyDescent="0.25">
      <c r="A1271" s="10">
        <v>10470063</v>
      </c>
      <c r="B1271" s="10" t="s">
        <v>348</v>
      </c>
      <c r="C1271" s="10" t="s">
        <v>174</v>
      </c>
      <c r="D1271" s="10" t="s">
        <v>104</v>
      </c>
      <c r="E1271" s="10" t="s">
        <v>378</v>
      </c>
      <c r="F1271" s="10">
        <v>1</v>
      </c>
    </row>
    <row r="1272" spans="1:6" x14ac:dyDescent="0.25">
      <c r="A1272" s="10">
        <v>10470063</v>
      </c>
      <c r="B1272" s="10" t="s">
        <v>348</v>
      </c>
      <c r="C1272" s="10" t="s">
        <v>174</v>
      </c>
      <c r="D1272" s="10" t="s">
        <v>104</v>
      </c>
      <c r="E1272" s="10" t="s">
        <v>379</v>
      </c>
      <c r="F1272" s="10">
        <v>0</v>
      </c>
    </row>
    <row r="1273" spans="1:6" x14ac:dyDescent="0.25">
      <c r="A1273" s="10">
        <v>10470063</v>
      </c>
      <c r="B1273" s="10" t="s">
        <v>348</v>
      </c>
      <c r="C1273" s="10" t="s">
        <v>174</v>
      </c>
      <c r="D1273" s="10" t="s">
        <v>104</v>
      </c>
      <c r="E1273" s="10" t="s">
        <v>377</v>
      </c>
      <c r="F1273" s="10">
        <v>0</v>
      </c>
    </row>
    <row r="1274" spans="1:6" x14ac:dyDescent="0.25">
      <c r="A1274" s="10">
        <v>10470064</v>
      </c>
      <c r="B1274" s="10" t="s">
        <v>348</v>
      </c>
      <c r="C1274" s="10" t="s">
        <v>93</v>
      </c>
      <c r="D1274" s="10" t="s">
        <v>48</v>
      </c>
      <c r="E1274" s="10" t="s">
        <v>378</v>
      </c>
      <c r="F1274" s="10">
        <v>1</v>
      </c>
    </row>
    <row r="1275" spans="1:6" x14ac:dyDescent="0.25">
      <c r="A1275" s="10">
        <v>10470064</v>
      </c>
      <c r="B1275" s="10" t="s">
        <v>348</v>
      </c>
      <c r="C1275" s="10" t="s">
        <v>93</v>
      </c>
      <c r="D1275" s="10" t="s">
        <v>48</v>
      </c>
      <c r="E1275" s="10" t="s">
        <v>379</v>
      </c>
      <c r="F1275" s="10">
        <v>0</v>
      </c>
    </row>
    <row r="1276" spans="1:6" x14ac:dyDescent="0.25">
      <c r="A1276" s="10">
        <v>10470064</v>
      </c>
      <c r="B1276" s="10" t="s">
        <v>348</v>
      </c>
      <c r="C1276" s="10" t="s">
        <v>93</v>
      </c>
      <c r="D1276" s="10" t="s">
        <v>48</v>
      </c>
      <c r="E1276" s="10" t="s">
        <v>377</v>
      </c>
      <c r="F1276" s="10">
        <v>0</v>
      </c>
    </row>
    <row r="1277" spans="1:6" x14ac:dyDescent="0.25">
      <c r="A1277" s="10">
        <v>10470065</v>
      </c>
      <c r="B1277" s="10" t="s">
        <v>348</v>
      </c>
      <c r="C1277" s="10" t="s">
        <v>180</v>
      </c>
      <c r="D1277" s="10" t="s">
        <v>104</v>
      </c>
      <c r="E1277" s="10" t="s">
        <v>378</v>
      </c>
      <c r="F1277" s="10">
        <v>1</v>
      </c>
    </row>
    <row r="1278" spans="1:6" x14ac:dyDescent="0.25">
      <c r="A1278" s="10">
        <v>10470065</v>
      </c>
      <c r="B1278" s="10" t="s">
        <v>348</v>
      </c>
      <c r="C1278" s="10" t="s">
        <v>180</v>
      </c>
      <c r="D1278" s="10" t="s">
        <v>104</v>
      </c>
      <c r="E1278" s="10" t="s">
        <v>379</v>
      </c>
      <c r="F1278" s="10">
        <v>1</v>
      </c>
    </row>
    <row r="1279" spans="1:6" x14ac:dyDescent="0.25">
      <c r="A1279" s="10">
        <v>10470065</v>
      </c>
      <c r="B1279" s="10" t="s">
        <v>348</v>
      </c>
      <c r="C1279" s="10" t="s">
        <v>180</v>
      </c>
      <c r="D1279" s="10" t="s">
        <v>104</v>
      </c>
      <c r="E1279" s="10" t="s">
        <v>377</v>
      </c>
      <c r="F1279" s="10">
        <v>0</v>
      </c>
    </row>
    <row r="1280" spans="1:6" x14ac:dyDescent="0.25">
      <c r="A1280" s="10">
        <v>10470066</v>
      </c>
      <c r="B1280" s="10" t="s">
        <v>348</v>
      </c>
      <c r="C1280" s="10" t="s">
        <v>166</v>
      </c>
      <c r="D1280" s="10" t="s">
        <v>104</v>
      </c>
      <c r="E1280" s="10" t="s">
        <v>378</v>
      </c>
      <c r="F1280" s="10">
        <v>1</v>
      </c>
    </row>
    <row r="1281" spans="1:6" x14ac:dyDescent="0.25">
      <c r="A1281" s="10">
        <v>10470066</v>
      </c>
      <c r="B1281" s="10" t="s">
        <v>348</v>
      </c>
      <c r="C1281" s="10" t="s">
        <v>166</v>
      </c>
      <c r="D1281" s="10" t="s">
        <v>104</v>
      </c>
      <c r="E1281" s="10" t="s">
        <v>379</v>
      </c>
      <c r="F1281" s="10">
        <v>1</v>
      </c>
    </row>
    <row r="1282" spans="1:6" x14ac:dyDescent="0.25">
      <c r="A1282" s="10">
        <v>10470066</v>
      </c>
      <c r="B1282" s="10" t="s">
        <v>348</v>
      </c>
      <c r="C1282" s="10" t="s">
        <v>166</v>
      </c>
      <c r="D1282" s="10" t="s">
        <v>104</v>
      </c>
      <c r="E1282" s="10" t="s">
        <v>377</v>
      </c>
      <c r="F1282" s="10">
        <v>0</v>
      </c>
    </row>
    <row r="1283" spans="1:6" x14ac:dyDescent="0.25">
      <c r="A1283" s="10">
        <v>10470067</v>
      </c>
      <c r="B1283" s="10" t="s">
        <v>348</v>
      </c>
      <c r="C1283" s="10" t="s">
        <v>60</v>
      </c>
      <c r="D1283" s="10" t="s">
        <v>48</v>
      </c>
      <c r="E1283" s="10" t="s">
        <v>378</v>
      </c>
      <c r="F1283" s="10">
        <v>1</v>
      </c>
    </row>
    <row r="1284" spans="1:6" x14ac:dyDescent="0.25">
      <c r="A1284" s="10">
        <v>10470067</v>
      </c>
      <c r="B1284" s="10" t="s">
        <v>348</v>
      </c>
      <c r="C1284" s="10" t="s">
        <v>60</v>
      </c>
      <c r="D1284" s="10" t="s">
        <v>48</v>
      </c>
      <c r="E1284" s="10" t="s">
        <v>379</v>
      </c>
      <c r="F1284" s="10">
        <v>1</v>
      </c>
    </row>
    <row r="1285" spans="1:6" x14ac:dyDescent="0.25">
      <c r="A1285" s="10">
        <v>10470067</v>
      </c>
      <c r="B1285" s="10" t="s">
        <v>348</v>
      </c>
      <c r="C1285" s="10" t="s">
        <v>60</v>
      </c>
      <c r="D1285" s="10" t="s">
        <v>48</v>
      </c>
      <c r="E1285" s="10" t="s">
        <v>377</v>
      </c>
      <c r="F1285" s="10">
        <v>0</v>
      </c>
    </row>
    <row r="1286" spans="1:6" x14ac:dyDescent="0.25">
      <c r="A1286" s="10">
        <v>10470068</v>
      </c>
      <c r="B1286" s="10" t="s">
        <v>348</v>
      </c>
      <c r="C1286" s="10" t="s">
        <v>75</v>
      </c>
      <c r="D1286" s="10" t="s">
        <v>48</v>
      </c>
      <c r="E1286" s="10" t="s">
        <v>378</v>
      </c>
      <c r="F1286" s="10">
        <v>1</v>
      </c>
    </row>
    <row r="1287" spans="1:6" x14ac:dyDescent="0.25">
      <c r="A1287" s="10">
        <v>10470068</v>
      </c>
      <c r="B1287" s="10" t="s">
        <v>348</v>
      </c>
      <c r="C1287" s="10" t="s">
        <v>75</v>
      </c>
      <c r="D1287" s="10" t="s">
        <v>48</v>
      </c>
      <c r="E1287" s="10" t="s">
        <v>379</v>
      </c>
      <c r="F1287" s="10">
        <v>1</v>
      </c>
    </row>
    <row r="1288" spans="1:6" x14ac:dyDescent="0.25">
      <c r="A1288" s="10">
        <v>10470068</v>
      </c>
      <c r="B1288" s="10" t="s">
        <v>348</v>
      </c>
      <c r="C1288" s="10" t="s">
        <v>75</v>
      </c>
      <c r="D1288" s="10" t="s">
        <v>48</v>
      </c>
      <c r="E1288" s="10" t="s">
        <v>377</v>
      </c>
      <c r="F1288" s="10">
        <v>0</v>
      </c>
    </row>
    <row r="1289" spans="1:6" x14ac:dyDescent="0.25">
      <c r="A1289" s="10">
        <v>10470069</v>
      </c>
      <c r="B1289" s="10" t="s">
        <v>348</v>
      </c>
      <c r="C1289" s="10" t="s">
        <v>169</v>
      </c>
      <c r="D1289" s="10" t="s">
        <v>104</v>
      </c>
      <c r="E1289" s="10" t="s">
        <v>378</v>
      </c>
      <c r="F1289" s="10">
        <v>1</v>
      </c>
    </row>
    <row r="1290" spans="1:6" x14ac:dyDescent="0.25">
      <c r="A1290" s="10">
        <v>10470069</v>
      </c>
      <c r="B1290" s="10" t="s">
        <v>348</v>
      </c>
      <c r="C1290" s="10" t="s">
        <v>169</v>
      </c>
      <c r="D1290" s="10" t="s">
        <v>104</v>
      </c>
      <c r="E1290" s="10" t="s">
        <v>379</v>
      </c>
      <c r="F1290" s="10">
        <v>1</v>
      </c>
    </row>
    <row r="1291" spans="1:6" x14ac:dyDescent="0.25">
      <c r="A1291" s="10">
        <v>10470069</v>
      </c>
      <c r="B1291" s="10" t="s">
        <v>348</v>
      </c>
      <c r="C1291" s="10" t="s">
        <v>169</v>
      </c>
      <c r="D1291" s="10" t="s">
        <v>104</v>
      </c>
      <c r="E1291" s="10" t="s">
        <v>377</v>
      </c>
      <c r="F1291" s="10">
        <v>0</v>
      </c>
    </row>
    <row r="1292" spans="1:6" x14ac:dyDescent="0.25">
      <c r="A1292" s="10">
        <v>10470070</v>
      </c>
      <c r="B1292" s="10" t="s">
        <v>348</v>
      </c>
      <c r="C1292" s="10" t="s">
        <v>242</v>
      </c>
      <c r="D1292" s="10" t="s">
        <v>136</v>
      </c>
      <c r="E1292" s="10" t="s">
        <v>378</v>
      </c>
      <c r="F1292" s="10">
        <v>1</v>
      </c>
    </row>
    <row r="1293" spans="1:6" x14ac:dyDescent="0.25">
      <c r="A1293" s="10">
        <v>10470070</v>
      </c>
      <c r="B1293" s="10" t="s">
        <v>348</v>
      </c>
      <c r="C1293" s="10" t="s">
        <v>242</v>
      </c>
      <c r="D1293" s="10" t="s">
        <v>136</v>
      </c>
      <c r="E1293" s="10" t="s">
        <v>379</v>
      </c>
      <c r="F1293" s="10">
        <v>1</v>
      </c>
    </row>
    <row r="1294" spans="1:6" x14ac:dyDescent="0.25">
      <c r="A1294" s="10">
        <v>10470070</v>
      </c>
      <c r="B1294" s="10" t="s">
        <v>348</v>
      </c>
      <c r="C1294" s="10" t="s">
        <v>242</v>
      </c>
      <c r="D1294" s="10" t="s">
        <v>136</v>
      </c>
      <c r="E1294" s="10" t="s">
        <v>377</v>
      </c>
      <c r="F1294" s="10">
        <v>0</v>
      </c>
    </row>
    <row r="1295" spans="1:6" x14ac:dyDescent="0.25">
      <c r="A1295" s="10">
        <v>10470071</v>
      </c>
      <c r="B1295" s="10" t="s">
        <v>348</v>
      </c>
      <c r="C1295" s="10" t="s">
        <v>141</v>
      </c>
      <c r="D1295" s="10" t="s">
        <v>136</v>
      </c>
      <c r="E1295" s="10" t="s">
        <v>378</v>
      </c>
      <c r="F1295" s="10">
        <v>1</v>
      </c>
    </row>
    <row r="1296" spans="1:6" x14ac:dyDescent="0.25">
      <c r="A1296" s="10">
        <v>10470071</v>
      </c>
      <c r="B1296" s="10" t="s">
        <v>348</v>
      </c>
      <c r="C1296" s="10" t="s">
        <v>141</v>
      </c>
      <c r="D1296" s="10" t="s">
        <v>136</v>
      </c>
      <c r="E1296" s="10" t="s">
        <v>379</v>
      </c>
      <c r="F1296" s="10">
        <v>1</v>
      </c>
    </row>
    <row r="1297" spans="1:6" x14ac:dyDescent="0.25">
      <c r="A1297" s="10">
        <v>10470071</v>
      </c>
      <c r="B1297" s="10" t="s">
        <v>348</v>
      </c>
      <c r="C1297" s="10" t="s">
        <v>141</v>
      </c>
      <c r="D1297" s="10" t="s">
        <v>136</v>
      </c>
      <c r="E1297" s="10" t="s">
        <v>377</v>
      </c>
      <c r="F1297" s="10">
        <v>0</v>
      </c>
    </row>
    <row r="1298" spans="1:6" x14ac:dyDescent="0.25">
      <c r="A1298" s="10">
        <v>10470073</v>
      </c>
      <c r="B1298" s="10" t="s">
        <v>348</v>
      </c>
      <c r="C1298" s="10" t="s">
        <v>295</v>
      </c>
      <c r="D1298" s="10" t="s">
        <v>233</v>
      </c>
      <c r="E1298" s="10" t="s">
        <v>378</v>
      </c>
      <c r="F1298" s="10">
        <v>1</v>
      </c>
    </row>
    <row r="1299" spans="1:6" x14ac:dyDescent="0.25">
      <c r="A1299" s="10">
        <v>10470073</v>
      </c>
      <c r="B1299" s="10" t="s">
        <v>348</v>
      </c>
      <c r="C1299" s="10" t="s">
        <v>295</v>
      </c>
      <c r="D1299" s="10" t="s">
        <v>233</v>
      </c>
      <c r="E1299" s="10" t="s">
        <v>379</v>
      </c>
      <c r="F1299" s="10">
        <v>1</v>
      </c>
    </row>
    <row r="1300" spans="1:6" x14ac:dyDescent="0.25">
      <c r="A1300" s="10">
        <v>10470073</v>
      </c>
      <c r="B1300" s="10" t="s">
        <v>348</v>
      </c>
      <c r="C1300" s="10" t="s">
        <v>295</v>
      </c>
      <c r="D1300" s="10" t="s">
        <v>233</v>
      </c>
      <c r="E1300" s="10" t="s">
        <v>377</v>
      </c>
      <c r="F1300" s="10">
        <v>0</v>
      </c>
    </row>
    <row r="1301" spans="1:6" x14ac:dyDescent="0.25">
      <c r="A1301" s="10">
        <v>10470074</v>
      </c>
      <c r="B1301" s="10" t="s">
        <v>348</v>
      </c>
      <c r="C1301" s="10" t="s">
        <v>300</v>
      </c>
      <c r="D1301" s="10" t="s">
        <v>233</v>
      </c>
      <c r="E1301" s="10" t="s">
        <v>378</v>
      </c>
      <c r="F1301" s="10">
        <v>1</v>
      </c>
    </row>
    <row r="1302" spans="1:6" x14ac:dyDescent="0.25">
      <c r="A1302" s="10">
        <v>10470074</v>
      </c>
      <c r="B1302" s="10" t="s">
        <v>348</v>
      </c>
      <c r="C1302" s="10" t="s">
        <v>300</v>
      </c>
      <c r="D1302" s="10" t="s">
        <v>233</v>
      </c>
      <c r="E1302" s="10" t="s">
        <v>379</v>
      </c>
      <c r="F1302" s="10">
        <v>1</v>
      </c>
    </row>
    <row r="1303" spans="1:6" x14ac:dyDescent="0.25">
      <c r="A1303" s="10">
        <v>10470074</v>
      </c>
      <c r="B1303" s="10" t="s">
        <v>348</v>
      </c>
      <c r="C1303" s="10" t="s">
        <v>300</v>
      </c>
      <c r="D1303" s="10" t="s">
        <v>233</v>
      </c>
      <c r="E1303" s="10" t="s">
        <v>377</v>
      </c>
      <c r="F1303" s="10">
        <v>0</v>
      </c>
    </row>
    <row r="1304" spans="1:6" x14ac:dyDescent="0.25">
      <c r="A1304" s="10">
        <v>10470075</v>
      </c>
      <c r="B1304" s="10" t="s">
        <v>348</v>
      </c>
      <c r="C1304" s="10" t="s">
        <v>131</v>
      </c>
      <c r="D1304" s="10" t="s">
        <v>104</v>
      </c>
      <c r="E1304" s="10" t="s">
        <v>378</v>
      </c>
      <c r="F1304" s="10">
        <v>1</v>
      </c>
    </row>
    <row r="1305" spans="1:6" x14ac:dyDescent="0.25">
      <c r="A1305" s="10">
        <v>10470075</v>
      </c>
      <c r="B1305" s="10" t="s">
        <v>348</v>
      </c>
      <c r="C1305" s="10" t="s">
        <v>131</v>
      </c>
      <c r="D1305" s="10" t="s">
        <v>104</v>
      </c>
      <c r="E1305" s="10" t="s">
        <v>379</v>
      </c>
      <c r="F1305" s="10">
        <v>1</v>
      </c>
    </row>
    <row r="1306" spans="1:6" x14ac:dyDescent="0.25">
      <c r="A1306" s="10">
        <v>10470075</v>
      </c>
      <c r="B1306" s="10" t="s">
        <v>348</v>
      </c>
      <c r="C1306" s="10" t="s">
        <v>131</v>
      </c>
      <c r="D1306" s="10" t="s">
        <v>104</v>
      </c>
      <c r="E1306" s="10" t="s">
        <v>377</v>
      </c>
      <c r="F1306" s="10">
        <v>0</v>
      </c>
    </row>
    <row r="1307" spans="1:6" x14ac:dyDescent="0.25">
      <c r="A1307" s="10">
        <v>10470076</v>
      </c>
      <c r="B1307" s="10" t="s">
        <v>348</v>
      </c>
      <c r="C1307" s="10" t="s">
        <v>47</v>
      </c>
      <c r="D1307" s="10" t="s">
        <v>48</v>
      </c>
      <c r="E1307" s="10" t="s">
        <v>378</v>
      </c>
      <c r="F1307" s="10">
        <v>1</v>
      </c>
    </row>
    <row r="1308" spans="1:6" x14ac:dyDescent="0.25">
      <c r="A1308" s="10">
        <v>10470076</v>
      </c>
      <c r="B1308" s="10" t="s">
        <v>348</v>
      </c>
      <c r="C1308" s="10" t="s">
        <v>47</v>
      </c>
      <c r="D1308" s="10" t="s">
        <v>48</v>
      </c>
      <c r="E1308" s="10" t="s">
        <v>379</v>
      </c>
      <c r="F1308" s="10">
        <v>1</v>
      </c>
    </row>
    <row r="1309" spans="1:6" x14ac:dyDescent="0.25">
      <c r="A1309" s="10">
        <v>10470076</v>
      </c>
      <c r="B1309" s="10" t="s">
        <v>348</v>
      </c>
      <c r="C1309" s="10" t="s">
        <v>47</v>
      </c>
      <c r="D1309" s="10" t="s">
        <v>48</v>
      </c>
      <c r="E1309" s="10" t="s">
        <v>377</v>
      </c>
      <c r="F1309" s="10">
        <v>0</v>
      </c>
    </row>
    <row r="1310" spans="1:6" x14ac:dyDescent="0.25">
      <c r="A1310" s="10">
        <v>10470077</v>
      </c>
      <c r="B1310" s="10" t="s">
        <v>348</v>
      </c>
      <c r="C1310" s="10" t="s">
        <v>292</v>
      </c>
      <c r="D1310" s="10" t="s">
        <v>233</v>
      </c>
      <c r="E1310" s="10" t="s">
        <v>378</v>
      </c>
      <c r="F1310" s="10">
        <v>1</v>
      </c>
    </row>
    <row r="1311" spans="1:6" x14ac:dyDescent="0.25">
      <c r="A1311" s="10">
        <v>10470077</v>
      </c>
      <c r="B1311" s="10" t="s">
        <v>348</v>
      </c>
      <c r="C1311" s="10" t="s">
        <v>292</v>
      </c>
      <c r="D1311" s="10" t="s">
        <v>233</v>
      </c>
      <c r="E1311" s="10" t="s">
        <v>379</v>
      </c>
      <c r="F1311" s="10">
        <v>0</v>
      </c>
    </row>
    <row r="1312" spans="1:6" x14ac:dyDescent="0.25">
      <c r="A1312" s="10">
        <v>10470077</v>
      </c>
      <c r="B1312" s="10" t="s">
        <v>348</v>
      </c>
      <c r="C1312" s="10" t="s">
        <v>292</v>
      </c>
      <c r="D1312" s="10" t="s">
        <v>233</v>
      </c>
      <c r="E1312" s="10" t="s">
        <v>377</v>
      </c>
      <c r="F1312" s="10">
        <v>0</v>
      </c>
    </row>
    <row r="1313" spans="1:6" x14ac:dyDescent="0.25">
      <c r="A1313" s="10">
        <v>10470078</v>
      </c>
      <c r="B1313" s="10" t="s">
        <v>348</v>
      </c>
      <c r="C1313" s="10" t="s">
        <v>163</v>
      </c>
      <c r="D1313" s="10" t="s">
        <v>136</v>
      </c>
      <c r="E1313" s="10" t="s">
        <v>378</v>
      </c>
      <c r="F1313" s="10">
        <v>1</v>
      </c>
    </row>
    <row r="1314" spans="1:6" x14ac:dyDescent="0.25">
      <c r="A1314" s="10">
        <v>10470078</v>
      </c>
      <c r="B1314" s="10" t="s">
        <v>348</v>
      </c>
      <c r="C1314" s="10" t="s">
        <v>163</v>
      </c>
      <c r="D1314" s="10" t="s">
        <v>136</v>
      </c>
      <c r="E1314" s="10" t="s">
        <v>379</v>
      </c>
      <c r="F1314" s="10">
        <v>1</v>
      </c>
    </row>
    <row r="1315" spans="1:6" x14ac:dyDescent="0.25">
      <c r="A1315" s="10">
        <v>10470078</v>
      </c>
      <c r="B1315" s="10" t="s">
        <v>348</v>
      </c>
      <c r="C1315" s="10" t="s">
        <v>163</v>
      </c>
      <c r="D1315" s="10" t="s">
        <v>136</v>
      </c>
      <c r="E1315" s="10" t="s">
        <v>377</v>
      </c>
      <c r="F1315" s="10">
        <v>0</v>
      </c>
    </row>
    <row r="1316" spans="1:6" x14ac:dyDescent="0.25">
      <c r="A1316" s="10">
        <v>10470079</v>
      </c>
      <c r="B1316" s="10" t="s">
        <v>348</v>
      </c>
      <c r="C1316" s="10" t="s">
        <v>281</v>
      </c>
      <c r="D1316" s="10" t="s">
        <v>253</v>
      </c>
      <c r="E1316" s="10" t="s">
        <v>378</v>
      </c>
      <c r="F1316" s="10">
        <v>1</v>
      </c>
    </row>
    <row r="1317" spans="1:6" x14ac:dyDescent="0.25">
      <c r="A1317" s="10">
        <v>10470079</v>
      </c>
      <c r="B1317" s="10" t="s">
        <v>348</v>
      </c>
      <c r="C1317" s="10" t="s">
        <v>281</v>
      </c>
      <c r="D1317" s="10" t="s">
        <v>253</v>
      </c>
      <c r="E1317" s="10" t="s">
        <v>379</v>
      </c>
      <c r="F1317" s="10">
        <v>0</v>
      </c>
    </row>
    <row r="1318" spans="1:6" x14ac:dyDescent="0.25">
      <c r="A1318" s="10">
        <v>10470079</v>
      </c>
      <c r="B1318" s="10" t="s">
        <v>348</v>
      </c>
      <c r="C1318" s="10" t="s">
        <v>281</v>
      </c>
      <c r="D1318" s="10" t="s">
        <v>253</v>
      </c>
      <c r="E1318" s="10" t="s">
        <v>377</v>
      </c>
      <c r="F1318" s="10">
        <v>0</v>
      </c>
    </row>
    <row r="1319" spans="1:6" x14ac:dyDescent="0.25">
      <c r="A1319" s="10">
        <v>10470080</v>
      </c>
      <c r="B1319" s="10" t="s">
        <v>348</v>
      </c>
      <c r="C1319" s="10" t="s">
        <v>237</v>
      </c>
      <c r="D1319" s="10" t="s">
        <v>233</v>
      </c>
      <c r="E1319" s="10" t="s">
        <v>378</v>
      </c>
      <c r="F1319" s="10">
        <v>1</v>
      </c>
    </row>
    <row r="1320" spans="1:6" x14ac:dyDescent="0.25">
      <c r="A1320" s="10">
        <v>10470080</v>
      </c>
      <c r="B1320" s="10" t="s">
        <v>348</v>
      </c>
      <c r="C1320" s="10" t="s">
        <v>237</v>
      </c>
      <c r="D1320" s="10" t="s">
        <v>233</v>
      </c>
      <c r="E1320" s="10" t="s">
        <v>379</v>
      </c>
      <c r="F1320" s="10">
        <v>1</v>
      </c>
    </row>
    <row r="1321" spans="1:6" x14ac:dyDescent="0.25">
      <c r="A1321" s="10">
        <v>10470080</v>
      </c>
      <c r="B1321" s="10" t="s">
        <v>348</v>
      </c>
      <c r="C1321" s="10" t="s">
        <v>237</v>
      </c>
      <c r="D1321" s="10" t="s">
        <v>233</v>
      </c>
      <c r="E1321" s="10" t="s">
        <v>377</v>
      </c>
      <c r="F1321" s="10">
        <v>0</v>
      </c>
    </row>
    <row r="1322" spans="1:6" x14ac:dyDescent="0.25">
      <c r="A1322" s="10">
        <v>10470081</v>
      </c>
      <c r="B1322" s="10" t="s">
        <v>348</v>
      </c>
      <c r="C1322" s="10" t="s">
        <v>284</v>
      </c>
      <c r="D1322" s="10" t="s">
        <v>233</v>
      </c>
      <c r="E1322" s="10" t="s">
        <v>378</v>
      </c>
      <c r="F1322" s="10">
        <v>1</v>
      </c>
    </row>
    <row r="1323" spans="1:6" x14ac:dyDescent="0.25">
      <c r="A1323" s="10">
        <v>10470081</v>
      </c>
      <c r="B1323" s="10" t="s">
        <v>348</v>
      </c>
      <c r="C1323" s="10" t="s">
        <v>284</v>
      </c>
      <c r="D1323" s="10" t="s">
        <v>233</v>
      </c>
      <c r="E1323" s="10" t="s">
        <v>379</v>
      </c>
      <c r="F1323" s="10">
        <v>0</v>
      </c>
    </row>
    <row r="1324" spans="1:6" x14ac:dyDescent="0.25">
      <c r="A1324" s="10">
        <v>10470081</v>
      </c>
      <c r="B1324" s="10" t="s">
        <v>348</v>
      </c>
      <c r="C1324" s="10" t="s">
        <v>284</v>
      </c>
      <c r="D1324" s="10" t="s">
        <v>233</v>
      </c>
      <c r="E1324" s="10" t="s">
        <v>377</v>
      </c>
      <c r="F1324" s="10">
        <v>0</v>
      </c>
    </row>
    <row r="1325" spans="1:6" x14ac:dyDescent="0.25">
      <c r="A1325" s="10">
        <v>10470082</v>
      </c>
      <c r="B1325" s="10" t="s">
        <v>348</v>
      </c>
      <c r="C1325" s="10" t="s">
        <v>98</v>
      </c>
      <c r="D1325" s="10" t="s">
        <v>48</v>
      </c>
      <c r="E1325" s="10" t="s">
        <v>378</v>
      </c>
      <c r="F1325" s="10">
        <v>1</v>
      </c>
    </row>
    <row r="1326" spans="1:6" x14ac:dyDescent="0.25">
      <c r="A1326" s="10">
        <v>10470082</v>
      </c>
      <c r="B1326" s="10" t="s">
        <v>348</v>
      </c>
      <c r="C1326" s="10" t="s">
        <v>98</v>
      </c>
      <c r="D1326" s="10" t="s">
        <v>48</v>
      </c>
      <c r="E1326" s="10" t="s">
        <v>379</v>
      </c>
      <c r="F1326" s="10">
        <v>0</v>
      </c>
    </row>
    <row r="1327" spans="1:6" x14ac:dyDescent="0.25">
      <c r="A1327" s="10">
        <v>10470082</v>
      </c>
      <c r="B1327" s="10" t="s">
        <v>348</v>
      </c>
      <c r="C1327" s="10" t="s">
        <v>98</v>
      </c>
      <c r="D1327" s="10" t="s">
        <v>48</v>
      </c>
      <c r="E1327" s="10" t="s">
        <v>377</v>
      </c>
      <c r="F1327" s="10">
        <v>0</v>
      </c>
    </row>
    <row r="1328" spans="1:6" x14ac:dyDescent="0.25">
      <c r="A1328" s="10">
        <v>10470083</v>
      </c>
      <c r="B1328" s="10" t="s">
        <v>348</v>
      </c>
      <c r="C1328" s="10" t="s">
        <v>272</v>
      </c>
      <c r="D1328" s="10" t="s">
        <v>253</v>
      </c>
      <c r="E1328" s="10" t="s">
        <v>378</v>
      </c>
      <c r="F1328" s="10">
        <v>1</v>
      </c>
    </row>
    <row r="1329" spans="1:6" x14ac:dyDescent="0.25">
      <c r="A1329" s="10">
        <v>10470083</v>
      </c>
      <c r="B1329" s="10" t="s">
        <v>348</v>
      </c>
      <c r="C1329" s="10" t="s">
        <v>272</v>
      </c>
      <c r="D1329" s="10" t="s">
        <v>253</v>
      </c>
      <c r="E1329" s="10" t="s">
        <v>379</v>
      </c>
      <c r="F1329" s="10">
        <v>1</v>
      </c>
    </row>
    <row r="1330" spans="1:6" x14ac:dyDescent="0.25">
      <c r="A1330" s="10">
        <v>10470083</v>
      </c>
      <c r="B1330" s="10" t="s">
        <v>348</v>
      </c>
      <c r="C1330" s="10" t="s">
        <v>272</v>
      </c>
      <c r="D1330" s="10" t="s">
        <v>253</v>
      </c>
      <c r="E1330" s="10" t="s">
        <v>377</v>
      </c>
      <c r="F1330" s="10">
        <v>0</v>
      </c>
    </row>
    <row r="1331" spans="1:6" x14ac:dyDescent="0.25">
      <c r="A1331" s="10">
        <v>10470084</v>
      </c>
      <c r="B1331" s="10" t="s">
        <v>348</v>
      </c>
      <c r="C1331" s="10" t="s">
        <v>146</v>
      </c>
      <c r="D1331" s="10" t="s">
        <v>136</v>
      </c>
      <c r="E1331" s="10" t="s">
        <v>378</v>
      </c>
      <c r="F1331" s="10">
        <v>1</v>
      </c>
    </row>
    <row r="1332" spans="1:6" x14ac:dyDescent="0.25">
      <c r="A1332" s="10">
        <v>10470084</v>
      </c>
      <c r="B1332" s="10" t="s">
        <v>348</v>
      </c>
      <c r="C1332" s="10" t="s">
        <v>146</v>
      </c>
      <c r="D1332" s="10" t="s">
        <v>136</v>
      </c>
      <c r="E1332" s="10" t="s">
        <v>379</v>
      </c>
      <c r="F1332" s="10">
        <v>1</v>
      </c>
    </row>
    <row r="1333" spans="1:6" x14ac:dyDescent="0.25">
      <c r="A1333" s="10">
        <v>10470084</v>
      </c>
      <c r="B1333" s="10" t="s">
        <v>348</v>
      </c>
      <c r="C1333" s="10" t="s">
        <v>146</v>
      </c>
      <c r="D1333" s="10" t="s">
        <v>136</v>
      </c>
      <c r="E1333" s="10" t="s">
        <v>377</v>
      </c>
      <c r="F1333" s="10">
        <v>0</v>
      </c>
    </row>
    <row r="1334" spans="1:6" x14ac:dyDescent="0.25">
      <c r="A1334" s="10">
        <v>10470085</v>
      </c>
      <c r="B1334" s="10" t="s">
        <v>348</v>
      </c>
      <c r="C1334" s="10" t="s">
        <v>256</v>
      </c>
      <c r="D1334" s="10" t="s">
        <v>253</v>
      </c>
      <c r="E1334" s="10" t="s">
        <v>378</v>
      </c>
      <c r="F1334" s="10">
        <v>1</v>
      </c>
    </row>
    <row r="1335" spans="1:6" x14ac:dyDescent="0.25">
      <c r="A1335" s="10">
        <v>10470085</v>
      </c>
      <c r="B1335" s="10" t="s">
        <v>348</v>
      </c>
      <c r="C1335" s="10" t="s">
        <v>256</v>
      </c>
      <c r="D1335" s="10" t="s">
        <v>253</v>
      </c>
      <c r="E1335" s="10" t="s">
        <v>379</v>
      </c>
      <c r="F1335" s="10">
        <v>1</v>
      </c>
    </row>
    <row r="1336" spans="1:6" x14ac:dyDescent="0.25">
      <c r="A1336" s="10">
        <v>10470085</v>
      </c>
      <c r="B1336" s="10" t="s">
        <v>348</v>
      </c>
      <c r="C1336" s="10" t="s">
        <v>256</v>
      </c>
      <c r="D1336" s="10" t="s">
        <v>253</v>
      </c>
      <c r="E1336" s="10" t="s">
        <v>377</v>
      </c>
      <c r="F1336" s="10">
        <v>0</v>
      </c>
    </row>
    <row r="1337" spans="1:6" x14ac:dyDescent="0.25">
      <c r="A1337" s="10">
        <v>10470086</v>
      </c>
      <c r="B1337" s="10" t="s">
        <v>348</v>
      </c>
      <c r="C1337" s="10" t="s">
        <v>289</v>
      </c>
      <c r="D1337" s="10" t="s">
        <v>233</v>
      </c>
      <c r="E1337" s="10" t="s">
        <v>378</v>
      </c>
      <c r="F1337" s="10">
        <v>1</v>
      </c>
    </row>
    <row r="1338" spans="1:6" x14ac:dyDescent="0.25">
      <c r="A1338" s="10">
        <v>10470086</v>
      </c>
      <c r="B1338" s="10" t="s">
        <v>348</v>
      </c>
      <c r="C1338" s="10" t="s">
        <v>289</v>
      </c>
      <c r="D1338" s="10" t="s">
        <v>233</v>
      </c>
      <c r="E1338" s="10" t="s">
        <v>379</v>
      </c>
      <c r="F1338" s="10">
        <v>0</v>
      </c>
    </row>
    <row r="1339" spans="1:6" x14ac:dyDescent="0.25">
      <c r="A1339" s="10">
        <v>10470086</v>
      </c>
      <c r="B1339" s="10" t="s">
        <v>348</v>
      </c>
      <c r="C1339" s="10" t="s">
        <v>289</v>
      </c>
      <c r="D1339" s="10" t="s">
        <v>233</v>
      </c>
      <c r="E1339" s="10" t="s">
        <v>377</v>
      </c>
      <c r="F1339" s="10">
        <v>0</v>
      </c>
    </row>
    <row r="1340" spans="1:6" x14ac:dyDescent="0.25">
      <c r="A1340" s="10">
        <v>10470087</v>
      </c>
      <c r="B1340" s="10" t="s">
        <v>348</v>
      </c>
      <c r="C1340" s="10" t="s">
        <v>156</v>
      </c>
      <c r="D1340" s="10" t="s">
        <v>136</v>
      </c>
      <c r="E1340" s="10" t="s">
        <v>378</v>
      </c>
      <c r="F1340" s="10">
        <v>1</v>
      </c>
    </row>
    <row r="1341" spans="1:6" x14ac:dyDescent="0.25">
      <c r="A1341" s="10">
        <v>10470087</v>
      </c>
      <c r="B1341" s="10" t="s">
        <v>348</v>
      </c>
      <c r="C1341" s="10" t="s">
        <v>156</v>
      </c>
      <c r="D1341" s="10" t="s">
        <v>136</v>
      </c>
      <c r="E1341" s="10" t="s">
        <v>379</v>
      </c>
      <c r="F1341" s="10">
        <v>1</v>
      </c>
    </row>
    <row r="1342" spans="1:6" x14ac:dyDescent="0.25">
      <c r="A1342" s="10">
        <v>10470087</v>
      </c>
      <c r="B1342" s="10" t="s">
        <v>348</v>
      </c>
      <c r="C1342" s="10" t="s">
        <v>156</v>
      </c>
      <c r="D1342" s="10" t="s">
        <v>136</v>
      </c>
      <c r="E1342" s="10" t="s">
        <v>377</v>
      </c>
      <c r="F1342" s="10">
        <v>0</v>
      </c>
    </row>
    <row r="1343" spans="1:6" x14ac:dyDescent="0.25">
      <c r="A1343" s="10">
        <v>10470088</v>
      </c>
      <c r="B1343" s="10" t="s">
        <v>348</v>
      </c>
      <c r="C1343" s="10" t="s">
        <v>275</v>
      </c>
      <c r="D1343" s="10" t="s">
        <v>253</v>
      </c>
      <c r="E1343" s="10" t="s">
        <v>378</v>
      </c>
      <c r="F1343" s="10">
        <v>1</v>
      </c>
    </row>
    <row r="1344" spans="1:6" x14ac:dyDescent="0.25">
      <c r="A1344" s="10">
        <v>10470088</v>
      </c>
      <c r="B1344" s="10" t="s">
        <v>348</v>
      </c>
      <c r="C1344" s="10" t="s">
        <v>275</v>
      </c>
      <c r="D1344" s="10" t="s">
        <v>253</v>
      </c>
      <c r="E1344" s="10" t="s">
        <v>379</v>
      </c>
      <c r="F1344" s="10">
        <v>0</v>
      </c>
    </row>
    <row r="1345" spans="1:6" x14ac:dyDescent="0.25">
      <c r="A1345" s="10">
        <v>10470088</v>
      </c>
      <c r="B1345" s="10" t="s">
        <v>348</v>
      </c>
      <c r="C1345" s="10" t="s">
        <v>275</v>
      </c>
      <c r="D1345" s="10" t="s">
        <v>253</v>
      </c>
      <c r="E1345" s="10" t="s">
        <v>377</v>
      </c>
      <c r="F1345" s="10">
        <v>0</v>
      </c>
    </row>
    <row r="1346" spans="1:6" x14ac:dyDescent="0.25">
      <c r="A1346" s="10">
        <v>10470089</v>
      </c>
      <c r="B1346" s="10" t="s">
        <v>348</v>
      </c>
      <c r="C1346" s="10" t="s">
        <v>227</v>
      </c>
      <c r="D1346" s="10" t="s">
        <v>136</v>
      </c>
      <c r="E1346" s="10" t="s">
        <v>378</v>
      </c>
      <c r="F1346" s="10">
        <v>1</v>
      </c>
    </row>
    <row r="1347" spans="1:6" x14ac:dyDescent="0.25">
      <c r="A1347" s="10">
        <v>10470089</v>
      </c>
      <c r="B1347" s="10" t="s">
        <v>348</v>
      </c>
      <c r="C1347" s="10" t="s">
        <v>227</v>
      </c>
      <c r="D1347" s="10" t="s">
        <v>136</v>
      </c>
      <c r="E1347" s="10" t="s">
        <v>379</v>
      </c>
      <c r="F1347" s="10">
        <v>1</v>
      </c>
    </row>
    <row r="1348" spans="1:6" x14ac:dyDescent="0.25">
      <c r="A1348" s="10">
        <v>10470089</v>
      </c>
      <c r="B1348" s="10" t="s">
        <v>348</v>
      </c>
      <c r="C1348" s="10" t="s">
        <v>227</v>
      </c>
      <c r="D1348" s="10" t="s">
        <v>136</v>
      </c>
      <c r="E1348" s="10" t="s">
        <v>377</v>
      </c>
      <c r="F1348" s="10">
        <v>0</v>
      </c>
    </row>
    <row r="1349" spans="1:6" x14ac:dyDescent="0.25">
      <c r="A1349" s="10">
        <v>10470090</v>
      </c>
      <c r="B1349" s="10" t="s">
        <v>348</v>
      </c>
      <c r="C1349" s="10" t="s">
        <v>232</v>
      </c>
      <c r="D1349" s="10" t="s">
        <v>233</v>
      </c>
      <c r="E1349" s="10" t="s">
        <v>378</v>
      </c>
      <c r="F1349" s="10">
        <v>1</v>
      </c>
    </row>
    <row r="1350" spans="1:6" x14ac:dyDescent="0.25">
      <c r="A1350" s="10">
        <v>10470090</v>
      </c>
      <c r="B1350" s="10" t="s">
        <v>348</v>
      </c>
      <c r="C1350" s="10" t="s">
        <v>232</v>
      </c>
      <c r="D1350" s="10" t="s">
        <v>233</v>
      </c>
      <c r="E1350" s="10" t="s">
        <v>379</v>
      </c>
      <c r="F1350" s="10">
        <v>1</v>
      </c>
    </row>
    <row r="1351" spans="1:6" x14ac:dyDescent="0.25">
      <c r="A1351" s="10">
        <v>10470090</v>
      </c>
      <c r="B1351" s="10" t="s">
        <v>348</v>
      </c>
      <c r="C1351" s="10" t="s">
        <v>232</v>
      </c>
      <c r="D1351" s="10" t="s">
        <v>233</v>
      </c>
      <c r="E1351" s="10" t="s">
        <v>377</v>
      </c>
      <c r="F1351" s="10">
        <v>0</v>
      </c>
    </row>
    <row r="1352" spans="1:6" x14ac:dyDescent="0.25">
      <c r="A1352" s="10">
        <v>10470091</v>
      </c>
      <c r="B1352" s="10" t="s">
        <v>348</v>
      </c>
      <c r="C1352" s="10" t="s">
        <v>151</v>
      </c>
      <c r="D1352" s="10" t="s">
        <v>136</v>
      </c>
      <c r="E1352" s="10" t="s">
        <v>378</v>
      </c>
      <c r="F1352" s="10">
        <v>1</v>
      </c>
    </row>
    <row r="1353" spans="1:6" x14ac:dyDescent="0.25">
      <c r="A1353" s="10">
        <v>10470091</v>
      </c>
      <c r="B1353" s="10" t="s">
        <v>348</v>
      </c>
      <c r="C1353" s="10" t="s">
        <v>151</v>
      </c>
      <c r="D1353" s="10" t="s">
        <v>136</v>
      </c>
      <c r="E1353" s="10" t="s">
        <v>379</v>
      </c>
      <c r="F1353" s="10">
        <v>1</v>
      </c>
    </row>
    <row r="1354" spans="1:6" x14ac:dyDescent="0.25">
      <c r="A1354" s="10">
        <v>10470091</v>
      </c>
      <c r="B1354" s="10" t="s">
        <v>348</v>
      </c>
      <c r="C1354" s="10" t="s">
        <v>151</v>
      </c>
      <c r="D1354" s="10" t="s">
        <v>136</v>
      </c>
      <c r="E1354" s="10" t="s">
        <v>377</v>
      </c>
      <c r="F1354" s="10">
        <v>0</v>
      </c>
    </row>
    <row r="1355" spans="1:6" x14ac:dyDescent="0.25">
      <c r="A1355" s="10">
        <v>10470092</v>
      </c>
      <c r="B1355" s="10" t="s">
        <v>348</v>
      </c>
      <c r="C1355" s="10" t="s">
        <v>217</v>
      </c>
      <c r="D1355" s="10" t="s">
        <v>136</v>
      </c>
      <c r="E1355" s="10" t="s">
        <v>378</v>
      </c>
      <c r="F1355" s="10">
        <v>1</v>
      </c>
    </row>
    <row r="1356" spans="1:6" x14ac:dyDescent="0.25">
      <c r="A1356" s="10">
        <v>10470092</v>
      </c>
      <c r="B1356" s="10" t="s">
        <v>348</v>
      </c>
      <c r="C1356" s="10" t="s">
        <v>217</v>
      </c>
      <c r="D1356" s="10" t="s">
        <v>136</v>
      </c>
      <c r="E1356" s="10" t="s">
        <v>379</v>
      </c>
      <c r="F1356" s="10">
        <v>1</v>
      </c>
    </row>
    <row r="1357" spans="1:6" x14ac:dyDescent="0.25">
      <c r="A1357" s="10">
        <v>10470092</v>
      </c>
      <c r="B1357" s="10" t="s">
        <v>348</v>
      </c>
      <c r="C1357" s="10" t="s">
        <v>217</v>
      </c>
      <c r="D1357" s="10" t="s">
        <v>136</v>
      </c>
      <c r="E1357" s="10" t="s">
        <v>377</v>
      </c>
      <c r="F1357" s="10">
        <v>0</v>
      </c>
    </row>
    <row r="1358" spans="1:6" x14ac:dyDescent="0.25">
      <c r="A1358" s="10">
        <v>10470093</v>
      </c>
      <c r="B1358" s="10" t="s">
        <v>348</v>
      </c>
      <c r="C1358" s="10" t="s">
        <v>247</v>
      </c>
      <c r="D1358" s="10" t="s">
        <v>136</v>
      </c>
      <c r="E1358" s="10" t="s">
        <v>378</v>
      </c>
      <c r="F1358" s="10">
        <v>1</v>
      </c>
    </row>
    <row r="1359" spans="1:6" x14ac:dyDescent="0.25">
      <c r="A1359" s="10">
        <v>10470093</v>
      </c>
      <c r="B1359" s="10" t="s">
        <v>348</v>
      </c>
      <c r="C1359" s="10" t="s">
        <v>247</v>
      </c>
      <c r="D1359" s="10" t="s">
        <v>136</v>
      </c>
      <c r="E1359" s="10" t="s">
        <v>379</v>
      </c>
      <c r="F1359" s="10">
        <v>1</v>
      </c>
    </row>
    <row r="1360" spans="1:6" x14ac:dyDescent="0.25">
      <c r="A1360" s="10">
        <v>10470093</v>
      </c>
      <c r="B1360" s="10" t="s">
        <v>348</v>
      </c>
      <c r="C1360" s="10" t="s">
        <v>247</v>
      </c>
      <c r="D1360" s="10" t="s">
        <v>136</v>
      </c>
      <c r="E1360" s="10" t="s">
        <v>377</v>
      </c>
      <c r="F1360" s="10">
        <v>0</v>
      </c>
    </row>
    <row r="1361" spans="1:6" x14ac:dyDescent="0.25">
      <c r="A1361" s="10">
        <v>10470094</v>
      </c>
      <c r="B1361" s="10" t="s">
        <v>348</v>
      </c>
      <c r="C1361" s="10" t="s">
        <v>278</v>
      </c>
      <c r="D1361" s="10" t="s">
        <v>253</v>
      </c>
      <c r="E1361" s="10" t="s">
        <v>378</v>
      </c>
      <c r="F1361" s="10">
        <v>1</v>
      </c>
    </row>
    <row r="1362" spans="1:6" x14ac:dyDescent="0.25">
      <c r="A1362" s="10">
        <v>10470094</v>
      </c>
      <c r="B1362" s="10" t="s">
        <v>348</v>
      </c>
      <c r="C1362" s="10" t="s">
        <v>278</v>
      </c>
      <c r="D1362" s="10" t="s">
        <v>253</v>
      </c>
      <c r="E1362" s="10" t="s">
        <v>379</v>
      </c>
      <c r="F1362" s="10">
        <v>0</v>
      </c>
    </row>
    <row r="1363" spans="1:6" x14ac:dyDescent="0.25">
      <c r="A1363" s="10">
        <v>10470094</v>
      </c>
      <c r="B1363" s="10" t="s">
        <v>348</v>
      </c>
      <c r="C1363" s="10" t="s">
        <v>278</v>
      </c>
      <c r="D1363" s="10" t="s">
        <v>253</v>
      </c>
      <c r="E1363" s="10" t="s">
        <v>377</v>
      </c>
      <c r="F1363" s="10">
        <v>0</v>
      </c>
    </row>
    <row r="1364" spans="1:6" x14ac:dyDescent="0.25">
      <c r="A1364" s="10">
        <v>10470095</v>
      </c>
      <c r="B1364" s="10" t="s">
        <v>348</v>
      </c>
      <c r="C1364" s="10" t="s">
        <v>222</v>
      </c>
      <c r="D1364" s="10" t="s">
        <v>136</v>
      </c>
      <c r="E1364" s="10" t="s">
        <v>378</v>
      </c>
      <c r="F1364" s="10">
        <v>1</v>
      </c>
    </row>
    <row r="1365" spans="1:6" x14ac:dyDescent="0.25">
      <c r="A1365" s="10">
        <v>10470095</v>
      </c>
      <c r="B1365" s="10" t="s">
        <v>348</v>
      </c>
      <c r="C1365" s="10" t="s">
        <v>222</v>
      </c>
      <c r="D1365" s="10" t="s">
        <v>136</v>
      </c>
      <c r="E1365" s="10" t="s">
        <v>379</v>
      </c>
      <c r="F1365" s="10">
        <v>0</v>
      </c>
    </row>
    <row r="1366" spans="1:6" x14ac:dyDescent="0.25">
      <c r="A1366" s="10">
        <v>10470095</v>
      </c>
      <c r="B1366" s="10" t="s">
        <v>348</v>
      </c>
      <c r="C1366" s="10" t="s">
        <v>222</v>
      </c>
      <c r="D1366" s="10" t="s">
        <v>136</v>
      </c>
      <c r="E1366" s="10" t="s">
        <v>377</v>
      </c>
      <c r="F1366" s="10">
        <v>0</v>
      </c>
    </row>
    <row r="1367" spans="1:6" x14ac:dyDescent="0.25">
      <c r="A1367" s="10">
        <v>10470096</v>
      </c>
      <c r="B1367" s="10" t="s">
        <v>348</v>
      </c>
      <c r="C1367" s="10" t="s">
        <v>252</v>
      </c>
      <c r="D1367" s="10" t="s">
        <v>253</v>
      </c>
      <c r="E1367" s="10" t="s">
        <v>378</v>
      </c>
      <c r="F1367" s="10">
        <v>1</v>
      </c>
    </row>
    <row r="1368" spans="1:6" x14ac:dyDescent="0.25">
      <c r="A1368" s="10">
        <v>10470096</v>
      </c>
      <c r="B1368" s="10" t="s">
        <v>348</v>
      </c>
      <c r="C1368" s="10" t="s">
        <v>252</v>
      </c>
      <c r="D1368" s="10" t="s">
        <v>253</v>
      </c>
      <c r="E1368" s="10" t="s">
        <v>379</v>
      </c>
      <c r="F1368" s="10">
        <v>0</v>
      </c>
    </row>
    <row r="1369" spans="1:6" x14ac:dyDescent="0.25">
      <c r="A1369" s="10">
        <v>10470096</v>
      </c>
      <c r="B1369" s="10" t="s">
        <v>348</v>
      </c>
      <c r="C1369" s="10" t="s">
        <v>252</v>
      </c>
      <c r="D1369" s="10" t="s">
        <v>253</v>
      </c>
      <c r="E1369" s="10" t="s">
        <v>377</v>
      </c>
      <c r="F1369" s="10">
        <v>0</v>
      </c>
    </row>
    <row r="1370" spans="1:6" x14ac:dyDescent="0.25">
      <c r="A1370" s="10">
        <v>10470097</v>
      </c>
      <c r="B1370" s="10" t="s">
        <v>348</v>
      </c>
      <c r="C1370" s="10" t="s">
        <v>135</v>
      </c>
      <c r="D1370" s="10" t="s">
        <v>136</v>
      </c>
      <c r="E1370" s="10" t="s">
        <v>378</v>
      </c>
      <c r="F1370" s="10">
        <v>1</v>
      </c>
    </row>
    <row r="1371" spans="1:6" x14ac:dyDescent="0.25">
      <c r="A1371" s="10">
        <v>10470097</v>
      </c>
      <c r="B1371" s="10" t="s">
        <v>348</v>
      </c>
      <c r="C1371" s="10" t="s">
        <v>135</v>
      </c>
      <c r="D1371" s="10" t="s">
        <v>136</v>
      </c>
      <c r="E1371" s="10" t="s">
        <v>379</v>
      </c>
      <c r="F1371" s="10">
        <v>1</v>
      </c>
    </row>
    <row r="1372" spans="1:6" x14ac:dyDescent="0.25">
      <c r="A1372" s="10">
        <v>10470097</v>
      </c>
      <c r="B1372" s="10" t="s">
        <v>348</v>
      </c>
      <c r="C1372" s="10" t="s">
        <v>135</v>
      </c>
      <c r="D1372" s="10" t="s">
        <v>136</v>
      </c>
      <c r="E1372" s="10" t="s">
        <v>377</v>
      </c>
      <c r="F1372" s="10">
        <v>0</v>
      </c>
    </row>
    <row r="1373" spans="1:6" x14ac:dyDescent="0.25">
      <c r="A1373" s="10">
        <v>10485525</v>
      </c>
      <c r="B1373" s="10" t="s">
        <v>348</v>
      </c>
      <c r="C1373" s="10" t="s">
        <v>305</v>
      </c>
      <c r="D1373" s="10" t="s">
        <v>253</v>
      </c>
      <c r="E1373" s="10" t="s">
        <v>378</v>
      </c>
      <c r="F1373" s="10">
        <v>1</v>
      </c>
    </row>
    <row r="1374" spans="1:6" x14ac:dyDescent="0.25">
      <c r="A1374" s="10">
        <v>10485525</v>
      </c>
      <c r="B1374" s="10" t="s">
        <v>348</v>
      </c>
      <c r="C1374" s="10" t="s">
        <v>305</v>
      </c>
      <c r="D1374" s="10" t="s">
        <v>253</v>
      </c>
      <c r="E1374" s="10" t="s">
        <v>379</v>
      </c>
      <c r="F1374" s="10">
        <v>1</v>
      </c>
    </row>
    <row r="1375" spans="1:6" x14ac:dyDescent="0.25">
      <c r="A1375" s="10">
        <v>10485525</v>
      </c>
      <c r="B1375" s="10" t="s">
        <v>348</v>
      </c>
      <c r="C1375" s="10" t="s">
        <v>305</v>
      </c>
      <c r="D1375" s="10" t="s">
        <v>253</v>
      </c>
      <c r="E1375" s="10" t="s">
        <v>377</v>
      </c>
      <c r="F1375" s="10">
        <v>0</v>
      </c>
    </row>
    <row r="1376" spans="1:6" x14ac:dyDescent="0.25">
      <c r="A1376" s="10">
        <v>10485526</v>
      </c>
      <c r="B1376" s="10" t="s">
        <v>348</v>
      </c>
      <c r="C1376" s="10" t="s">
        <v>185</v>
      </c>
      <c r="D1376" s="10" t="s">
        <v>186</v>
      </c>
      <c r="E1376" s="10" t="s">
        <v>378</v>
      </c>
      <c r="F1376" s="10">
        <v>1</v>
      </c>
    </row>
    <row r="1377" spans="1:6" x14ac:dyDescent="0.25">
      <c r="A1377" s="10">
        <v>10485526</v>
      </c>
      <c r="B1377" s="10" t="s">
        <v>348</v>
      </c>
      <c r="C1377" s="10" t="s">
        <v>185</v>
      </c>
      <c r="D1377" s="10" t="s">
        <v>186</v>
      </c>
      <c r="E1377" s="10" t="s">
        <v>379</v>
      </c>
      <c r="F1377" s="10">
        <v>1</v>
      </c>
    </row>
    <row r="1378" spans="1:6" x14ac:dyDescent="0.25">
      <c r="A1378" s="10">
        <v>10485526</v>
      </c>
      <c r="B1378" s="10" t="s">
        <v>348</v>
      </c>
      <c r="C1378" s="10" t="s">
        <v>185</v>
      </c>
      <c r="D1378" s="10" t="s">
        <v>186</v>
      </c>
      <c r="E1378" s="10" t="s">
        <v>377</v>
      </c>
      <c r="F1378" s="10">
        <v>0</v>
      </c>
    </row>
    <row r="1379" spans="1:6" x14ac:dyDescent="0.25">
      <c r="A1379" s="10">
        <v>10485527</v>
      </c>
      <c r="B1379" s="10" t="s">
        <v>348</v>
      </c>
      <c r="C1379" s="10" t="s">
        <v>194</v>
      </c>
      <c r="D1379" s="10" t="s">
        <v>186</v>
      </c>
      <c r="E1379" s="10" t="s">
        <v>378</v>
      </c>
      <c r="F1379" s="10">
        <v>0</v>
      </c>
    </row>
    <row r="1380" spans="1:6" x14ac:dyDescent="0.25">
      <c r="A1380" s="10">
        <v>10485527</v>
      </c>
      <c r="B1380" s="10" t="s">
        <v>348</v>
      </c>
      <c r="C1380" s="10" t="s">
        <v>194</v>
      </c>
      <c r="D1380" s="10" t="s">
        <v>186</v>
      </c>
      <c r="E1380" s="10" t="s">
        <v>379</v>
      </c>
      <c r="F1380" s="10">
        <v>0</v>
      </c>
    </row>
    <row r="1381" spans="1:6" x14ac:dyDescent="0.25">
      <c r="A1381" s="10">
        <v>10485527</v>
      </c>
      <c r="B1381" s="10" t="s">
        <v>348</v>
      </c>
      <c r="C1381" s="10" t="s">
        <v>194</v>
      </c>
      <c r="D1381" s="10" t="s">
        <v>186</v>
      </c>
      <c r="E1381" s="10" t="s">
        <v>377</v>
      </c>
      <c r="F1381" s="10">
        <v>1</v>
      </c>
    </row>
    <row r="1382" spans="1:6" x14ac:dyDescent="0.25">
      <c r="A1382" s="10">
        <v>10485528</v>
      </c>
      <c r="B1382" s="10" t="s">
        <v>348</v>
      </c>
      <c r="C1382" s="10" t="s">
        <v>284</v>
      </c>
      <c r="D1382" s="10" t="s">
        <v>233</v>
      </c>
      <c r="E1382" s="10" t="s">
        <v>378</v>
      </c>
      <c r="F1382" s="10">
        <v>1</v>
      </c>
    </row>
    <row r="1383" spans="1:6" x14ac:dyDescent="0.25">
      <c r="A1383" s="10">
        <v>10485528</v>
      </c>
      <c r="B1383" s="10" t="s">
        <v>348</v>
      </c>
      <c r="C1383" s="10" t="s">
        <v>284</v>
      </c>
      <c r="D1383" s="10" t="s">
        <v>233</v>
      </c>
      <c r="E1383" s="10" t="s">
        <v>379</v>
      </c>
      <c r="F1383" s="10">
        <v>0</v>
      </c>
    </row>
    <row r="1384" spans="1:6" x14ac:dyDescent="0.25">
      <c r="A1384" s="10">
        <v>10485528</v>
      </c>
      <c r="B1384" s="10" t="s">
        <v>348</v>
      </c>
      <c r="C1384" s="10" t="s">
        <v>284</v>
      </c>
      <c r="D1384" s="10" t="s">
        <v>233</v>
      </c>
      <c r="E1384" s="10" t="s">
        <v>377</v>
      </c>
      <c r="F1384" s="10">
        <v>0</v>
      </c>
    </row>
    <row r="1385" spans="1:6" x14ac:dyDescent="0.25">
      <c r="A1385" s="10">
        <v>10485529</v>
      </c>
      <c r="B1385" s="10" t="s">
        <v>348</v>
      </c>
      <c r="C1385" s="10" t="s">
        <v>125</v>
      </c>
      <c r="D1385" s="10" t="s">
        <v>104</v>
      </c>
      <c r="E1385" s="10" t="s">
        <v>378</v>
      </c>
      <c r="F1385" s="10">
        <v>1</v>
      </c>
    </row>
    <row r="1386" spans="1:6" x14ac:dyDescent="0.25">
      <c r="A1386" s="10">
        <v>10485529</v>
      </c>
      <c r="B1386" s="10" t="s">
        <v>348</v>
      </c>
      <c r="C1386" s="10" t="s">
        <v>125</v>
      </c>
      <c r="D1386" s="10" t="s">
        <v>104</v>
      </c>
      <c r="E1386" s="10" t="s">
        <v>379</v>
      </c>
      <c r="F1386" s="10">
        <v>1</v>
      </c>
    </row>
    <row r="1387" spans="1:6" x14ac:dyDescent="0.25">
      <c r="A1387" s="10">
        <v>10485529</v>
      </c>
      <c r="B1387" s="10" t="s">
        <v>348</v>
      </c>
      <c r="C1387" s="10" t="s">
        <v>125</v>
      </c>
      <c r="D1387" s="10" t="s">
        <v>104</v>
      </c>
      <c r="E1387" s="10" t="s">
        <v>377</v>
      </c>
      <c r="F1387" s="10">
        <v>0</v>
      </c>
    </row>
    <row r="1388" spans="1:6" x14ac:dyDescent="0.25">
      <c r="A1388" s="10">
        <v>10485530</v>
      </c>
      <c r="B1388" s="10" t="s">
        <v>348</v>
      </c>
      <c r="C1388" s="10" t="s">
        <v>209</v>
      </c>
      <c r="D1388" s="10" t="s">
        <v>186</v>
      </c>
      <c r="E1388" s="10" t="s">
        <v>378</v>
      </c>
      <c r="F1388" s="10">
        <v>0</v>
      </c>
    </row>
    <row r="1389" spans="1:6" x14ac:dyDescent="0.25">
      <c r="A1389" s="10">
        <v>10485530</v>
      </c>
      <c r="B1389" s="10" t="s">
        <v>348</v>
      </c>
      <c r="C1389" s="10" t="s">
        <v>209</v>
      </c>
      <c r="D1389" s="10" t="s">
        <v>186</v>
      </c>
      <c r="E1389" s="10" t="s">
        <v>379</v>
      </c>
      <c r="F1389" s="10">
        <v>1</v>
      </c>
    </row>
    <row r="1390" spans="1:6" x14ac:dyDescent="0.25">
      <c r="A1390" s="10">
        <v>10485530</v>
      </c>
      <c r="B1390" s="10" t="s">
        <v>348</v>
      </c>
      <c r="C1390" s="10" t="s">
        <v>209</v>
      </c>
      <c r="D1390" s="10" t="s">
        <v>186</v>
      </c>
      <c r="E1390" s="10" t="s">
        <v>377</v>
      </c>
      <c r="F1390" s="10">
        <v>0</v>
      </c>
    </row>
    <row r="1391" spans="1:6" x14ac:dyDescent="0.25">
      <c r="A1391" s="10">
        <v>10485531</v>
      </c>
      <c r="B1391" s="10" t="s">
        <v>348</v>
      </c>
      <c r="C1391" s="10" t="s">
        <v>131</v>
      </c>
      <c r="D1391" s="10" t="s">
        <v>104</v>
      </c>
      <c r="E1391" s="10" t="s">
        <v>378</v>
      </c>
      <c r="F1391" s="10">
        <v>1</v>
      </c>
    </row>
    <row r="1392" spans="1:6" x14ac:dyDescent="0.25">
      <c r="A1392" s="10">
        <v>10485531</v>
      </c>
      <c r="B1392" s="10" t="s">
        <v>348</v>
      </c>
      <c r="C1392" s="10" t="s">
        <v>131</v>
      </c>
      <c r="D1392" s="10" t="s">
        <v>104</v>
      </c>
      <c r="E1392" s="10" t="s">
        <v>379</v>
      </c>
      <c r="F1392" s="10">
        <v>1</v>
      </c>
    </row>
    <row r="1393" spans="1:6" x14ac:dyDescent="0.25">
      <c r="A1393" s="10">
        <v>10485531</v>
      </c>
      <c r="B1393" s="10" t="s">
        <v>348</v>
      </c>
      <c r="C1393" s="10" t="s">
        <v>131</v>
      </c>
      <c r="D1393" s="10" t="s">
        <v>104</v>
      </c>
      <c r="E1393" s="10" t="s">
        <v>377</v>
      </c>
      <c r="F1393" s="10">
        <v>0</v>
      </c>
    </row>
    <row r="1394" spans="1:6" x14ac:dyDescent="0.25">
      <c r="A1394" s="10">
        <v>10485532</v>
      </c>
      <c r="B1394" s="10" t="s">
        <v>348</v>
      </c>
      <c r="C1394" s="10" t="s">
        <v>163</v>
      </c>
      <c r="D1394" s="10" t="s">
        <v>136</v>
      </c>
      <c r="E1394" s="10" t="s">
        <v>378</v>
      </c>
      <c r="F1394" s="10">
        <v>1</v>
      </c>
    </row>
    <row r="1395" spans="1:6" x14ac:dyDescent="0.25">
      <c r="A1395" s="10">
        <v>10485532</v>
      </c>
      <c r="B1395" s="10" t="s">
        <v>348</v>
      </c>
      <c r="C1395" s="10" t="s">
        <v>163</v>
      </c>
      <c r="D1395" s="10" t="s">
        <v>136</v>
      </c>
      <c r="E1395" s="10" t="s">
        <v>379</v>
      </c>
      <c r="F1395" s="10">
        <v>1</v>
      </c>
    </row>
    <row r="1396" spans="1:6" x14ac:dyDescent="0.25">
      <c r="A1396" s="10">
        <v>10485532</v>
      </c>
      <c r="B1396" s="10" t="s">
        <v>348</v>
      </c>
      <c r="C1396" s="10" t="s">
        <v>163</v>
      </c>
      <c r="D1396" s="10" t="s">
        <v>136</v>
      </c>
      <c r="E1396" s="10" t="s">
        <v>377</v>
      </c>
      <c r="F1396" s="10">
        <v>0</v>
      </c>
    </row>
    <row r="1397" spans="1:6" x14ac:dyDescent="0.25">
      <c r="A1397" s="10">
        <v>10485533</v>
      </c>
      <c r="B1397" s="10" t="s">
        <v>348</v>
      </c>
      <c r="C1397" s="10" t="s">
        <v>151</v>
      </c>
      <c r="D1397" s="10" t="s">
        <v>136</v>
      </c>
      <c r="E1397" s="10" t="s">
        <v>378</v>
      </c>
      <c r="F1397" s="10">
        <v>1</v>
      </c>
    </row>
    <row r="1398" spans="1:6" x14ac:dyDescent="0.25">
      <c r="A1398" s="10">
        <v>10485533</v>
      </c>
      <c r="B1398" s="10" t="s">
        <v>348</v>
      </c>
      <c r="C1398" s="10" t="s">
        <v>151</v>
      </c>
      <c r="D1398" s="10" t="s">
        <v>136</v>
      </c>
      <c r="E1398" s="10" t="s">
        <v>379</v>
      </c>
      <c r="F1398" s="10">
        <v>0</v>
      </c>
    </row>
    <row r="1399" spans="1:6" x14ac:dyDescent="0.25">
      <c r="A1399" s="10">
        <v>10485533</v>
      </c>
      <c r="B1399" s="10" t="s">
        <v>348</v>
      </c>
      <c r="C1399" s="10" t="s">
        <v>151</v>
      </c>
      <c r="D1399" s="10" t="s">
        <v>136</v>
      </c>
      <c r="E1399" s="10" t="s">
        <v>377</v>
      </c>
      <c r="F1399" s="10">
        <v>0</v>
      </c>
    </row>
    <row r="1400" spans="1:6" x14ac:dyDescent="0.25">
      <c r="A1400" s="10">
        <v>10485534</v>
      </c>
      <c r="B1400" s="10" t="s">
        <v>348</v>
      </c>
      <c r="C1400" s="10" t="s">
        <v>180</v>
      </c>
      <c r="D1400" s="10" t="s">
        <v>104</v>
      </c>
      <c r="E1400" s="10" t="s">
        <v>378</v>
      </c>
      <c r="F1400" s="10">
        <v>1</v>
      </c>
    </row>
    <row r="1401" spans="1:6" x14ac:dyDescent="0.25">
      <c r="A1401" s="10">
        <v>10485534</v>
      </c>
      <c r="B1401" s="10" t="s">
        <v>348</v>
      </c>
      <c r="C1401" s="10" t="s">
        <v>180</v>
      </c>
      <c r="D1401" s="10" t="s">
        <v>104</v>
      </c>
      <c r="E1401" s="10" t="s">
        <v>379</v>
      </c>
      <c r="F1401" s="10">
        <v>1</v>
      </c>
    </row>
    <row r="1402" spans="1:6" x14ac:dyDescent="0.25">
      <c r="A1402" s="10">
        <v>10485534</v>
      </c>
      <c r="B1402" s="10" t="s">
        <v>348</v>
      </c>
      <c r="C1402" s="10" t="s">
        <v>180</v>
      </c>
      <c r="D1402" s="10" t="s">
        <v>104</v>
      </c>
      <c r="E1402" s="10" t="s">
        <v>377</v>
      </c>
      <c r="F1402" s="10">
        <v>0</v>
      </c>
    </row>
    <row r="1403" spans="1:6" x14ac:dyDescent="0.25">
      <c r="A1403" s="10">
        <v>10485535</v>
      </c>
      <c r="B1403" s="10" t="s">
        <v>348</v>
      </c>
      <c r="C1403" s="10" t="s">
        <v>204</v>
      </c>
      <c r="D1403" s="10" t="s">
        <v>186</v>
      </c>
      <c r="E1403" s="10" t="s">
        <v>378</v>
      </c>
      <c r="F1403" s="10">
        <v>0</v>
      </c>
    </row>
    <row r="1404" spans="1:6" x14ac:dyDescent="0.25">
      <c r="A1404" s="10">
        <v>10485535</v>
      </c>
      <c r="B1404" s="10" t="s">
        <v>348</v>
      </c>
      <c r="C1404" s="10" t="s">
        <v>204</v>
      </c>
      <c r="D1404" s="10" t="s">
        <v>186</v>
      </c>
      <c r="E1404" s="10" t="s">
        <v>379</v>
      </c>
      <c r="F1404" s="10">
        <v>0</v>
      </c>
    </row>
    <row r="1405" spans="1:6" x14ac:dyDescent="0.25">
      <c r="A1405" s="10">
        <v>10485535</v>
      </c>
      <c r="B1405" s="10" t="s">
        <v>348</v>
      </c>
      <c r="C1405" s="10" t="s">
        <v>204</v>
      </c>
      <c r="D1405" s="10" t="s">
        <v>186</v>
      </c>
      <c r="E1405" s="10" t="s">
        <v>377</v>
      </c>
      <c r="F1405" s="10">
        <v>1</v>
      </c>
    </row>
    <row r="1406" spans="1:6" x14ac:dyDescent="0.25">
      <c r="A1406" s="10">
        <v>10485536</v>
      </c>
      <c r="B1406" s="10" t="s">
        <v>348</v>
      </c>
      <c r="C1406" s="10" t="s">
        <v>264</v>
      </c>
      <c r="D1406" s="10" t="s">
        <v>186</v>
      </c>
      <c r="E1406" s="10" t="s">
        <v>378</v>
      </c>
      <c r="F1406" s="10">
        <v>1</v>
      </c>
    </row>
    <row r="1407" spans="1:6" x14ac:dyDescent="0.25">
      <c r="A1407" s="10">
        <v>10485536</v>
      </c>
      <c r="B1407" s="10" t="s">
        <v>348</v>
      </c>
      <c r="C1407" s="10" t="s">
        <v>264</v>
      </c>
      <c r="D1407" s="10" t="s">
        <v>186</v>
      </c>
      <c r="E1407" s="10" t="s">
        <v>379</v>
      </c>
      <c r="F1407" s="10">
        <v>1</v>
      </c>
    </row>
    <row r="1408" spans="1:6" x14ac:dyDescent="0.25">
      <c r="A1408" s="10">
        <v>10485536</v>
      </c>
      <c r="B1408" s="10" t="s">
        <v>348</v>
      </c>
      <c r="C1408" s="10" t="s">
        <v>264</v>
      </c>
      <c r="D1408" s="10" t="s">
        <v>186</v>
      </c>
      <c r="E1408" s="10" t="s">
        <v>377</v>
      </c>
      <c r="F1408" s="10">
        <v>0</v>
      </c>
    </row>
    <row r="1409" spans="1:6" x14ac:dyDescent="0.25">
      <c r="A1409" s="10">
        <v>10485537</v>
      </c>
      <c r="B1409" s="10" t="s">
        <v>348</v>
      </c>
      <c r="C1409" s="10" t="s">
        <v>69</v>
      </c>
      <c r="D1409" s="10" t="s">
        <v>48</v>
      </c>
      <c r="E1409" s="10" t="s">
        <v>378</v>
      </c>
      <c r="F1409" s="10">
        <v>1</v>
      </c>
    </row>
    <row r="1410" spans="1:6" x14ac:dyDescent="0.25">
      <c r="A1410" s="10">
        <v>10485537</v>
      </c>
      <c r="B1410" s="10" t="s">
        <v>348</v>
      </c>
      <c r="C1410" s="10" t="s">
        <v>69</v>
      </c>
      <c r="D1410" s="10" t="s">
        <v>48</v>
      </c>
      <c r="E1410" s="10" t="s">
        <v>379</v>
      </c>
      <c r="F1410" s="10">
        <v>1</v>
      </c>
    </row>
    <row r="1411" spans="1:6" x14ac:dyDescent="0.25">
      <c r="A1411" s="10">
        <v>10485537</v>
      </c>
      <c r="B1411" s="10" t="s">
        <v>348</v>
      </c>
      <c r="C1411" s="10" t="s">
        <v>69</v>
      </c>
      <c r="D1411" s="10" t="s">
        <v>48</v>
      </c>
      <c r="E1411" s="10" t="s">
        <v>377</v>
      </c>
      <c r="F1411" s="10">
        <v>0</v>
      </c>
    </row>
    <row r="1412" spans="1:6" x14ac:dyDescent="0.25">
      <c r="A1412" s="10">
        <v>10485538</v>
      </c>
      <c r="B1412" s="10" t="s">
        <v>348</v>
      </c>
      <c r="C1412" s="10" t="s">
        <v>191</v>
      </c>
      <c r="D1412" s="10" t="s">
        <v>186</v>
      </c>
      <c r="E1412" s="10" t="s">
        <v>378</v>
      </c>
      <c r="F1412" s="10">
        <v>1</v>
      </c>
    </row>
    <row r="1413" spans="1:6" x14ac:dyDescent="0.25">
      <c r="A1413" s="10">
        <v>10485538</v>
      </c>
      <c r="B1413" s="10" t="s">
        <v>348</v>
      </c>
      <c r="C1413" s="10" t="s">
        <v>191</v>
      </c>
      <c r="D1413" s="10" t="s">
        <v>186</v>
      </c>
      <c r="E1413" s="10" t="s">
        <v>379</v>
      </c>
      <c r="F1413" s="10">
        <v>0</v>
      </c>
    </row>
    <row r="1414" spans="1:6" x14ac:dyDescent="0.25">
      <c r="A1414" s="10">
        <v>10485538</v>
      </c>
      <c r="B1414" s="10" t="s">
        <v>348</v>
      </c>
      <c r="C1414" s="10" t="s">
        <v>191</v>
      </c>
      <c r="D1414" s="10" t="s">
        <v>186</v>
      </c>
      <c r="E1414" s="10" t="s">
        <v>377</v>
      </c>
      <c r="F1414" s="10">
        <v>0</v>
      </c>
    </row>
    <row r="1415" spans="1:6" x14ac:dyDescent="0.25">
      <c r="A1415" s="10">
        <v>10485539</v>
      </c>
      <c r="B1415" s="10" t="s">
        <v>348</v>
      </c>
      <c r="C1415" s="10" t="s">
        <v>177</v>
      </c>
      <c r="D1415" s="10" t="s">
        <v>104</v>
      </c>
      <c r="E1415" s="10" t="s">
        <v>378</v>
      </c>
      <c r="F1415" s="10">
        <v>1</v>
      </c>
    </row>
    <row r="1416" spans="1:6" x14ac:dyDescent="0.25">
      <c r="A1416" s="10">
        <v>10485539</v>
      </c>
      <c r="B1416" s="10" t="s">
        <v>348</v>
      </c>
      <c r="C1416" s="10" t="s">
        <v>177</v>
      </c>
      <c r="D1416" s="10" t="s">
        <v>104</v>
      </c>
      <c r="E1416" s="10" t="s">
        <v>379</v>
      </c>
      <c r="F1416" s="10">
        <v>0</v>
      </c>
    </row>
    <row r="1417" spans="1:6" x14ac:dyDescent="0.25">
      <c r="A1417" s="10">
        <v>10485539</v>
      </c>
      <c r="B1417" s="10" t="s">
        <v>348</v>
      </c>
      <c r="C1417" s="10" t="s">
        <v>177</v>
      </c>
      <c r="D1417" s="10" t="s">
        <v>104</v>
      </c>
      <c r="E1417" s="10" t="s">
        <v>377</v>
      </c>
      <c r="F1417" s="10">
        <v>1</v>
      </c>
    </row>
    <row r="1418" spans="1:6" x14ac:dyDescent="0.25">
      <c r="A1418" s="10">
        <v>10485540</v>
      </c>
      <c r="B1418" s="10" t="s">
        <v>348</v>
      </c>
      <c r="C1418" s="10" t="s">
        <v>256</v>
      </c>
      <c r="D1418" s="10" t="s">
        <v>253</v>
      </c>
      <c r="E1418" s="10" t="s">
        <v>378</v>
      </c>
      <c r="F1418" s="10">
        <v>1</v>
      </c>
    </row>
    <row r="1419" spans="1:6" x14ac:dyDescent="0.25">
      <c r="A1419" s="10">
        <v>10485540</v>
      </c>
      <c r="B1419" s="10" t="s">
        <v>348</v>
      </c>
      <c r="C1419" s="10" t="s">
        <v>256</v>
      </c>
      <c r="D1419" s="10" t="s">
        <v>253</v>
      </c>
      <c r="E1419" s="10" t="s">
        <v>379</v>
      </c>
      <c r="F1419" s="10">
        <v>0</v>
      </c>
    </row>
    <row r="1420" spans="1:6" x14ac:dyDescent="0.25">
      <c r="A1420" s="10">
        <v>10485540</v>
      </c>
      <c r="B1420" s="10" t="s">
        <v>348</v>
      </c>
      <c r="C1420" s="10" t="s">
        <v>256</v>
      </c>
      <c r="D1420" s="10" t="s">
        <v>253</v>
      </c>
      <c r="E1420" s="10" t="s">
        <v>377</v>
      </c>
      <c r="F1420" s="10">
        <v>0</v>
      </c>
    </row>
    <row r="1421" spans="1:6" x14ac:dyDescent="0.25">
      <c r="A1421" s="10">
        <v>10485541</v>
      </c>
      <c r="B1421" s="10" t="s">
        <v>348</v>
      </c>
      <c r="C1421" s="10" t="s">
        <v>128</v>
      </c>
      <c r="D1421" s="10" t="s">
        <v>104</v>
      </c>
      <c r="E1421" s="10" t="s">
        <v>378</v>
      </c>
      <c r="F1421" s="10">
        <v>1</v>
      </c>
    </row>
    <row r="1422" spans="1:6" x14ac:dyDescent="0.25">
      <c r="A1422" s="10">
        <v>10485541</v>
      </c>
      <c r="B1422" s="10" t="s">
        <v>348</v>
      </c>
      <c r="C1422" s="10" t="s">
        <v>128</v>
      </c>
      <c r="D1422" s="10" t="s">
        <v>104</v>
      </c>
      <c r="E1422" s="10" t="s">
        <v>379</v>
      </c>
      <c r="F1422" s="10">
        <v>1</v>
      </c>
    </row>
    <row r="1423" spans="1:6" x14ac:dyDescent="0.25">
      <c r="A1423" s="10">
        <v>10485541</v>
      </c>
      <c r="B1423" s="10" t="s">
        <v>348</v>
      </c>
      <c r="C1423" s="10" t="s">
        <v>128</v>
      </c>
      <c r="D1423" s="10" t="s">
        <v>104</v>
      </c>
      <c r="E1423" s="10" t="s">
        <v>377</v>
      </c>
      <c r="F1423" s="10">
        <v>0</v>
      </c>
    </row>
    <row r="1424" spans="1:6" x14ac:dyDescent="0.25">
      <c r="A1424" s="10">
        <v>10485542</v>
      </c>
      <c r="B1424" s="10" t="s">
        <v>348</v>
      </c>
      <c r="C1424" s="10" t="s">
        <v>166</v>
      </c>
      <c r="D1424" s="10" t="s">
        <v>104</v>
      </c>
      <c r="E1424" s="10" t="s">
        <v>378</v>
      </c>
      <c r="F1424" s="10">
        <v>1</v>
      </c>
    </row>
    <row r="1425" spans="1:6" x14ac:dyDescent="0.25">
      <c r="A1425" s="10">
        <v>10485542</v>
      </c>
      <c r="B1425" s="10" t="s">
        <v>348</v>
      </c>
      <c r="C1425" s="10" t="s">
        <v>166</v>
      </c>
      <c r="D1425" s="10" t="s">
        <v>104</v>
      </c>
      <c r="E1425" s="10" t="s">
        <v>379</v>
      </c>
      <c r="F1425" s="10">
        <v>1</v>
      </c>
    </row>
    <row r="1426" spans="1:6" x14ac:dyDescent="0.25">
      <c r="A1426" s="10">
        <v>10485542</v>
      </c>
      <c r="B1426" s="10" t="s">
        <v>348</v>
      </c>
      <c r="C1426" s="10" t="s">
        <v>166</v>
      </c>
      <c r="D1426" s="10" t="s">
        <v>104</v>
      </c>
      <c r="E1426" s="10" t="s">
        <v>377</v>
      </c>
      <c r="F1426" s="10">
        <v>0</v>
      </c>
    </row>
    <row r="1427" spans="1:6" x14ac:dyDescent="0.25">
      <c r="A1427" s="10">
        <v>10485543</v>
      </c>
      <c r="B1427" s="10" t="s">
        <v>348</v>
      </c>
      <c r="C1427" s="10" t="s">
        <v>174</v>
      </c>
      <c r="D1427" s="10" t="s">
        <v>104</v>
      </c>
      <c r="E1427" s="10" t="s">
        <v>378</v>
      </c>
      <c r="F1427" s="10">
        <v>1</v>
      </c>
    </row>
    <row r="1428" spans="1:6" x14ac:dyDescent="0.25">
      <c r="A1428" s="10">
        <v>10485543</v>
      </c>
      <c r="B1428" s="10" t="s">
        <v>348</v>
      </c>
      <c r="C1428" s="10" t="s">
        <v>174</v>
      </c>
      <c r="D1428" s="10" t="s">
        <v>104</v>
      </c>
      <c r="E1428" s="10" t="s">
        <v>379</v>
      </c>
      <c r="F1428" s="10">
        <v>0</v>
      </c>
    </row>
    <row r="1429" spans="1:6" x14ac:dyDescent="0.25">
      <c r="A1429" s="10">
        <v>10485543</v>
      </c>
      <c r="B1429" s="10" t="s">
        <v>348</v>
      </c>
      <c r="C1429" s="10" t="s">
        <v>174</v>
      </c>
      <c r="D1429" s="10" t="s">
        <v>104</v>
      </c>
      <c r="E1429" s="10" t="s">
        <v>377</v>
      </c>
      <c r="F1429" s="10">
        <v>0</v>
      </c>
    </row>
    <row r="1430" spans="1:6" x14ac:dyDescent="0.25">
      <c r="A1430" s="10">
        <v>10485544</v>
      </c>
      <c r="B1430" s="10" t="s">
        <v>348</v>
      </c>
      <c r="C1430" s="10" t="s">
        <v>146</v>
      </c>
      <c r="D1430" s="10" t="s">
        <v>136</v>
      </c>
      <c r="E1430" s="10" t="s">
        <v>378</v>
      </c>
      <c r="F1430" s="10">
        <v>1</v>
      </c>
    </row>
    <row r="1431" spans="1:6" x14ac:dyDescent="0.25">
      <c r="A1431" s="10">
        <v>10485544</v>
      </c>
      <c r="B1431" s="10" t="s">
        <v>348</v>
      </c>
      <c r="C1431" s="10" t="s">
        <v>146</v>
      </c>
      <c r="D1431" s="10" t="s">
        <v>136</v>
      </c>
      <c r="E1431" s="10" t="s">
        <v>379</v>
      </c>
      <c r="F1431" s="10">
        <v>1</v>
      </c>
    </row>
    <row r="1432" spans="1:6" x14ac:dyDescent="0.25">
      <c r="A1432" s="10">
        <v>10485544</v>
      </c>
      <c r="B1432" s="10" t="s">
        <v>348</v>
      </c>
      <c r="C1432" s="10" t="s">
        <v>146</v>
      </c>
      <c r="D1432" s="10" t="s">
        <v>136</v>
      </c>
      <c r="E1432" s="10" t="s">
        <v>377</v>
      </c>
      <c r="F1432" s="10">
        <v>0</v>
      </c>
    </row>
    <row r="1433" spans="1:6" x14ac:dyDescent="0.25">
      <c r="A1433" s="10">
        <v>10485545</v>
      </c>
      <c r="B1433" s="10" t="s">
        <v>348</v>
      </c>
      <c r="C1433" s="10" t="s">
        <v>60</v>
      </c>
      <c r="D1433" s="10" t="s">
        <v>48</v>
      </c>
      <c r="E1433" s="10" t="s">
        <v>378</v>
      </c>
      <c r="F1433" s="10">
        <v>1</v>
      </c>
    </row>
    <row r="1434" spans="1:6" x14ac:dyDescent="0.25">
      <c r="A1434" s="10">
        <v>10485545</v>
      </c>
      <c r="B1434" s="10" t="s">
        <v>348</v>
      </c>
      <c r="C1434" s="10" t="s">
        <v>60</v>
      </c>
      <c r="D1434" s="10" t="s">
        <v>48</v>
      </c>
      <c r="E1434" s="10" t="s">
        <v>379</v>
      </c>
      <c r="F1434" s="10">
        <v>1</v>
      </c>
    </row>
    <row r="1435" spans="1:6" x14ac:dyDescent="0.25">
      <c r="A1435" s="10">
        <v>10485545</v>
      </c>
      <c r="B1435" s="10" t="s">
        <v>348</v>
      </c>
      <c r="C1435" s="10" t="s">
        <v>60</v>
      </c>
      <c r="D1435" s="10" t="s">
        <v>48</v>
      </c>
      <c r="E1435" s="10" t="s">
        <v>377</v>
      </c>
      <c r="F1435" s="10">
        <v>0</v>
      </c>
    </row>
    <row r="1436" spans="1:6" x14ac:dyDescent="0.25">
      <c r="A1436" s="10">
        <v>10485546</v>
      </c>
      <c r="B1436" s="10" t="s">
        <v>348</v>
      </c>
      <c r="C1436" s="10" t="s">
        <v>47</v>
      </c>
      <c r="D1436" s="10" t="s">
        <v>48</v>
      </c>
      <c r="E1436" s="10" t="s">
        <v>378</v>
      </c>
      <c r="F1436" s="10">
        <v>0</v>
      </c>
    </row>
    <row r="1437" spans="1:6" x14ac:dyDescent="0.25">
      <c r="A1437" s="10">
        <v>10485546</v>
      </c>
      <c r="B1437" s="10" t="s">
        <v>348</v>
      </c>
      <c r="C1437" s="10" t="s">
        <v>47</v>
      </c>
      <c r="D1437" s="10" t="s">
        <v>48</v>
      </c>
      <c r="E1437" s="10" t="s">
        <v>379</v>
      </c>
      <c r="F1437" s="10">
        <v>1</v>
      </c>
    </row>
    <row r="1438" spans="1:6" x14ac:dyDescent="0.25">
      <c r="A1438" s="10">
        <v>10485546</v>
      </c>
      <c r="B1438" s="10" t="s">
        <v>348</v>
      </c>
      <c r="C1438" s="10" t="s">
        <v>47</v>
      </c>
      <c r="D1438" s="10" t="s">
        <v>48</v>
      </c>
      <c r="E1438" s="10" t="s">
        <v>377</v>
      </c>
      <c r="F1438" s="10">
        <v>0</v>
      </c>
    </row>
    <row r="1439" spans="1:6" x14ac:dyDescent="0.25">
      <c r="A1439" s="10">
        <v>10485547</v>
      </c>
      <c r="B1439" s="10" t="s">
        <v>348</v>
      </c>
      <c r="C1439" s="10" t="s">
        <v>141</v>
      </c>
      <c r="D1439" s="10" t="s">
        <v>136</v>
      </c>
      <c r="E1439" s="10" t="s">
        <v>378</v>
      </c>
      <c r="F1439" s="10">
        <v>1</v>
      </c>
    </row>
    <row r="1440" spans="1:6" x14ac:dyDescent="0.25">
      <c r="A1440" s="10">
        <v>10485547</v>
      </c>
      <c r="B1440" s="10" t="s">
        <v>348</v>
      </c>
      <c r="C1440" s="10" t="s">
        <v>141</v>
      </c>
      <c r="D1440" s="10" t="s">
        <v>136</v>
      </c>
      <c r="E1440" s="10" t="s">
        <v>379</v>
      </c>
      <c r="F1440" s="10">
        <v>0</v>
      </c>
    </row>
    <row r="1441" spans="1:6" x14ac:dyDescent="0.25">
      <c r="A1441" s="10">
        <v>10485547</v>
      </c>
      <c r="B1441" s="10" t="s">
        <v>348</v>
      </c>
      <c r="C1441" s="10" t="s">
        <v>141</v>
      </c>
      <c r="D1441" s="10" t="s">
        <v>136</v>
      </c>
      <c r="E1441" s="10" t="s">
        <v>377</v>
      </c>
      <c r="F1441" s="10">
        <v>1</v>
      </c>
    </row>
    <row r="1442" spans="1:6" x14ac:dyDescent="0.25">
      <c r="A1442" s="10">
        <v>10485548</v>
      </c>
      <c r="B1442" s="10" t="s">
        <v>348</v>
      </c>
      <c r="C1442" s="10" t="s">
        <v>292</v>
      </c>
      <c r="D1442" s="10" t="s">
        <v>233</v>
      </c>
      <c r="E1442" s="10" t="s">
        <v>378</v>
      </c>
      <c r="F1442" s="10">
        <v>1</v>
      </c>
    </row>
    <row r="1443" spans="1:6" x14ac:dyDescent="0.25">
      <c r="A1443" s="10">
        <v>10485548</v>
      </c>
      <c r="B1443" s="10" t="s">
        <v>348</v>
      </c>
      <c r="C1443" s="10" t="s">
        <v>292</v>
      </c>
      <c r="D1443" s="10" t="s">
        <v>233</v>
      </c>
      <c r="E1443" s="10" t="s">
        <v>379</v>
      </c>
      <c r="F1443" s="10">
        <v>0</v>
      </c>
    </row>
    <row r="1444" spans="1:6" x14ac:dyDescent="0.25">
      <c r="A1444" s="10">
        <v>10485548</v>
      </c>
      <c r="B1444" s="10" t="s">
        <v>348</v>
      </c>
      <c r="C1444" s="10" t="s">
        <v>292</v>
      </c>
      <c r="D1444" s="10" t="s">
        <v>233</v>
      </c>
      <c r="E1444" s="10" t="s">
        <v>377</v>
      </c>
      <c r="F1444" s="10">
        <v>0</v>
      </c>
    </row>
    <row r="1445" spans="1:6" x14ac:dyDescent="0.25">
      <c r="A1445" s="10">
        <v>10485549</v>
      </c>
      <c r="B1445" s="10" t="s">
        <v>348</v>
      </c>
      <c r="C1445" s="10" t="s">
        <v>272</v>
      </c>
      <c r="D1445" s="10" t="s">
        <v>253</v>
      </c>
      <c r="E1445" s="10" t="s">
        <v>378</v>
      </c>
      <c r="F1445" s="10">
        <v>1</v>
      </c>
    </row>
    <row r="1446" spans="1:6" x14ac:dyDescent="0.25">
      <c r="A1446" s="10">
        <v>10485549</v>
      </c>
      <c r="B1446" s="10" t="s">
        <v>348</v>
      </c>
      <c r="C1446" s="10" t="s">
        <v>272</v>
      </c>
      <c r="D1446" s="10" t="s">
        <v>253</v>
      </c>
      <c r="E1446" s="10" t="s">
        <v>379</v>
      </c>
      <c r="F1446" s="10">
        <v>0</v>
      </c>
    </row>
    <row r="1447" spans="1:6" x14ac:dyDescent="0.25">
      <c r="A1447" s="10">
        <v>10485549</v>
      </c>
      <c r="B1447" s="10" t="s">
        <v>348</v>
      </c>
      <c r="C1447" s="10" t="s">
        <v>272</v>
      </c>
      <c r="D1447" s="10" t="s">
        <v>253</v>
      </c>
      <c r="E1447" s="10" t="s">
        <v>377</v>
      </c>
      <c r="F1447" s="10">
        <v>0</v>
      </c>
    </row>
    <row r="1448" spans="1:6" x14ac:dyDescent="0.25">
      <c r="A1448" s="10">
        <v>10485550</v>
      </c>
      <c r="B1448" s="10" t="s">
        <v>348</v>
      </c>
      <c r="C1448" s="10" t="s">
        <v>232</v>
      </c>
      <c r="D1448" s="10" t="s">
        <v>233</v>
      </c>
      <c r="E1448" s="10" t="s">
        <v>378</v>
      </c>
      <c r="F1448" s="10">
        <v>1</v>
      </c>
    </row>
    <row r="1449" spans="1:6" x14ac:dyDescent="0.25">
      <c r="A1449" s="10">
        <v>10485550</v>
      </c>
      <c r="B1449" s="10" t="s">
        <v>348</v>
      </c>
      <c r="C1449" s="10" t="s">
        <v>232</v>
      </c>
      <c r="D1449" s="10" t="s">
        <v>233</v>
      </c>
      <c r="E1449" s="10" t="s">
        <v>379</v>
      </c>
      <c r="F1449" s="10">
        <v>1</v>
      </c>
    </row>
    <row r="1450" spans="1:6" x14ac:dyDescent="0.25">
      <c r="A1450" s="10">
        <v>10485550</v>
      </c>
      <c r="B1450" s="10" t="s">
        <v>348</v>
      </c>
      <c r="C1450" s="10" t="s">
        <v>232</v>
      </c>
      <c r="D1450" s="10" t="s">
        <v>233</v>
      </c>
      <c r="E1450" s="10" t="s">
        <v>377</v>
      </c>
      <c r="F1450" s="10">
        <v>0</v>
      </c>
    </row>
    <row r="1451" spans="1:6" x14ac:dyDescent="0.25">
      <c r="A1451" s="10">
        <v>10485551</v>
      </c>
      <c r="B1451" s="10" t="s">
        <v>348</v>
      </c>
      <c r="C1451" s="10" t="s">
        <v>278</v>
      </c>
      <c r="D1451" s="10" t="s">
        <v>253</v>
      </c>
      <c r="E1451" s="10" t="s">
        <v>378</v>
      </c>
      <c r="F1451" s="10">
        <v>1</v>
      </c>
    </row>
    <row r="1452" spans="1:6" x14ac:dyDescent="0.25">
      <c r="A1452" s="10">
        <v>10485551</v>
      </c>
      <c r="B1452" s="10" t="s">
        <v>348</v>
      </c>
      <c r="C1452" s="10" t="s">
        <v>278</v>
      </c>
      <c r="D1452" s="10" t="s">
        <v>253</v>
      </c>
      <c r="E1452" s="10" t="s">
        <v>379</v>
      </c>
      <c r="F1452" s="10">
        <v>1</v>
      </c>
    </row>
    <row r="1453" spans="1:6" x14ac:dyDescent="0.25">
      <c r="A1453" s="10">
        <v>10485551</v>
      </c>
      <c r="B1453" s="10" t="s">
        <v>348</v>
      </c>
      <c r="C1453" s="10" t="s">
        <v>278</v>
      </c>
      <c r="D1453" s="10" t="s">
        <v>253</v>
      </c>
      <c r="E1453" s="10" t="s">
        <v>377</v>
      </c>
      <c r="F1453" s="10">
        <v>0</v>
      </c>
    </row>
    <row r="1454" spans="1:6" x14ac:dyDescent="0.25">
      <c r="A1454" s="10">
        <v>10485552</v>
      </c>
      <c r="B1454" s="10" t="s">
        <v>348</v>
      </c>
      <c r="C1454" s="10" t="s">
        <v>217</v>
      </c>
      <c r="D1454" s="10" t="s">
        <v>136</v>
      </c>
      <c r="E1454" s="10" t="s">
        <v>378</v>
      </c>
      <c r="F1454" s="10">
        <v>1</v>
      </c>
    </row>
    <row r="1455" spans="1:6" x14ac:dyDescent="0.25">
      <c r="A1455" s="10">
        <v>10485552</v>
      </c>
      <c r="B1455" s="10" t="s">
        <v>348</v>
      </c>
      <c r="C1455" s="10" t="s">
        <v>217</v>
      </c>
      <c r="D1455" s="10" t="s">
        <v>136</v>
      </c>
      <c r="E1455" s="10" t="s">
        <v>379</v>
      </c>
      <c r="F1455" s="10">
        <v>0</v>
      </c>
    </row>
    <row r="1456" spans="1:6" x14ac:dyDescent="0.25">
      <c r="A1456" s="10">
        <v>10485552</v>
      </c>
      <c r="B1456" s="10" t="s">
        <v>348</v>
      </c>
      <c r="C1456" s="10" t="s">
        <v>217</v>
      </c>
      <c r="D1456" s="10" t="s">
        <v>136</v>
      </c>
      <c r="E1456" s="10" t="s">
        <v>377</v>
      </c>
      <c r="F1456" s="10">
        <v>0</v>
      </c>
    </row>
    <row r="1457" spans="1:6" x14ac:dyDescent="0.25">
      <c r="A1457" s="10">
        <v>10485553</v>
      </c>
      <c r="B1457" s="10" t="s">
        <v>348</v>
      </c>
      <c r="C1457" s="10" t="s">
        <v>82</v>
      </c>
      <c r="D1457" s="10" t="s">
        <v>48</v>
      </c>
      <c r="E1457" s="10" t="s">
        <v>378</v>
      </c>
      <c r="F1457" s="10">
        <v>1</v>
      </c>
    </row>
    <row r="1458" spans="1:6" x14ac:dyDescent="0.25">
      <c r="A1458" s="10">
        <v>10485553</v>
      </c>
      <c r="B1458" s="10" t="s">
        <v>348</v>
      </c>
      <c r="C1458" s="10" t="s">
        <v>82</v>
      </c>
      <c r="D1458" s="10" t="s">
        <v>48</v>
      </c>
      <c r="E1458" s="10" t="s">
        <v>379</v>
      </c>
      <c r="F1458" s="10">
        <v>1</v>
      </c>
    </row>
    <row r="1459" spans="1:6" x14ac:dyDescent="0.25">
      <c r="A1459" s="10">
        <v>10485553</v>
      </c>
      <c r="B1459" s="10" t="s">
        <v>348</v>
      </c>
      <c r="C1459" s="10" t="s">
        <v>82</v>
      </c>
      <c r="D1459" s="10" t="s">
        <v>48</v>
      </c>
      <c r="E1459" s="10" t="s">
        <v>377</v>
      </c>
      <c r="F1459" s="10">
        <v>0</v>
      </c>
    </row>
    <row r="1460" spans="1:6" x14ac:dyDescent="0.25">
      <c r="A1460" s="10">
        <v>10485554</v>
      </c>
      <c r="B1460" s="10" t="s">
        <v>348</v>
      </c>
      <c r="C1460" s="10" t="s">
        <v>109</v>
      </c>
      <c r="D1460" s="10" t="s">
        <v>104</v>
      </c>
      <c r="E1460" s="10" t="s">
        <v>378</v>
      </c>
      <c r="F1460" s="10">
        <v>1</v>
      </c>
    </row>
    <row r="1461" spans="1:6" x14ac:dyDescent="0.25">
      <c r="A1461" s="10">
        <v>10485554</v>
      </c>
      <c r="B1461" s="10" t="s">
        <v>348</v>
      </c>
      <c r="C1461" s="10" t="s">
        <v>109</v>
      </c>
      <c r="D1461" s="10" t="s">
        <v>104</v>
      </c>
      <c r="E1461" s="10" t="s">
        <v>379</v>
      </c>
      <c r="F1461" s="10">
        <v>1</v>
      </c>
    </row>
    <row r="1462" spans="1:6" x14ac:dyDescent="0.25">
      <c r="A1462" s="10">
        <v>10485554</v>
      </c>
      <c r="B1462" s="10" t="s">
        <v>348</v>
      </c>
      <c r="C1462" s="10" t="s">
        <v>109</v>
      </c>
      <c r="D1462" s="10" t="s">
        <v>104</v>
      </c>
      <c r="E1462" s="10" t="s">
        <v>377</v>
      </c>
      <c r="F1462" s="10">
        <v>0</v>
      </c>
    </row>
    <row r="1463" spans="1:6" x14ac:dyDescent="0.25">
      <c r="A1463" s="10">
        <v>10485555</v>
      </c>
      <c r="B1463" s="10" t="s">
        <v>348</v>
      </c>
      <c r="C1463" s="10" t="s">
        <v>66</v>
      </c>
      <c r="D1463" s="10" t="s">
        <v>48</v>
      </c>
      <c r="E1463" s="10" t="s">
        <v>378</v>
      </c>
      <c r="F1463" s="10">
        <v>1</v>
      </c>
    </row>
    <row r="1464" spans="1:6" x14ac:dyDescent="0.25">
      <c r="A1464" s="10">
        <v>10485555</v>
      </c>
      <c r="B1464" s="10" t="s">
        <v>348</v>
      </c>
      <c r="C1464" s="10" t="s">
        <v>66</v>
      </c>
      <c r="D1464" s="10" t="s">
        <v>48</v>
      </c>
      <c r="E1464" s="10" t="s">
        <v>379</v>
      </c>
      <c r="F1464" s="10">
        <v>1</v>
      </c>
    </row>
    <row r="1465" spans="1:6" x14ac:dyDescent="0.25">
      <c r="A1465" s="10">
        <v>10485555</v>
      </c>
      <c r="B1465" s="10" t="s">
        <v>348</v>
      </c>
      <c r="C1465" s="10" t="s">
        <v>66</v>
      </c>
      <c r="D1465" s="10" t="s">
        <v>48</v>
      </c>
      <c r="E1465" s="10" t="s">
        <v>377</v>
      </c>
      <c r="F1465" s="10">
        <v>0</v>
      </c>
    </row>
    <row r="1466" spans="1:6" x14ac:dyDescent="0.25">
      <c r="A1466" s="10">
        <v>10485556</v>
      </c>
      <c r="B1466" s="10" t="s">
        <v>348</v>
      </c>
      <c r="C1466" s="10" t="s">
        <v>87</v>
      </c>
      <c r="D1466" s="10" t="s">
        <v>48</v>
      </c>
      <c r="E1466" s="10" t="s">
        <v>378</v>
      </c>
      <c r="F1466" s="10">
        <v>1</v>
      </c>
    </row>
    <row r="1467" spans="1:6" x14ac:dyDescent="0.25">
      <c r="A1467" s="10">
        <v>10485556</v>
      </c>
      <c r="B1467" s="10" t="s">
        <v>348</v>
      </c>
      <c r="C1467" s="10" t="s">
        <v>87</v>
      </c>
      <c r="D1467" s="10" t="s">
        <v>48</v>
      </c>
      <c r="E1467" s="10" t="s">
        <v>379</v>
      </c>
      <c r="F1467" s="10">
        <v>1</v>
      </c>
    </row>
    <row r="1468" spans="1:6" x14ac:dyDescent="0.25">
      <c r="A1468" s="10">
        <v>10485556</v>
      </c>
      <c r="B1468" s="10" t="s">
        <v>348</v>
      </c>
      <c r="C1468" s="10" t="s">
        <v>87</v>
      </c>
      <c r="D1468" s="10" t="s">
        <v>48</v>
      </c>
      <c r="E1468" s="10" t="s">
        <v>377</v>
      </c>
      <c r="F1468" s="10">
        <v>0</v>
      </c>
    </row>
    <row r="1469" spans="1:6" x14ac:dyDescent="0.25">
      <c r="A1469" s="10">
        <v>10485557</v>
      </c>
      <c r="B1469" s="10" t="s">
        <v>348</v>
      </c>
      <c r="C1469" s="10" t="s">
        <v>269</v>
      </c>
      <c r="D1469" s="10" t="s">
        <v>186</v>
      </c>
      <c r="E1469" s="10" t="s">
        <v>378</v>
      </c>
      <c r="F1469" s="10">
        <v>1</v>
      </c>
    </row>
    <row r="1470" spans="1:6" x14ac:dyDescent="0.25">
      <c r="A1470" s="10">
        <v>10485557</v>
      </c>
      <c r="B1470" s="10" t="s">
        <v>348</v>
      </c>
      <c r="C1470" s="10" t="s">
        <v>269</v>
      </c>
      <c r="D1470" s="10" t="s">
        <v>186</v>
      </c>
      <c r="E1470" s="10" t="s">
        <v>379</v>
      </c>
      <c r="F1470" s="10">
        <v>0</v>
      </c>
    </row>
    <row r="1471" spans="1:6" x14ac:dyDescent="0.25">
      <c r="A1471" s="10">
        <v>10485557</v>
      </c>
      <c r="B1471" s="10" t="s">
        <v>348</v>
      </c>
      <c r="C1471" s="10" t="s">
        <v>269</v>
      </c>
      <c r="D1471" s="10" t="s">
        <v>186</v>
      </c>
      <c r="E1471" s="10" t="s">
        <v>377</v>
      </c>
      <c r="F1471" s="10">
        <v>0</v>
      </c>
    </row>
    <row r="1472" spans="1:6" x14ac:dyDescent="0.25">
      <c r="A1472" s="10">
        <v>10485558</v>
      </c>
      <c r="B1472" s="10" t="s">
        <v>348</v>
      </c>
      <c r="C1472" s="10" t="s">
        <v>308</v>
      </c>
      <c r="D1472" s="10" t="s">
        <v>48</v>
      </c>
      <c r="E1472" s="10" t="s">
        <v>378</v>
      </c>
      <c r="F1472" s="10">
        <v>1</v>
      </c>
    </row>
    <row r="1473" spans="1:6" x14ac:dyDescent="0.25">
      <c r="A1473" s="10">
        <v>10485558</v>
      </c>
      <c r="B1473" s="10" t="s">
        <v>348</v>
      </c>
      <c r="C1473" s="10" t="s">
        <v>308</v>
      </c>
      <c r="D1473" s="10" t="s">
        <v>48</v>
      </c>
      <c r="E1473" s="10" t="s">
        <v>379</v>
      </c>
      <c r="F1473" s="10">
        <v>1</v>
      </c>
    </row>
    <row r="1474" spans="1:6" x14ac:dyDescent="0.25">
      <c r="A1474" s="10">
        <v>10485558</v>
      </c>
      <c r="B1474" s="10" t="s">
        <v>348</v>
      </c>
      <c r="C1474" s="10" t="s">
        <v>308</v>
      </c>
      <c r="D1474" s="10" t="s">
        <v>48</v>
      </c>
      <c r="E1474" s="10" t="s">
        <v>377</v>
      </c>
      <c r="F1474" s="10">
        <v>0</v>
      </c>
    </row>
    <row r="1475" spans="1:6" x14ac:dyDescent="0.25">
      <c r="A1475" s="10">
        <v>10485559</v>
      </c>
      <c r="B1475" s="10" t="s">
        <v>348</v>
      </c>
      <c r="C1475" s="10" t="s">
        <v>169</v>
      </c>
      <c r="D1475" s="10" t="s">
        <v>104</v>
      </c>
      <c r="E1475" s="10" t="s">
        <v>378</v>
      </c>
      <c r="F1475" s="10">
        <v>1</v>
      </c>
    </row>
    <row r="1476" spans="1:6" x14ac:dyDescent="0.25">
      <c r="A1476" s="10">
        <v>10485559</v>
      </c>
      <c r="B1476" s="10" t="s">
        <v>348</v>
      </c>
      <c r="C1476" s="10" t="s">
        <v>169</v>
      </c>
      <c r="D1476" s="10" t="s">
        <v>104</v>
      </c>
      <c r="E1476" s="10" t="s">
        <v>379</v>
      </c>
      <c r="F1476" s="10">
        <v>1</v>
      </c>
    </row>
    <row r="1477" spans="1:6" x14ac:dyDescent="0.25">
      <c r="A1477" s="10">
        <v>10485559</v>
      </c>
      <c r="B1477" s="10" t="s">
        <v>348</v>
      </c>
      <c r="C1477" s="10" t="s">
        <v>169</v>
      </c>
      <c r="D1477" s="10" t="s">
        <v>104</v>
      </c>
      <c r="E1477" s="10" t="s">
        <v>377</v>
      </c>
      <c r="F1477" s="10">
        <v>0</v>
      </c>
    </row>
    <row r="1478" spans="1:6" x14ac:dyDescent="0.25">
      <c r="A1478" s="10">
        <v>10485560</v>
      </c>
      <c r="B1478" s="10" t="s">
        <v>348</v>
      </c>
      <c r="C1478" s="10" t="s">
        <v>295</v>
      </c>
      <c r="D1478" s="10" t="s">
        <v>233</v>
      </c>
      <c r="E1478" s="10" t="s">
        <v>378</v>
      </c>
      <c r="F1478" s="10">
        <v>1</v>
      </c>
    </row>
    <row r="1479" spans="1:6" x14ac:dyDescent="0.25">
      <c r="A1479" s="10">
        <v>10485560</v>
      </c>
      <c r="B1479" s="10" t="s">
        <v>348</v>
      </c>
      <c r="C1479" s="10" t="s">
        <v>295</v>
      </c>
      <c r="D1479" s="10" t="s">
        <v>233</v>
      </c>
      <c r="E1479" s="10" t="s">
        <v>379</v>
      </c>
      <c r="F1479" s="10">
        <v>1</v>
      </c>
    </row>
    <row r="1480" spans="1:6" x14ac:dyDescent="0.25">
      <c r="A1480" s="10">
        <v>10485560</v>
      </c>
      <c r="B1480" s="10" t="s">
        <v>348</v>
      </c>
      <c r="C1480" s="10" t="s">
        <v>295</v>
      </c>
      <c r="D1480" s="10" t="s">
        <v>233</v>
      </c>
      <c r="E1480" s="10" t="s">
        <v>377</v>
      </c>
      <c r="F1480" s="10">
        <v>0</v>
      </c>
    </row>
    <row r="1481" spans="1:6" x14ac:dyDescent="0.25">
      <c r="A1481" s="10">
        <v>10485561</v>
      </c>
      <c r="B1481" s="10" t="s">
        <v>348</v>
      </c>
      <c r="C1481" s="10" t="s">
        <v>300</v>
      </c>
      <c r="D1481" s="10" t="s">
        <v>233</v>
      </c>
      <c r="E1481" s="10" t="s">
        <v>378</v>
      </c>
      <c r="F1481" s="10">
        <v>1</v>
      </c>
    </row>
    <row r="1482" spans="1:6" x14ac:dyDescent="0.25">
      <c r="A1482" s="10">
        <v>10485561</v>
      </c>
      <c r="B1482" s="10" t="s">
        <v>348</v>
      </c>
      <c r="C1482" s="10" t="s">
        <v>300</v>
      </c>
      <c r="D1482" s="10" t="s">
        <v>233</v>
      </c>
      <c r="E1482" s="10" t="s">
        <v>379</v>
      </c>
      <c r="F1482" s="10">
        <v>1</v>
      </c>
    </row>
    <row r="1483" spans="1:6" x14ac:dyDescent="0.25">
      <c r="A1483" s="10">
        <v>10485561</v>
      </c>
      <c r="B1483" s="10" t="s">
        <v>348</v>
      </c>
      <c r="C1483" s="10" t="s">
        <v>300</v>
      </c>
      <c r="D1483" s="10" t="s">
        <v>233</v>
      </c>
      <c r="E1483" s="10" t="s">
        <v>377</v>
      </c>
      <c r="F1483" s="10">
        <v>0</v>
      </c>
    </row>
    <row r="1484" spans="1:6" x14ac:dyDescent="0.25">
      <c r="A1484" s="10">
        <v>10485562</v>
      </c>
      <c r="B1484" s="10" t="s">
        <v>348</v>
      </c>
      <c r="C1484" s="10" t="s">
        <v>281</v>
      </c>
      <c r="D1484" s="10" t="s">
        <v>253</v>
      </c>
      <c r="E1484" s="10" t="s">
        <v>378</v>
      </c>
      <c r="F1484" s="10">
        <v>1</v>
      </c>
    </row>
    <row r="1485" spans="1:6" x14ac:dyDescent="0.25">
      <c r="A1485" s="10">
        <v>10485562</v>
      </c>
      <c r="B1485" s="10" t="s">
        <v>348</v>
      </c>
      <c r="C1485" s="10" t="s">
        <v>281</v>
      </c>
      <c r="D1485" s="10" t="s">
        <v>253</v>
      </c>
      <c r="E1485" s="10" t="s">
        <v>379</v>
      </c>
      <c r="F1485" s="10">
        <v>1</v>
      </c>
    </row>
    <row r="1486" spans="1:6" x14ac:dyDescent="0.25">
      <c r="A1486" s="10">
        <v>10485562</v>
      </c>
      <c r="B1486" s="10" t="s">
        <v>348</v>
      </c>
      <c r="C1486" s="10" t="s">
        <v>281</v>
      </c>
      <c r="D1486" s="10" t="s">
        <v>253</v>
      </c>
      <c r="E1486" s="10" t="s">
        <v>377</v>
      </c>
      <c r="F1486" s="10">
        <v>0</v>
      </c>
    </row>
    <row r="1487" spans="1:6" x14ac:dyDescent="0.25">
      <c r="A1487" s="10">
        <v>10485563</v>
      </c>
      <c r="B1487" s="10" t="s">
        <v>348</v>
      </c>
      <c r="C1487" s="10" t="s">
        <v>289</v>
      </c>
      <c r="D1487" s="10" t="s">
        <v>233</v>
      </c>
      <c r="E1487" s="10" t="s">
        <v>378</v>
      </c>
      <c r="F1487" s="10">
        <v>1</v>
      </c>
    </row>
    <row r="1488" spans="1:6" x14ac:dyDescent="0.25">
      <c r="A1488" s="10">
        <v>10485563</v>
      </c>
      <c r="B1488" s="10" t="s">
        <v>348</v>
      </c>
      <c r="C1488" s="10" t="s">
        <v>289</v>
      </c>
      <c r="D1488" s="10" t="s">
        <v>233</v>
      </c>
      <c r="E1488" s="10" t="s">
        <v>379</v>
      </c>
      <c r="F1488" s="10">
        <v>1</v>
      </c>
    </row>
    <row r="1489" spans="1:6" x14ac:dyDescent="0.25">
      <c r="A1489" s="10">
        <v>10485563</v>
      </c>
      <c r="B1489" s="10" t="s">
        <v>348</v>
      </c>
      <c r="C1489" s="10" t="s">
        <v>289</v>
      </c>
      <c r="D1489" s="10" t="s">
        <v>233</v>
      </c>
      <c r="E1489" s="10" t="s">
        <v>377</v>
      </c>
      <c r="F1489" s="10">
        <v>0</v>
      </c>
    </row>
    <row r="1490" spans="1:6" x14ac:dyDescent="0.25">
      <c r="A1490" s="10">
        <v>10485564</v>
      </c>
      <c r="B1490" s="10" t="s">
        <v>348</v>
      </c>
      <c r="C1490" s="10" t="s">
        <v>156</v>
      </c>
      <c r="D1490" s="10" t="s">
        <v>136</v>
      </c>
      <c r="E1490" s="10" t="s">
        <v>378</v>
      </c>
      <c r="F1490" s="10">
        <v>0</v>
      </c>
    </row>
    <row r="1491" spans="1:6" x14ac:dyDescent="0.25">
      <c r="A1491" s="10">
        <v>10485564</v>
      </c>
      <c r="B1491" s="10" t="s">
        <v>348</v>
      </c>
      <c r="C1491" s="10" t="s">
        <v>156</v>
      </c>
      <c r="D1491" s="10" t="s">
        <v>136</v>
      </c>
      <c r="E1491" s="10" t="s">
        <v>379</v>
      </c>
      <c r="F1491" s="10">
        <v>1</v>
      </c>
    </row>
    <row r="1492" spans="1:6" x14ac:dyDescent="0.25">
      <c r="A1492" s="10">
        <v>10485564</v>
      </c>
      <c r="B1492" s="10" t="s">
        <v>348</v>
      </c>
      <c r="C1492" s="10" t="s">
        <v>156</v>
      </c>
      <c r="D1492" s="10" t="s">
        <v>136</v>
      </c>
      <c r="E1492" s="10" t="s">
        <v>377</v>
      </c>
      <c r="F1492" s="10">
        <v>0</v>
      </c>
    </row>
    <row r="1493" spans="1:6" x14ac:dyDescent="0.25">
      <c r="A1493" s="10">
        <v>10485565</v>
      </c>
      <c r="B1493" s="10" t="s">
        <v>348</v>
      </c>
      <c r="C1493" s="10" t="s">
        <v>275</v>
      </c>
      <c r="D1493" s="10" t="s">
        <v>253</v>
      </c>
      <c r="E1493" s="10" t="s">
        <v>378</v>
      </c>
      <c r="F1493" s="10">
        <v>1</v>
      </c>
    </row>
    <row r="1494" spans="1:6" x14ac:dyDescent="0.25">
      <c r="A1494" s="10">
        <v>10485565</v>
      </c>
      <c r="B1494" s="10" t="s">
        <v>348</v>
      </c>
      <c r="C1494" s="10" t="s">
        <v>275</v>
      </c>
      <c r="D1494" s="10" t="s">
        <v>253</v>
      </c>
      <c r="E1494" s="10" t="s">
        <v>379</v>
      </c>
      <c r="F1494" s="10">
        <v>1</v>
      </c>
    </row>
    <row r="1495" spans="1:6" x14ac:dyDescent="0.25">
      <c r="A1495" s="10">
        <v>10485565</v>
      </c>
      <c r="B1495" s="10" t="s">
        <v>348</v>
      </c>
      <c r="C1495" s="10" t="s">
        <v>275</v>
      </c>
      <c r="D1495" s="10" t="s">
        <v>253</v>
      </c>
      <c r="E1495" s="10" t="s">
        <v>377</v>
      </c>
      <c r="F1495" s="10">
        <v>0</v>
      </c>
    </row>
    <row r="1496" spans="1:6" x14ac:dyDescent="0.25">
      <c r="A1496" s="10">
        <v>10485566</v>
      </c>
      <c r="B1496" s="10" t="s">
        <v>348</v>
      </c>
      <c r="C1496" s="10" t="s">
        <v>247</v>
      </c>
      <c r="D1496" s="10" t="s">
        <v>136</v>
      </c>
      <c r="E1496" s="10" t="s">
        <v>378</v>
      </c>
      <c r="F1496" s="10">
        <v>1</v>
      </c>
    </row>
    <row r="1497" spans="1:6" x14ac:dyDescent="0.25">
      <c r="A1497" s="10">
        <v>10485566</v>
      </c>
      <c r="B1497" s="10" t="s">
        <v>348</v>
      </c>
      <c r="C1497" s="10" t="s">
        <v>247</v>
      </c>
      <c r="D1497" s="10" t="s">
        <v>136</v>
      </c>
      <c r="E1497" s="10" t="s">
        <v>379</v>
      </c>
      <c r="F1497" s="10">
        <v>1</v>
      </c>
    </row>
    <row r="1498" spans="1:6" x14ac:dyDescent="0.25">
      <c r="A1498" s="10">
        <v>10485566</v>
      </c>
      <c r="B1498" s="10" t="s">
        <v>348</v>
      </c>
      <c r="C1498" s="10" t="s">
        <v>247</v>
      </c>
      <c r="D1498" s="10" t="s">
        <v>136</v>
      </c>
      <c r="E1498" s="10" t="s">
        <v>377</v>
      </c>
      <c r="F1498" s="10">
        <v>0</v>
      </c>
    </row>
    <row r="1499" spans="1:6" x14ac:dyDescent="0.25">
      <c r="A1499" s="10">
        <v>10485567</v>
      </c>
      <c r="B1499" s="10" t="s">
        <v>348</v>
      </c>
      <c r="C1499" s="10" t="s">
        <v>222</v>
      </c>
      <c r="D1499" s="10" t="s">
        <v>136</v>
      </c>
      <c r="E1499" s="10" t="s">
        <v>378</v>
      </c>
      <c r="F1499" s="10">
        <v>1</v>
      </c>
    </row>
    <row r="1500" spans="1:6" x14ac:dyDescent="0.25">
      <c r="A1500" s="10">
        <v>10485567</v>
      </c>
      <c r="B1500" s="10" t="s">
        <v>348</v>
      </c>
      <c r="C1500" s="10" t="s">
        <v>222</v>
      </c>
      <c r="D1500" s="10" t="s">
        <v>136</v>
      </c>
      <c r="E1500" s="10" t="s">
        <v>379</v>
      </c>
      <c r="F1500" s="10">
        <v>0</v>
      </c>
    </row>
    <row r="1501" spans="1:6" x14ac:dyDescent="0.25">
      <c r="A1501" s="10">
        <v>10485567</v>
      </c>
      <c r="B1501" s="10" t="s">
        <v>348</v>
      </c>
      <c r="C1501" s="10" t="s">
        <v>222</v>
      </c>
      <c r="D1501" s="10" t="s">
        <v>136</v>
      </c>
      <c r="E1501" s="10" t="s">
        <v>377</v>
      </c>
      <c r="F1501" s="10">
        <v>0</v>
      </c>
    </row>
    <row r="1502" spans="1:6" x14ac:dyDescent="0.25">
      <c r="A1502" s="10">
        <v>10485568</v>
      </c>
      <c r="B1502" s="10" t="s">
        <v>348</v>
      </c>
      <c r="C1502" s="10" t="s">
        <v>252</v>
      </c>
      <c r="D1502" s="10" t="s">
        <v>253</v>
      </c>
      <c r="E1502" s="10" t="s">
        <v>378</v>
      </c>
      <c r="F1502" s="10">
        <v>1</v>
      </c>
    </row>
    <row r="1503" spans="1:6" x14ac:dyDescent="0.25">
      <c r="A1503" s="10">
        <v>10485568</v>
      </c>
      <c r="B1503" s="10" t="s">
        <v>348</v>
      </c>
      <c r="C1503" s="10" t="s">
        <v>252</v>
      </c>
      <c r="D1503" s="10" t="s">
        <v>253</v>
      </c>
      <c r="E1503" s="10" t="s">
        <v>379</v>
      </c>
      <c r="F1503" s="10">
        <v>0</v>
      </c>
    </row>
    <row r="1504" spans="1:6" x14ac:dyDescent="0.25">
      <c r="A1504" s="10">
        <v>10485568</v>
      </c>
      <c r="B1504" s="10" t="s">
        <v>348</v>
      </c>
      <c r="C1504" s="10" t="s">
        <v>252</v>
      </c>
      <c r="D1504" s="10" t="s">
        <v>253</v>
      </c>
      <c r="E1504" s="10" t="s">
        <v>377</v>
      </c>
      <c r="F1504" s="10">
        <v>0</v>
      </c>
    </row>
    <row r="1505" spans="1:6" x14ac:dyDescent="0.25">
      <c r="A1505" s="10">
        <v>10485569</v>
      </c>
      <c r="B1505" s="10" t="s">
        <v>348</v>
      </c>
      <c r="C1505" s="10" t="s">
        <v>135</v>
      </c>
      <c r="D1505" s="10" t="s">
        <v>136</v>
      </c>
      <c r="E1505" s="10" t="s">
        <v>378</v>
      </c>
      <c r="F1505" s="10">
        <v>1</v>
      </c>
    </row>
    <row r="1506" spans="1:6" x14ac:dyDescent="0.25">
      <c r="A1506" s="10">
        <v>10485569</v>
      </c>
      <c r="B1506" s="10" t="s">
        <v>348</v>
      </c>
      <c r="C1506" s="10" t="s">
        <v>135</v>
      </c>
      <c r="D1506" s="10" t="s">
        <v>136</v>
      </c>
      <c r="E1506" s="10" t="s">
        <v>379</v>
      </c>
      <c r="F1506" s="10">
        <v>1</v>
      </c>
    </row>
    <row r="1507" spans="1:6" x14ac:dyDescent="0.25">
      <c r="A1507" s="10">
        <v>10485569</v>
      </c>
      <c r="B1507" s="10" t="s">
        <v>348</v>
      </c>
      <c r="C1507" s="10" t="s">
        <v>135</v>
      </c>
      <c r="D1507" s="10" t="s">
        <v>136</v>
      </c>
      <c r="E1507" s="10" t="s">
        <v>377</v>
      </c>
      <c r="F1507" s="10">
        <v>0</v>
      </c>
    </row>
    <row r="1508" spans="1:6" x14ac:dyDescent="0.25">
      <c r="A1508" s="10">
        <v>10485572</v>
      </c>
      <c r="B1508" s="10" t="s">
        <v>348</v>
      </c>
      <c r="C1508" s="10" t="s">
        <v>242</v>
      </c>
      <c r="D1508" s="10" t="s">
        <v>136</v>
      </c>
      <c r="E1508" s="10" t="s">
        <v>378</v>
      </c>
      <c r="F1508" s="10">
        <v>1</v>
      </c>
    </row>
    <row r="1509" spans="1:6" x14ac:dyDescent="0.25">
      <c r="A1509" s="10">
        <v>10485572</v>
      </c>
      <c r="B1509" s="10" t="s">
        <v>348</v>
      </c>
      <c r="C1509" s="10" t="s">
        <v>242</v>
      </c>
      <c r="D1509" s="10" t="s">
        <v>136</v>
      </c>
      <c r="E1509" s="10" t="s">
        <v>379</v>
      </c>
      <c r="F1509" s="10">
        <v>1</v>
      </c>
    </row>
    <row r="1510" spans="1:6" x14ac:dyDescent="0.25">
      <c r="A1510" s="10">
        <v>10485572</v>
      </c>
      <c r="B1510" s="10" t="s">
        <v>348</v>
      </c>
      <c r="C1510" s="10" t="s">
        <v>242</v>
      </c>
      <c r="D1510" s="10" t="s">
        <v>136</v>
      </c>
      <c r="E1510" s="10" t="s">
        <v>377</v>
      </c>
      <c r="F1510" s="10">
        <v>0</v>
      </c>
    </row>
    <row r="1511" spans="1:6" x14ac:dyDescent="0.25">
      <c r="A1511" s="10">
        <v>10485573</v>
      </c>
      <c r="B1511" s="10" t="s">
        <v>348</v>
      </c>
      <c r="C1511" s="10" t="s">
        <v>98</v>
      </c>
      <c r="D1511" s="10" t="s">
        <v>48</v>
      </c>
      <c r="E1511" s="10" t="s">
        <v>378</v>
      </c>
      <c r="F1511" s="10">
        <v>1</v>
      </c>
    </row>
    <row r="1512" spans="1:6" x14ac:dyDescent="0.25">
      <c r="A1512" s="10">
        <v>10485573</v>
      </c>
      <c r="B1512" s="10" t="s">
        <v>348</v>
      </c>
      <c r="C1512" s="10" t="s">
        <v>98</v>
      </c>
      <c r="D1512" s="10" t="s">
        <v>48</v>
      </c>
      <c r="E1512" s="10" t="s">
        <v>379</v>
      </c>
      <c r="F1512" s="10">
        <v>1</v>
      </c>
    </row>
    <row r="1513" spans="1:6" x14ac:dyDescent="0.25">
      <c r="A1513" s="10">
        <v>10485573</v>
      </c>
      <c r="B1513" s="10" t="s">
        <v>348</v>
      </c>
      <c r="C1513" s="10" t="s">
        <v>98</v>
      </c>
      <c r="D1513" s="10" t="s">
        <v>48</v>
      </c>
      <c r="E1513" s="10" t="s">
        <v>377</v>
      </c>
      <c r="F1513" s="10">
        <v>0</v>
      </c>
    </row>
    <row r="1514" spans="1:6" x14ac:dyDescent="0.25">
      <c r="A1514" s="10">
        <v>10485574</v>
      </c>
      <c r="B1514" s="10" t="s">
        <v>348</v>
      </c>
      <c r="C1514" s="10" t="s">
        <v>115</v>
      </c>
      <c r="D1514" s="10" t="s">
        <v>104</v>
      </c>
      <c r="E1514" s="10" t="s">
        <v>378</v>
      </c>
      <c r="F1514" s="10">
        <v>1</v>
      </c>
    </row>
    <row r="1515" spans="1:6" x14ac:dyDescent="0.25">
      <c r="A1515" s="10">
        <v>10485574</v>
      </c>
      <c r="B1515" s="10" t="s">
        <v>348</v>
      </c>
      <c r="C1515" s="10" t="s">
        <v>115</v>
      </c>
      <c r="D1515" s="10" t="s">
        <v>104</v>
      </c>
      <c r="E1515" s="10" t="s">
        <v>379</v>
      </c>
      <c r="F1515" s="10">
        <v>1</v>
      </c>
    </row>
    <row r="1516" spans="1:6" x14ac:dyDescent="0.25">
      <c r="A1516" s="10">
        <v>10485574</v>
      </c>
      <c r="B1516" s="10" t="s">
        <v>348</v>
      </c>
      <c r="C1516" s="10" t="s">
        <v>115</v>
      </c>
      <c r="D1516" s="10" t="s">
        <v>104</v>
      </c>
      <c r="E1516" s="10" t="s">
        <v>377</v>
      </c>
      <c r="F1516" s="10">
        <v>0</v>
      </c>
    </row>
    <row r="1517" spans="1:6" x14ac:dyDescent="0.25">
      <c r="A1517" s="10">
        <v>10485575</v>
      </c>
      <c r="B1517" s="10" t="s">
        <v>348</v>
      </c>
      <c r="C1517" s="10" t="s">
        <v>199</v>
      </c>
      <c r="D1517" s="10" t="s">
        <v>186</v>
      </c>
      <c r="E1517" s="10" t="s">
        <v>378</v>
      </c>
      <c r="F1517" s="10">
        <v>0</v>
      </c>
    </row>
    <row r="1518" spans="1:6" x14ac:dyDescent="0.25">
      <c r="A1518" s="10">
        <v>10485575</v>
      </c>
      <c r="B1518" s="10" t="s">
        <v>348</v>
      </c>
      <c r="C1518" s="10" t="s">
        <v>199</v>
      </c>
      <c r="D1518" s="10" t="s">
        <v>186</v>
      </c>
      <c r="E1518" s="10" t="s">
        <v>379</v>
      </c>
      <c r="F1518" s="10">
        <v>0</v>
      </c>
    </row>
    <row r="1519" spans="1:6" x14ac:dyDescent="0.25">
      <c r="A1519" s="10">
        <v>10485575</v>
      </c>
      <c r="B1519" s="10" t="s">
        <v>348</v>
      </c>
      <c r="C1519" s="10" t="s">
        <v>199</v>
      </c>
      <c r="D1519" s="10" t="s">
        <v>186</v>
      </c>
      <c r="E1519" s="10" t="s">
        <v>377</v>
      </c>
      <c r="F1519" s="10">
        <v>1</v>
      </c>
    </row>
    <row r="1520" spans="1:6" x14ac:dyDescent="0.25">
      <c r="A1520" s="10">
        <v>10485576</v>
      </c>
      <c r="B1520" s="10" t="s">
        <v>348</v>
      </c>
      <c r="C1520" s="10" t="s">
        <v>93</v>
      </c>
      <c r="D1520" s="10" t="s">
        <v>48</v>
      </c>
      <c r="E1520" s="10" t="s">
        <v>378</v>
      </c>
      <c r="F1520" s="10">
        <v>1</v>
      </c>
    </row>
    <row r="1521" spans="1:6" x14ac:dyDescent="0.25">
      <c r="A1521" s="10">
        <v>10485576</v>
      </c>
      <c r="B1521" s="10" t="s">
        <v>348</v>
      </c>
      <c r="C1521" s="10" t="s">
        <v>93</v>
      </c>
      <c r="D1521" s="10" t="s">
        <v>48</v>
      </c>
      <c r="E1521" s="10" t="s">
        <v>379</v>
      </c>
      <c r="F1521" s="10">
        <v>1</v>
      </c>
    </row>
    <row r="1522" spans="1:6" x14ac:dyDescent="0.25">
      <c r="A1522" s="10">
        <v>10485576</v>
      </c>
      <c r="B1522" s="10" t="s">
        <v>348</v>
      </c>
      <c r="C1522" s="10" t="s">
        <v>93</v>
      </c>
      <c r="D1522" s="10" t="s">
        <v>48</v>
      </c>
      <c r="E1522" s="10" t="s">
        <v>377</v>
      </c>
      <c r="F1522" s="10">
        <v>0</v>
      </c>
    </row>
    <row r="1523" spans="1:6" x14ac:dyDescent="0.25">
      <c r="A1523" s="10">
        <v>10485577</v>
      </c>
      <c r="B1523" s="10" t="s">
        <v>348</v>
      </c>
      <c r="C1523" s="10" t="s">
        <v>227</v>
      </c>
      <c r="D1523" s="10" t="s">
        <v>136</v>
      </c>
      <c r="E1523" s="10" t="s">
        <v>378</v>
      </c>
      <c r="F1523" s="10">
        <v>1</v>
      </c>
    </row>
    <row r="1524" spans="1:6" x14ac:dyDescent="0.25">
      <c r="A1524" s="10">
        <v>10485577</v>
      </c>
      <c r="B1524" s="10" t="s">
        <v>348</v>
      </c>
      <c r="C1524" s="10" t="s">
        <v>227</v>
      </c>
      <c r="D1524" s="10" t="s">
        <v>136</v>
      </c>
      <c r="E1524" s="10" t="s">
        <v>379</v>
      </c>
      <c r="F1524" s="10">
        <v>1</v>
      </c>
    </row>
    <row r="1525" spans="1:6" x14ac:dyDescent="0.25">
      <c r="A1525" s="10">
        <v>10485577</v>
      </c>
      <c r="B1525" s="10" t="s">
        <v>348</v>
      </c>
      <c r="C1525" s="10" t="s">
        <v>227</v>
      </c>
      <c r="D1525" s="10" t="s">
        <v>136</v>
      </c>
      <c r="E1525" s="10" t="s">
        <v>377</v>
      </c>
      <c r="F1525" s="10">
        <v>0</v>
      </c>
    </row>
    <row r="1526" spans="1:6" x14ac:dyDescent="0.25">
      <c r="A1526" s="10">
        <v>10485578</v>
      </c>
      <c r="B1526" s="10" t="s">
        <v>348</v>
      </c>
      <c r="C1526" s="10" t="s">
        <v>237</v>
      </c>
      <c r="D1526" s="10" t="s">
        <v>233</v>
      </c>
      <c r="E1526" s="10" t="s">
        <v>378</v>
      </c>
      <c r="F1526" s="10">
        <v>1</v>
      </c>
    </row>
    <row r="1527" spans="1:6" x14ac:dyDescent="0.25">
      <c r="A1527" s="10">
        <v>10485578</v>
      </c>
      <c r="B1527" s="10" t="s">
        <v>348</v>
      </c>
      <c r="C1527" s="10" t="s">
        <v>237</v>
      </c>
      <c r="D1527" s="10" t="s">
        <v>233</v>
      </c>
      <c r="E1527" s="10" t="s">
        <v>379</v>
      </c>
      <c r="F1527" s="10">
        <v>1</v>
      </c>
    </row>
    <row r="1528" spans="1:6" x14ac:dyDescent="0.25">
      <c r="A1528" s="10">
        <v>10485578</v>
      </c>
      <c r="B1528" s="10" t="s">
        <v>348</v>
      </c>
      <c r="C1528" s="10" t="s">
        <v>237</v>
      </c>
      <c r="D1528" s="10" t="s">
        <v>233</v>
      </c>
      <c r="E1528" s="10" t="s">
        <v>377</v>
      </c>
      <c r="F1528" s="10">
        <v>0</v>
      </c>
    </row>
    <row r="1529" spans="1:6" x14ac:dyDescent="0.25">
      <c r="A1529" s="10">
        <v>10485579</v>
      </c>
      <c r="B1529" s="10" t="s">
        <v>348</v>
      </c>
      <c r="C1529" s="10" t="s">
        <v>103</v>
      </c>
      <c r="D1529" s="10" t="s">
        <v>104</v>
      </c>
      <c r="E1529" s="10" t="s">
        <v>378</v>
      </c>
      <c r="F1529" s="10">
        <v>1</v>
      </c>
    </row>
    <row r="1530" spans="1:6" x14ac:dyDescent="0.25">
      <c r="A1530" s="10">
        <v>10485579</v>
      </c>
      <c r="B1530" s="10" t="s">
        <v>348</v>
      </c>
      <c r="C1530" s="10" t="s">
        <v>103</v>
      </c>
      <c r="D1530" s="10" t="s">
        <v>104</v>
      </c>
      <c r="E1530" s="10" t="s">
        <v>379</v>
      </c>
      <c r="F1530" s="10">
        <v>1</v>
      </c>
    </row>
    <row r="1531" spans="1:6" x14ac:dyDescent="0.25">
      <c r="A1531" s="10">
        <v>10485579</v>
      </c>
      <c r="B1531" s="10" t="s">
        <v>348</v>
      </c>
      <c r="C1531" s="10" t="s">
        <v>103</v>
      </c>
      <c r="D1531" s="10" t="s">
        <v>104</v>
      </c>
      <c r="E1531" s="10" t="s">
        <v>377</v>
      </c>
      <c r="F1531" s="10">
        <v>0</v>
      </c>
    </row>
    <row r="1532" spans="1:6" x14ac:dyDescent="0.25">
      <c r="A1532" s="10">
        <v>10485580</v>
      </c>
      <c r="B1532" s="10" t="s">
        <v>348</v>
      </c>
      <c r="C1532" s="10" t="s">
        <v>259</v>
      </c>
      <c r="D1532" s="10" t="s">
        <v>253</v>
      </c>
      <c r="E1532" s="10" t="s">
        <v>378</v>
      </c>
      <c r="F1532" s="10">
        <v>1</v>
      </c>
    </row>
    <row r="1533" spans="1:6" x14ac:dyDescent="0.25">
      <c r="A1533" s="10">
        <v>10485580</v>
      </c>
      <c r="B1533" s="10" t="s">
        <v>348</v>
      </c>
      <c r="C1533" s="10" t="s">
        <v>259</v>
      </c>
      <c r="D1533" s="10" t="s">
        <v>253</v>
      </c>
      <c r="E1533" s="10" t="s">
        <v>379</v>
      </c>
      <c r="F1533" s="10">
        <v>1</v>
      </c>
    </row>
    <row r="1534" spans="1:6" x14ac:dyDescent="0.25">
      <c r="A1534" s="10">
        <v>10485580</v>
      </c>
      <c r="B1534" s="10" t="s">
        <v>348</v>
      </c>
      <c r="C1534" s="10" t="s">
        <v>259</v>
      </c>
      <c r="D1534" s="10" t="s">
        <v>253</v>
      </c>
      <c r="E1534" s="10" t="s">
        <v>377</v>
      </c>
      <c r="F1534" s="10">
        <v>0</v>
      </c>
    </row>
    <row r="1535" spans="1:6" x14ac:dyDescent="0.25">
      <c r="A1535" s="10">
        <v>10485581</v>
      </c>
      <c r="B1535" s="10" t="s">
        <v>348</v>
      </c>
      <c r="C1535" s="10" t="s">
        <v>75</v>
      </c>
      <c r="D1535" s="10" t="s">
        <v>48</v>
      </c>
      <c r="E1535" s="10" t="s">
        <v>378</v>
      </c>
      <c r="F1535" s="10">
        <v>1</v>
      </c>
    </row>
    <row r="1536" spans="1:6" x14ac:dyDescent="0.25">
      <c r="A1536" s="10">
        <v>10485581</v>
      </c>
      <c r="B1536" s="10" t="s">
        <v>348</v>
      </c>
      <c r="C1536" s="10" t="s">
        <v>75</v>
      </c>
      <c r="D1536" s="10" t="s">
        <v>48</v>
      </c>
      <c r="E1536" s="10" t="s">
        <v>379</v>
      </c>
      <c r="F1536" s="10">
        <v>1</v>
      </c>
    </row>
    <row r="1537" spans="1:6" x14ac:dyDescent="0.25">
      <c r="A1537" s="10">
        <v>10485581</v>
      </c>
      <c r="B1537" s="10" t="s">
        <v>348</v>
      </c>
      <c r="C1537" s="10" t="s">
        <v>75</v>
      </c>
      <c r="D1537" s="10" t="s">
        <v>48</v>
      </c>
      <c r="E1537" s="10" t="s">
        <v>377</v>
      </c>
      <c r="F1537" s="10">
        <v>0</v>
      </c>
    </row>
    <row r="1538" spans="1:6" x14ac:dyDescent="0.25">
      <c r="A1538" s="10">
        <v>10485582</v>
      </c>
      <c r="B1538" s="10" t="s">
        <v>348</v>
      </c>
      <c r="C1538" s="10" t="s">
        <v>120</v>
      </c>
      <c r="D1538" s="10" t="s">
        <v>104</v>
      </c>
      <c r="E1538" s="10" t="s">
        <v>378</v>
      </c>
      <c r="F1538" s="10">
        <v>1</v>
      </c>
    </row>
    <row r="1539" spans="1:6" x14ac:dyDescent="0.25">
      <c r="A1539" s="10">
        <v>10485582</v>
      </c>
      <c r="B1539" s="10" t="s">
        <v>348</v>
      </c>
      <c r="C1539" s="10" t="s">
        <v>120</v>
      </c>
      <c r="D1539" s="10" t="s">
        <v>104</v>
      </c>
      <c r="E1539" s="10" t="s">
        <v>379</v>
      </c>
      <c r="F1539" s="10">
        <v>1</v>
      </c>
    </row>
    <row r="1540" spans="1:6" x14ac:dyDescent="0.25">
      <c r="A1540" s="10">
        <v>10485582</v>
      </c>
      <c r="B1540" s="10" t="s">
        <v>348</v>
      </c>
      <c r="C1540" s="10" t="s">
        <v>120</v>
      </c>
      <c r="D1540" s="10" t="s">
        <v>104</v>
      </c>
      <c r="E1540" s="10" t="s">
        <v>377</v>
      </c>
      <c r="F1540" s="10">
        <v>0</v>
      </c>
    </row>
    <row r="1541" spans="1:6" x14ac:dyDescent="0.25">
      <c r="A1541" s="10">
        <v>10485593</v>
      </c>
      <c r="B1541" s="10" t="s">
        <v>348</v>
      </c>
      <c r="C1541" s="10" t="s">
        <v>305</v>
      </c>
      <c r="D1541" s="10" t="s">
        <v>253</v>
      </c>
      <c r="E1541" s="10" t="s">
        <v>378</v>
      </c>
      <c r="F1541" s="10">
        <v>1</v>
      </c>
    </row>
    <row r="1542" spans="1:6" x14ac:dyDescent="0.25">
      <c r="A1542" s="10">
        <v>10485593</v>
      </c>
      <c r="B1542" s="10" t="s">
        <v>348</v>
      </c>
      <c r="C1542" s="10" t="s">
        <v>305</v>
      </c>
      <c r="D1542" s="10" t="s">
        <v>253</v>
      </c>
      <c r="E1542" s="10" t="s">
        <v>379</v>
      </c>
      <c r="F1542" s="10">
        <v>1</v>
      </c>
    </row>
    <row r="1543" spans="1:6" x14ac:dyDescent="0.25">
      <c r="A1543" s="10">
        <v>10485593</v>
      </c>
      <c r="B1543" s="10" t="s">
        <v>348</v>
      </c>
      <c r="C1543" s="10" t="s">
        <v>305</v>
      </c>
      <c r="D1543" s="10" t="s">
        <v>253</v>
      </c>
      <c r="E1543" s="10" t="s">
        <v>377</v>
      </c>
      <c r="F1543" s="10">
        <v>0</v>
      </c>
    </row>
    <row r="1544" spans="1:6" x14ac:dyDescent="0.25">
      <c r="A1544" s="10">
        <v>10485594</v>
      </c>
      <c r="B1544" s="10" t="s">
        <v>348</v>
      </c>
      <c r="C1544" s="10" t="s">
        <v>259</v>
      </c>
      <c r="D1544" s="10" t="s">
        <v>253</v>
      </c>
      <c r="E1544" s="10" t="s">
        <v>378</v>
      </c>
      <c r="F1544" s="10">
        <v>1</v>
      </c>
    </row>
    <row r="1545" spans="1:6" x14ac:dyDescent="0.25">
      <c r="A1545" s="10">
        <v>10485594</v>
      </c>
      <c r="B1545" s="10" t="s">
        <v>348</v>
      </c>
      <c r="C1545" s="10" t="s">
        <v>259</v>
      </c>
      <c r="D1545" s="10" t="s">
        <v>253</v>
      </c>
      <c r="E1545" s="10" t="s">
        <v>379</v>
      </c>
      <c r="F1545" s="10">
        <v>1</v>
      </c>
    </row>
    <row r="1546" spans="1:6" x14ac:dyDescent="0.25">
      <c r="A1546" s="10">
        <v>10485594</v>
      </c>
      <c r="B1546" s="10" t="s">
        <v>348</v>
      </c>
      <c r="C1546" s="10" t="s">
        <v>259</v>
      </c>
      <c r="D1546" s="10" t="s">
        <v>253</v>
      </c>
      <c r="E1546" s="10" t="s">
        <v>377</v>
      </c>
      <c r="F1546" s="10">
        <v>0</v>
      </c>
    </row>
    <row r="1547" spans="1:6" x14ac:dyDescent="0.25">
      <c r="A1547" s="10">
        <v>10485595</v>
      </c>
      <c r="B1547" s="10" t="s">
        <v>348</v>
      </c>
      <c r="C1547" s="10" t="s">
        <v>281</v>
      </c>
      <c r="D1547" s="10" t="s">
        <v>253</v>
      </c>
      <c r="E1547" s="10" t="s">
        <v>378</v>
      </c>
      <c r="F1547" s="10">
        <v>1</v>
      </c>
    </row>
    <row r="1548" spans="1:6" x14ac:dyDescent="0.25">
      <c r="A1548" s="10">
        <v>10485595</v>
      </c>
      <c r="B1548" s="10" t="s">
        <v>348</v>
      </c>
      <c r="C1548" s="10" t="s">
        <v>281</v>
      </c>
      <c r="D1548" s="10" t="s">
        <v>253</v>
      </c>
      <c r="E1548" s="10" t="s">
        <v>379</v>
      </c>
      <c r="F1548" s="10">
        <v>1</v>
      </c>
    </row>
    <row r="1549" spans="1:6" x14ac:dyDescent="0.25">
      <c r="A1549" s="10">
        <v>10485595</v>
      </c>
      <c r="B1549" s="10" t="s">
        <v>348</v>
      </c>
      <c r="C1549" s="10" t="s">
        <v>281</v>
      </c>
      <c r="D1549" s="10" t="s">
        <v>253</v>
      </c>
      <c r="E1549" s="10" t="s">
        <v>377</v>
      </c>
      <c r="F1549" s="10">
        <v>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613"/>
  <sheetViews>
    <sheetView topLeftCell="A2400" workbookViewId="0">
      <selection activeCell="E2417" sqref="E2417:F2423"/>
    </sheetView>
  </sheetViews>
  <sheetFormatPr defaultRowHeight="15" x14ac:dyDescent="0.25"/>
  <cols>
    <col min="5" max="5" width="57" customWidth="1"/>
  </cols>
  <sheetData>
    <row r="1" spans="1:6" x14ac:dyDescent="0.25">
      <c r="A1" s="14" t="s">
        <v>3</v>
      </c>
      <c r="B1" s="15" t="s">
        <v>2</v>
      </c>
      <c r="C1" s="14" t="s">
        <v>9</v>
      </c>
      <c r="D1" s="14" t="s">
        <v>10</v>
      </c>
      <c r="E1" s="14" t="s">
        <v>372</v>
      </c>
      <c r="F1" s="14" t="s">
        <v>373</v>
      </c>
    </row>
    <row r="2" spans="1:6" x14ac:dyDescent="0.25">
      <c r="A2" s="4">
        <v>10425014</v>
      </c>
      <c r="B2" s="9" t="s">
        <v>42</v>
      </c>
      <c r="C2" s="4" t="s">
        <v>47</v>
      </c>
      <c r="D2" s="4" t="s">
        <v>48</v>
      </c>
      <c r="E2" s="4" t="s">
        <v>380</v>
      </c>
      <c r="F2" s="4">
        <v>1</v>
      </c>
    </row>
    <row r="3" spans="1:6" x14ac:dyDescent="0.25">
      <c r="A3" s="4">
        <v>10425014</v>
      </c>
      <c r="B3" s="9" t="s">
        <v>42</v>
      </c>
      <c r="C3" s="4" t="s">
        <v>47</v>
      </c>
      <c r="D3" s="4" t="s">
        <v>48</v>
      </c>
      <c r="E3" s="4" t="s">
        <v>381</v>
      </c>
      <c r="F3" s="4">
        <v>1</v>
      </c>
    </row>
    <row r="4" spans="1:6" x14ac:dyDescent="0.25">
      <c r="A4" s="4">
        <v>10425014</v>
      </c>
      <c r="B4" s="9" t="s">
        <v>42</v>
      </c>
      <c r="C4" s="4" t="s">
        <v>47</v>
      </c>
      <c r="D4" s="4" t="s">
        <v>48</v>
      </c>
      <c r="E4" s="4" t="s">
        <v>382</v>
      </c>
      <c r="F4" s="4">
        <v>1</v>
      </c>
    </row>
    <row r="5" spans="1:6" x14ac:dyDescent="0.25">
      <c r="A5" s="4">
        <v>10425014</v>
      </c>
      <c r="B5" s="9" t="s">
        <v>42</v>
      </c>
      <c r="C5" s="4" t="s">
        <v>47</v>
      </c>
      <c r="D5" s="4" t="s">
        <v>48</v>
      </c>
      <c r="E5" s="4" t="s">
        <v>383</v>
      </c>
      <c r="F5" s="4">
        <v>1</v>
      </c>
    </row>
    <row r="6" spans="1:6" x14ac:dyDescent="0.25">
      <c r="A6" s="4">
        <v>10425014</v>
      </c>
      <c r="B6" s="9" t="s">
        <v>42</v>
      </c>
      <c r="C6" s="4" t="s">
        <v>47</v>
      </c>
      <c r="D6" s="4" t="s">
        <v>48</v>
      </c>
      <c r="E6" s="4" t="s">
        <v>384</v>
      </c>
      <c r="F6" s="4">
        <v>1</v>
      </c>
    </row>
    <row r="7" spans="1:6" x14ac:dyDescent="0.25">
      <c r="A7" s="4">
        <v>10425014</v>
      </c>
      <c r="B7" s="9" t="s">
        <v>42</v>
      </c>
      <c r="C7" s="4" t="s">
        <v>47</v>
      </c>
      <c r="D7" s="4" t="s">
        <v>48</v>
      </c>
      <c r="E7" s="4" t="s">
        <v>385</v>
      </c>
      <c r="F7" s="4">
        <v>0</v>
      </c>
    </row>
    <row r="8" spans="1:6" x14ac:dyDescent="0.25">
      <c r="A8" s="4">
        <v>10425014</v>
      </c>
      <c r="B8" s="9" t="s">
        <v>42</v>
      </c>
      <c r="C8" s="4" t="s">
        <v>47</v>
      </c>
      <c r="D8" s="4" t="s">
        <v>48</v>
      </c>
      <c r="E8" s="4" t="s">
        <v>377</v>
      </c>
      <c r="F8" s="4">
        <v>0</v>
      </c>
    </row>
    <row r="9" spans="1:6" x14ac:dyDescent="0.25">
      <c r="A9" s="4">
        <v>10425015</v>
      </c>
      <c r="B9" s="9" t="s">
        <v>42</v>
      </c>
      <c r="C9" s="4" t="s">
        <v>47</v>
      </c>
      <c r="D9" s="4" t="s">
        <v>48</v>
      </c>
      <c r="E9" s="4" t="s">
        <v>380</v>
      </c>
      <c r="F9" s="4">
        <v>1</v>
      </c>
    </row>
    <row r="10" spans="1:6" x14ac:dyDescent="0.25">
      <c r="A10" s="4">
        <v>10425015</v>
      </c>
      <c r="B10" s="9" t="s">
        <v>42</v>
      </c>
      <c r="C10" s="4" t="s">
        <v>47</v>
      </c>
      <c r="D10" s="4" t="s">
        <v>48</v>
      </c>
      <c r="E10" s="4" t="s">
        <v>381</v>
      </c>
      <c r="F10" s="4">
        <v>1</v>
      </c>
    </row>
    <row r="11" spans="1:6" x14ac:dyDescent="0.25">
      <c r="A11" s="4">
        <v>10425015</v>
      </c>
      <c r="B11" s="9" t="s">
        <v>42</v>
      </c>
      <c r="C11" s="4" t="s">
        <v>47</v>
      </c>
      <c r="D11" s="4" t="s">
        <v>48</v>
      </c>
      <c r="E11" s="4" t="s">
        <v>382</v>
      </c>
      <c r="F11" s="4">
        <v>1</v>
      </c>
    </row>
    <row r="12" spans="1:6" x14ac:dyDescent="0.25">
      <c r="A12" s="4">
        <v>10425015</v>
      </c>
      <c r="B12" s="9" t="s">
        <v>42</v>
      </c>
      <c r="C12" s="4" t="s">
        <v>47</v>
      </c>
      <c r="D12" s="4" t="s">
        <v>48</v>
      </c>
      <c r="E12" s="4" t="s">
        <v>383</v>
      </c>
      <c r="F12" s="4">
        <v>1</v>
      </c>
    </row>
    <row r="13" spans="1:6" x14ac:dyDescent="0.25">
      <c r="A13" s="4">
        <v>10425015</v>
      </c>
      <c r="B13" s="9" t="s">
        <v>42</v>
      </c>
      <c r="C13" s="4" t="s">
        <v>47</v>
      </c>
      <c r="D13" s="4" t="s">
        <v>48</v>
      </c>
      <c r="E13" s="4" t="s">
        <v>384</v>
      </c>
      <c r="F13" s="4">
        <v>1</v>
      </c>
    </row>
    <row r="14" spans="1:6" x14ac:dyDescent="0.25">
      <c r="A14" s="4">
        <v>10425015</v>
      </c>
      <c r="B14" s="9" t="s">
        <v>42</v>
      </c>
      <c r="C14" s="4" t="s">
        <v>47</v>
      </c>
      <c r="D14" s="4" t="s">
        <v>48</v>
      </c>
      <c r="E14" s="4" t="s">
        <v>385</v>
      </c>
      <c r="F14" s="4">
        <v>1</v>
      </c>
    </row>
    <row r="15" spans="1:6" x14ac:dyDescent="0.25">
      <c r="A15" s="4">
        <v>10425015</v>
      </c>
      <c r="B15" s="9" t="s">
        <v>42</v>
      </c>
      <c r="C15" s="4" t="s">
        <v>47</v>
      </c>
      <c r="D15" s="4" t="s">
        <v>48</v>
      </c>
      <c r="E15" s="4" t="s">
        <v>377</v>
      </c>
      <c r="F15" s="4">
        <v>0</v>
      </c>
    </row>
    <row r="16" spans="1:6" x14ac:dyDescent="0.25">
      <c r="A16" s="4">
        <v>10425016</v>
      </c>
      <c r="B16" s="9" t="s">
        <v>42</v>
      </c>
      <c r="C16" s="4" t="s">
        <v>60</v>
      </c>
      <c r="D16" s="4" t="s">
        <v>48</v>
      </c>
      <c r="E16" s="4" t="s">
        <v>380</v>
      </c>
      <c r="F16" s="4">
        <v>1</v>
      </c>
    </row>
    <row r="17" spans="1:6" x14ac:dyDescent="0.25">
      <c r="A17" s="4">
        <v>10425016</v>
      </c>
      <c r="B17" s="9" t="s">
        <v>42</v>
      </c>
      <c r="C17" s="4" t="s">
        <v>60</v>
      </c>
      <c r="D17" s="4" t="s">
        <v>48</v>
      </c>
      <c r="E17" s="4" t="s">
        <v>381</v>
      </c>
      <c r="F17" s="4">
        <v>1</v>
      </c>
    </row>
    <row r="18" spans="1:6" x14ac:dyDescent="0.25">
      <c r="A18" s="4">
        <v>10425016</v>
      </c>
      <c r="B18" s="9" t="s">
        <v>42</v>
      </c>
      <c r="C18" s="4" t="s">
        <v>60</v>
      </c>
      <c r="D18" s="4" t="s">
        <v>48</v>
      </c>
      <c r="E18" s="4" t="s">
        <v>382</v>
      </c>
      <c r="F18" s="4">
        <v>1</v>
      </c>
    </row>
    <row r="19" spans="1:6" x14ac:dyDescent="0.25">
      <c r="A19" s="4">
        <v>10425016</v>
      </c>
      <c r="B19" s="9" t="s">
        <v>42</v>
      </c>
      <c r="C19" s="4" t="s">
        <v>60</v>
      </c>
      <c r="D19" s="4" t="s">
        <v>48</v>
      </c>
      <c r="E19" s="4" t="s">
        <v>383</v>
      </c>
      <c r="F19" s="4">
        <v>1</v>
      </c>
    </row>
    <row r="20" spans="1:6" x14ac:dyDescent="0.25">
      <c r="A20" s="4">
        <v>10425016</v>
      </c>
      <c r="B20" s="9" t="s">
        <v>42</v>
      </c>
      <c r="C20" s="4" t="s">
        <v>60</v>
      </c>
      <c r="D20" s="4" t="s">
        <v>48</v>
      </c>
      <c r="E20" s="4" t="s">
        <v>384</v>
      </c>
      <c r="F20" s="4">
        <v>1</v>
      </c>
    </row>
    <row r="21" spans="1:6" x14ac:dyDescent="0.25">
      <c r="A21" s="4">
        <v>10425016</v>
      </c>
      <c r="B21" s="9" t="s">
        <v>42</v>
      </c>
      <c r="C21" s="4" t="s">
        <v>60</v>
      </c>
      <c r="D21" s="4" t="s">
        <v>48</v>
      </c>
      <c r="E21" s="4" t="s">
        <v>385</v>
      </c>
      <c r="F21" s="4">
        <v>1</v>
      </c>
    </row>
    <row r="22" spans="1:6" x14ac:dyDescent="0.25">
      <c r="A22" s="4">
        <v>10425016</v>
      </c>
      <c r="B22" s="9" t="s">
        <v>42</v>
      </c>
      <c r="C22" s="4" t="s">
        <v>60</v>
      </c>
      <c r="D22" s="4" t="s">
        <v>48</v>
      </c>
      <c r="E22" s="4" t="s">
        <v>377</v>
      </c>
      <c r="F22" s="4">
        <v>0</v>
      </c>
    </row>
    <row r="23" spans="1:6" x14ac:dyDescent="0.25">
      <c r="A23" s="4">
        <v>10425017</v>
      </c>
      <c r="B23" s="9" t="s">
        <v>42</v>
      </c>
      <c r="C23" s="4" t="s">
        <v>66</v>
      </c>
      <c r="D23" s="4" t="s">
        <v>48</v>
      </c>
      <c r="E23" s="4" t="s">
        <v>380</v>
      </c>
      <c r="F23" s="4">
        <v>1</v>
      </c>
    </row>
    <row r="24" spans="1:6" x14ac:dyDescent="0.25">
      <c r="A24" s="4">
        <v>10425017</v>
      </c>
      <c r="B24" s="9" t="s">
        <v>42</v>
      </c>
      <c r="C24" s="4" t="s">
        <v>66</v>
      </c>
      <c r="D24" s="4" t="s">
        <v>48</v>
      </c>
      <c r="E24" s="4" t="s">
        <v>381</v>
      </c>
      <c r="F24" s="4">
        <v>1</v>
      </c>
    </row>
    <row r="25" spans="1:6" x14ac:dyDescent="0.25">
      <c r="A25" s="4">
        <v>10425017</v>
      </c>
      <c r="B25" s="9" t="s">
        <v>42</v>
      </c>
      <c r="C25" s="4" t="s">
        <v>66</v>
      </c>
      <c r="D25" s="4" t="s">
        <v>48</v>
      </c>
      <c r="E25" s="4" t="s">
        <v>382</v>
      </c>
      <c r="F25" s="4">
        <v>1</v>
      </c>
    </row>
    <row r="26" spans="1:6" x14ac:dyDescent="0.25">
      <c r="A26" s="4">
        <v>10425017</v>
      </c>
      <c r="B26" s="9" t="s">
        <v>42</v>
      </c>
      <c r="C26" s="4" t="s">
        <v>66</v>
      </c>
      <c r="D26" s="4" t="s">
        <v>48</v>
      </c>
      <c r="E26" s="4" t="s">
        <v>383</v>
      </c>
      <c r="F26" s="4">
        <v>1</v>
      </c>
    </row>
    <row r="27" spans="1:6" x14ac:dyDescent="0.25">
      <c r="A27" s="4">
        <v>10425017</v>
      </c>
      <c r="B27" s="9" t="s">
        <v>42</v>
      </c>
      <c r="C27" s="4" t="s">
        <v>66</v>
      </c>
      <c r="D27" s="4" t="s">
        <v>48</v>
      </c>
      <c r="E27" s="4" t="s">
        <v>384</v>
      </c>
      <c r="F27" s="4">
        <v>1</v>
      </c>
    </row>
    <row r="28" spans="1:6" x14ac:dyDescent="0.25">
      <c r="A28" s="4">
        <v>10425017</v>
      </c>
      <c r="B28" s="9" t="s">
        <v>42</v>
      </c>
      <c r="C28" s="4" t="s">
        <v>66</v>
      </c>
      <c r="D28" s="4" t="s">
        <v>48</v>
      </c>
      <c r="E28" s="4" t="s">
        <v>385</v>
      </c>
      <c r="F28" s="4">
        <v>1</v>
      </c>
    </row>
    <row r="29" spans="1:6" x14ac:dyDescent="0.25">
      <c r="A29" s="4">
        <v>10425017</v>
      </c>
      <c r="B29" s="9" t="s">
        <v>42</v>
      </c>
      <c r="C29" s="4" t="s">
        <v>66</v>
      </c>
      <c r="D29" s="4" t="s">
        <v>48</v>
      </c>
      <c r="E29" s="4" t="s">
        <v>377</v>
      </c>
      <c r="F29" s="4">
        <v>0</v>
      </c>
    </row>
    <row r="30" spans="1:6" x14ac:dyDescent="0.25">
      <c r="A30" s="4">
        <v>10425018</v>
      </c>
      <c r="B30" s="9" t="s">
        <v>42</v>
      </c>
      <c r="C30" s="4" t="s">
        <v>69</v>
      </c>
      <c r="D30" s="4" t="s">
        <v>48</v>
      </c>
      <c r="E30" s="4" t="s">
        <v>380</v>
      </c>
      <c r="F30" s="4">
        <v>1</v>
      </c>
    </row>
    <row r="31" spans="1:6" x14ac:dyDescent="0.25">
      <c r="A31" s="4">
        <v>10425018</v>
      </c>
      <c r="B31" s="9" t="s">
        <v>42</v>
      </c>
      <c r="C31" s="4" t="s">
        <v>69</v>
      </c>
      <c r="D31" s="4" t="s">
        <v>48</v>
      </c>
      <c r="E31" s="4" t="s">
        <v>381</v>
      </c>
      <c r="F31" s="4">
        <v>1</v>
      </c>
    </row>
    <row r="32" spans="1:6" x14ac:dyDescent="0.25">
      <c r="A32" s="4">
        <v>10425018</v>
      </c>
      <c r="B32" s="9" t="s">
        <v>42</v>
      </c>
      <c r="C32" s="4" t="s">
        <v>69</v>
      </c>
      <c r="D32" s="4" t="s">
        <v>48</v>
      </c>
      <c r="E32" s="4" t="s">
        <v>382</v>
      </c>
      <c r="F32" s="4">
        <v>1</v>
      </c>
    </row>
    <row r="33" spans="1:6" x14ac:dyDescent="0.25">
      <c r="A33" s="4">
        <v>10425018</v>
      </c>
      <c r="B33" s="9" t="s">
        <v>42</v>
      </c>
      <c r="C33" s="4" t="s">
        <v>69</v>
      </c>
      <c r="D33" s="4" t="s">
        <v>48</v>
      </c>
      <c r="E33" s="4" t="s">
        <v>383</v>
      </c>
      <c r="F33" s="4">
        <v>1</v>
      </c>
    </row>
    <row r="34" spans="1:6" x14ac:dyDescent="0.25">
      <c r="A34" s="4">
        <v>10425018</v>
      </c>
      <c r="B34" s="9" t="s">
        <v>42</v>
      </c>
      <c r="C34" s="4" t="s">
        <v>69</v>
      </c>
      <c r="D34" s="4" t="s">
        <v>48</v>
      </c>
      <c r="E34" s="4" t="s">
        <v>384</v>
      </c>
      <c r="F34" s="4">
        <v>1</v>
      </c>
    </row>
    <row r="35" spans="1:6" x14ac:dyDescent="0.25">
      <c r="A35" s="4">
        <v>10425018</v>
      </c>
      <c r="B35" s="9" t="s">
        <v>42</v>
      </c>
      <c r="C35" s="4" t="s">
        <v>69</v>
      </c>
      <c r="D35" s="4" t="s">
        <v>48</v>
      </c>
      <c r="E35" s="4" t="s">
        <v>385</v>
      </c>
      <c r="F35" s="4">
        <v>0</v>
      </c>
    </row>
    <row r="36" spans="1:6" x14ac:dyDescent="0.25">
      <c r="A36" s="4">
        <v>10425018</v>
      </c>
      <c r="B36" s="9" t="s">
        <v>42</v>
      </c>
      <c r="C36" s="4" t="s">
        <v>69</v>
      </c>
      <c r="D36" s="4" t="s">
        <v>48</v>
      </c>
      <c r="E36" s="4" t="s">
        <v>377</v>
      </c>
      <c r="F36" s="4">
        <v>0</v>
      </c>
    </row>
    <row r="37" spans="1:6" x14ac:dyDescent="0.25">
      <c r="A37" s="4">
        <v>10425019</v>
      </c>
      <c r="B37" s="9" t="s">
        <v>42</v>
      </c>
      <c r="C37" s="4" t="s">
        <v>69</v>
      </c>
      <c r="D37" s="4" t="s">
        <v>48</v>
      </c>
      <c r="E37" s="4" t="s">
        <v>380</v>
      </c>
      <c r="F37" s="4">
        <v>1</v>
      </c>
    </row>
    <row r="38" spans="1:6" x14ac:dyDescent="0.25">
      <c r="A38" s="4">
        <v>10425019</v>
      </c>
      <c r="B38" s="9" t="s">
        <v>42</v>
      </c>
      <c r="C38" s="4" t="s">
        <v>69</v>
      </c>
      <c r="D38" s="4" t="s">
        <v>48</v>
      </c>
      <c r="E38" s="4" t="s">
        <v>381</v>
      </c>
      <c r="F38" s="4">
        <v>1</v>
      </c>
    </row>
    <row r="39" spans="1:6" x14ac:dyDescent="0.25">
      <c r="A39" s="4">
        <v>10425019</v>
      </c>
      <c r="B39" s="9" t="s">
        <v>42</v>
      </c>
      <c r="C39" s="4" t="s">
        <v>69</v>
      </c>
      <c r="D39" s="4" t="s">
        <v>48</v>
      </c>
      <c r="E39" s="4" t="s">
        <v>382</v>
      </c>
      <c r="F39" s="4">
        <v>1</v>
      </c>
    </row>
    <row r="40" spans="1:6" x14ac:dyDescent="0.25">
      <c r="A40" s="4">
        <v>10425019</v>
      </c>
      <c r="B40" s="9" t="s">
        <v>42</v>
      </c>
      <c r="C40" s="4" t="s">
        <v>69</v>
      </c>
      <c r="D40" s="4" t="s">
        <v>48</v>
      </c>
      <c r="E40" s="4" t="s">
        <v>383</v>
      </c>
      <c r="F40" s="4">
        <v>1</v>
      </c>
    </row>
    <row r="41" spans="1:6" x14ac:dyDescent="0.25">
      <c r="A41" s="4">
        <v>10425019</v>
      </c>
      <c r="B41" s="9" t="s">
        <v>42</v>
      </c>
      <c r="C41" s="4" t="s">
        <v>69</v>
      </c>
      <c r="D41" s="4" t="s">
        <v>48</v>
      </c>
      <c r="E41" s="4" t="s">
        <v>384</v>
      </c>
      <c r="F41" s="4">
        <v>1</v>
      </c>
    </row>
    <row r="42" spans="1:6" x14ac:dyDescent="0.25">
      <c r="A42" s="4">
        <v>10425019</v>
      </c>
      <c r="B42" s="9" t="s">
        <v>42</v>
      </c>
      <c r="C42" s="4" t="s">
        <v>69</v>
      </c>
      <c r="D42" s="4" t="s">
        <v>48</v>
      </c>
      <c r="E42" s="4" t="s">
        <v>385</v>
      </c>
      <c r="F42" s="4">
        <v>1</v>
      </c>
    </row>
    <row r="43" spans="1:6" x14ac:dyDescent="0.25">
      <c r="A43" s="4">
        <v>10425019</v>
      </c>
      <c r="B43" s="9" t="s">
        <v>42</v>
      </c>
      <c r="C43" s="4" t="s">
        <v>69</v>
      </c>
      <c r="D43" s="4" t="s">
        <v>48</v>
      </c>
      <c r="E43" s="4" t="s">
        <v>377</v>
      </c>
      <c r="F43" s="4">
        <v>0</v>
      </c>
    </row>
    <row r="44" spans="1:6" x14ac:dyDescent="0.25">
      <c r="A44" s="4">
        <v>10425020</v>
      </c>
      <c r="B44" s="9" t="s">
        <v>42</v>
      </c>
      <c r="C44" s="4" t="s">
        <v>75</v>
      </c>
      <c r="D44" s="4" t="s">
        <v>48</v>
      </c>
      <c r="E44" s="4" t="s">
        <v>380</v>
      </c>
      <c r="F44" s="4">
        <v>1</v>
      </c>
    </row>
    <row r="45" spans="1:6" x14ac:dyDescent="0.25">
      <c r="A45" s="4">
        <v>10425020</v>
      </c>
      <c r="B45" s="9" t="s">
        <v>42</v>
      </c>
      <c r="C45" s="4" t="s">
        <v>75</v>
      </c>
      <c r="D45" s="4" t="s">
        <v>48</v>
      </c>
      <c r="E45" s="4" t="s">
        <v>381</v>
      </c>
      <c r="F45" s="4">
        <v>1</v>
      </c>
    </row>
    <row r="46" spans="1:6" x14ac:dyDescent="0.25">
      <c r="A46" s="4">
        <v>10425020</v>
      </c>
      <c r="B46" s="9" t="s">
        <v>42</v>
      </c>
      <c r="C46" s="4" t="s">
        <v>75</v>
      </c>
      <c r="D46" s="4" t="s">
        <v>48</v>
      </c>
      <c r="E46" s="4" t="s">
        <v>382</v>
      </c>
      <c r="F46" s="4">
        <v>1</v>
      </c>
    </row>
    <row r="47" spans="1:6" x14ac:dyDescent="0.25">
      <c r="A47" s="4">
        <v>10425020</v>
      </c>
      <c r="B47" s="9" t="s">
        <v>42</v>
      </c>
      <c r="C47" s="4" t="s">
        <v>75</v>
      </c>
      <c r="D47" s="4" t="s">
        <v>48</v>
      </c>
      <c r="E47" s="4" t="s">
        <v>383</v>
      </c>
      <c r="F47" s="4">
        <v>1</v>
      </c>
    </row>
    <row r="48" spans="1:6" x14ac:dyDescent="0.25">
      <c r="A48" s="4">
        <v>10425020</v>
      </c>
      <c r="B48" s="9" t="s">
        <v>42</v>
      </c>
      <c r="C48" s="4" t="s">
        <v>75</v>
      </c>
      <c r="D48" s="4" t="s">
        <v>48</v>
      </c>
      <c r="E48" s="4" t="s">
        <v>384</v>
      </c>
      <c r="F48" s="4">
        <v>1</v>
      </c>
    </row>
    <row r="49" spans="1:6" x14ac:dyDescent="0.25">
      <c r="A49" s="4">
        <v>10425020</v>
      </c>
      <c r="B49" s="9" t="s">
        <v>42</v>
      </c>
      <c r="C49" s="4" t="s">
        <v>75</v>
      </c>
      <c r="D49" s="4" t="s">
        <v>48</v>
      </c>
      <c r="E49" s="4" t="s">
        <v>385</v>
      </c>
      <c r="F49" s="4">
        <v>1</v>
      </c>
    </row>
    <row r="50" spans="1:6" x14ac:dyDescent="0.25">
      <c r="A50" s="4">
        <v>10425020</v>
      </c>
      <c r="B50" s="9" t="s">
        <v>42</v>
      </c>
      <c r="C50" s="4" t="s">
        <v>75</v>
      </c>
      <c r="D50" s="4" t="s">
        <v>48</v>
      </c>
      <c r="E50" s="4" t="s">
        <v>377</v>
      </c>
      <c r="F50" s="4">
        <v>0</v>
      </c>
    </row>
    <row r="51" spans="1:6" x14ac:dyDescent="0.25">
      <c r="A51" s="4">
        <v>10425021</v>
      </c>
      <c r="B51" s="9" t="s">
        <v>42</v>
      </c>
      <c r="C51" s="4" t="s">
        <v>75</v>
      </c>
      <c r="D51" s="4" t="s">
        <v>48</v>
      </c>
      <c r="E51" s="4" t="s">
        <v>380</v>
      </c>
      <c r="F51" s="4">
        <v>1</v>
      </c>
    </row>
    <row r="52" spans="1:6" x14ac:dyDescent="0.25">
      <c r="A52" s="4">
        <v>10425021</v>
      </c>
      <c r="B52" s="9" t="s">
        <v>42</v>
      </c>
      <c r="C52" s="4" t="s">
        <v>75</v>
      </c>
      <c r="D52" s="4" t="s">
        <v>48</v>
      </c>
      <c r="E52" s="4" t="s">
        <v>381</v>
      </c>
      <c r="F52" s="4">
        <v>1</v>
      </c>
    </row>
    <row r="53" spans="1:6" x14ac:dyDescent="0.25">
      <c r="A53" s="4">
        <v>10425021</v>
      </c>
      <c r="B53" s="9" t="s">
        <v>42</v>
      </c>
      <c r="C53" s="4" t="s">
        <v>75</v>
      </c>
      <c r="D53" s="4" t="s">
        <v>48</v>
      </c>
      <c r="E53" s="4" t="s">
        <v>382</v>
      </c>
      <c r="F53" s="4">
        <v>1</v>
      </c>
    </row>
    <row r="54" spans="1:6" x14ac:dyDescent="0.25">
      <c r="A54" s="4">
        <v>10425021</v>
      </c>
      <c r="B54" s="9" t="s">
        <v>42</v>
      </c>
      <c r="C54" s="4" t="s">
        <v>75</v>
      </c>
      <c r="D54" s="4" t="s">
        <v>48</v>
      </c>
      <c r="E54" s="4" t="s">
        <v>383</v>
      </c>
      <c r="F54" s="4">
        <v>1</v>
      </c>
    </row>
    <row r="55" spans="1:6" x14ac:dyDescent="0.25">
      <c r="A55" s="4">
        <v>10425021</v>
      </c>
      <c r="B55" s="9" t="s">
        <v>42</v>
      </c>
      <c r="C55" s="4" t="s">
        <v>75</v>
      </c>
      <c r="D55" s="4" t="s">
        <v>48</v>
      </c>
      <c r="E55" s="4" t="s">
        <v>384</v>
      </c>
      <c r="F55" s="4">
        <v>1</v>
      </c>
    </row>
    <row r="56" spans="1:6" x14ac:dyDescent="0.25">
      <c r="A56" s="4">
        <v>10425021</v>
      </c>
      <c r="B56" s="9" t="s">
        <v>42</v>
      </c>
      <c r="C56" s="4" t="s">
        <v>75</v>
      </c>
      <c r="D56" s="4" t="s">
        <v>48</v>
      </c>
      <c r="E56" s="4" t="s">
        <v>385</v>
      </c>
      <c r="F56" s="4">
        <v>0</v>
      </c>
    </row>
    <row r="57" spans="1:6" x14ac:dyDescent="0.25">
      <c r="A57" s="4">
        <v>10425021</v>
      </c>
      <c r="B57" s="9" t="s">
        <v>42</v>
      </c>
      <c r="C57" s="4" t="s">
        <v>75</v>
      </c>
      <c r="D57" s="4" t="s">
        <v>48</v>
      </c>
      <c r="E57" s="4" t="s">
        <v>377</v>
      </c>
      <c r="F57" s="4">
        <v>0</v>
      </c>
    </row>
    <row r="58" spans="1:6" x14ac:dyDescent="0.25">
      <c r="A58" s="4">
        <v>10425022</v>
      </c>
      <c r="B58" s="9" t="s">
        <v>42</v>
      </c>
      <c r="C58" s="4" t="s">
        <v>82</v>
      </c>
      <c r="D58" s="4" t="s">
        <v>48</v>
      </c>
      <c r="E58" s="4" t="s">
        <v>380</v>
      </c>
      <c r="F58" s="4">
        <v>1</v>
      </c>
    </row>
    <row r="59" spans="1:6" x14ac:dyDescent="0.25">
      <c r="A59" s="4">
        <v>10425022</v>
      </c>
      <c r="B59" s="9" t="s">
        <v>42</v>
      </c>
      <c r="C59" s="4" t="s">
        <v>82</v>
      </c>
      <c r="D59" s="4" t="s">
        <v>48</v>
      </c>
      <c r="E59" s="4" t="s">
        <v>381</v>
      </c>
      <c r="F59" s="4">
        <v>1</v>
      </c>
    </row>
    <row r="60" spans="1:6" x14ac:dyDescent="0.25">
      <c r="A60" s="4">
        <v>10425022</v>
      </c>
      <c r="B60" s="9" t="s">
        <v>42</v>
      </c>
      <c r="C60" s="4" t="s">
        <v>82</v>
      </c>
      <c r="D60" s="4" t="s">
        <v>48</v>
      </c>
      <c r="E60" s="4" t="s">
        <v>382</v>
      </c>
      <c r="F60" s="4">
        <v>1</v>
      </c>
    </row>
    <row r="61" spans="1:6" x14ac:dyDescent="0.25">
      <c r="A61" s="4">
        <v>10425022</v>
      </c>
      <c r="B61" s="9" t="s">
        <v>42</v>
      </c>
      <c r="C61" s="4" t="s">
        <v>82</v>
      </c>
      <c r="D61" s="4" t="s">
        <v>48</v>
      </c>
      <c r="E61" s="4" t="s">
        <v>383</v>
      </c>
      <c r="F61" s="4">
        <v>1</v>
      </c>
    </row>
    <row r="62" spans="1:6" x14ac:dyDescent="0.25">
      <c r="A62" s="4">
        <v>10425022</v>
      </c>
      <c r="B62" s="9" t="s">
        <v>42</v>
      </c>
      <c r="C62" s="4" t="s">
        <v>82</v>
      </c>
      <c r="D62" s="4" t="s">
        <v>48</v>
      </c>
      <c r="E62" s="4" t="s">
        <v>384</v>
      </c>
      <c r="F62" s="4">
        <v>1</v>
      </c>
    </row>
    <row r="63" spans="1:6" x14ac:dyDescent="0.25">
      <c r="A63" s="4">
        <v>10425022</v>
      </c>
      <c r="B63" s="9" t="s">
        <v>42</v>
      </c>
      <c r="C63" s="4" t="s">
        <v>82</v>
      </c>
      <c r="D63" s="4" t="s">
        <v>48</v>
      </c>
      <c r="E63" s="4" t="s">
        <v>385</v>
      </c>
      <c r="F63" s="4">
        <v>1</v>
      </c>
    </row>
    <row r="64" spans="1:6" x14ac:dyDescent="0.25">
      <c r="A64" s="4">
        <v>10425022</v>
      </c>
      <c r="B64" s="9" t="s">
        <v>42</v>
      </c>
      <c r="C64" s="4" t="s">
        <v>82</v>
      </c>
      <c r="D64" s="4" t="s">
        <v>48</v>
      </c>
      <c r="E64" s="4" t="s">
        <v>377</v>
      </c>
      <c r="F64" s="4">
        <v>0</v>
      </c>
    </row>
    <row r="65" spans="1:6" x14ac:dyDescent="0.25">
      <c r="A65" s="4">
        <v>10425023</v>
      </c>
      <c r="B65" s="9" t="s">
        <v>42</v>
      </c>
      <c r="C65" s="4" t="s">
        <v>82</v>
      </c>
      <c r="D65" s="4" t="s">
        <v>48</v>
      </c>
      <c r="E65" s="4" t="s">
        <v>380</v>
      </c>
      <c r="F65" s="4">
        <v>1</v>
      </c>
    </row>
    <row r="66" spans="1:6" x14ac:dyDescent="0.25">
      <c r="A66" s="4">
        <v>10425023</v>
      </c>
      <c r="B66" s="9" t="s">
        <v>42</v>
      </c>
      <c r="C66" s="4" t="s">
        <v>82</v>
      </c>
      <c r="D66" s="4" t="s">
        <v>48</v>
      </c>
      <c r="E66" s="4" t="s">
        <v>381</v>
      </c>
      <c r="F66" s="4">
        <v>0</v>
      </c>
    </row>
    <row r="67" spans="1:6" x14ac:dyDescent="0.25">
      <c r="A67" s="4">
        <v>10425023</v>
      </c>
      <c r="B67" s="9" t="s">
        <v>42</v>
      </c>
      <c r="C67" s="4" t="s">
        <v>82</v>
      </c>
      <c r="D67" s="4" t="s">
        <v>48</v>
      </c>
      <c r="E67" s="4" t="s">
        <v>382</v>
      </c>
      <c r="F67" s="4">
        <v>1</v>
      </c>
    </row>
    <row r="68" spans="1:6" x14ac:dyDescent="0.25">
      <c r="A68" s="4">
        <v>10425023</v>
      </c>
      <c r="B68" s="9" t="s">
        <v>42</v>
      </c>
      <c r="C68" s="4" t="s">
        <v>82</v>
      </c>
      <c r="D68" s="4" t="s">
        <v>48</v>
      </c>
      <c r="E68" s="4" t="s">
        <v>383</v>
      </c>
      <c r="F68" s="4">
        <v>1</v>
      </c>
    </row>
    <row r="69" spans="1:6" x14ac:dyDescent="0.25">
      <c r="A69" s="4">
        <v>10425023</v>
      </c>
      <c r="B69" s="9" t="s">
        <v>42</v>
      </c>
      <c r="C69" s="4" t="s">
        <v>82</v>
      </c>
      <c r="D69" s="4" t="s">
        <v>48</v>
      </c>
      <c r="E69" s="4" t="s">
        <v>384</v>
      </c>
      <c r="F69" s="4">
        <v>1</v>
      </c>
    </row>
    <row r="70" spans="1:6" x14ac:dyDescent="0.25">
      <c r="A70" s="4">
        <v>10425023</v>
      </c>
      <c r="B70" s="9" t="s">
        <v>42</v>
      </c>
      <c r="C70" s="4" t="s">
        <v>82</v>
      </c>
      <c r="D70" s="4" t="s">
        <v>48</v>
      </c>
      <c r="E70" s="4" t="s">
        <v>385</v>
      </c>
      <c r="F70" s="4">
        <v>0</v>
      </c>
    </row>
    <row r="71" spans="1:6" x14ac:dyDescent="0.25">
      <c r="A71" s="4">
        <v>10425023</v>
      </c>
      <c r="B71" s="9" t="s">
        <v>42</v>
      </c>
      <c r="C71" s="4" t="s">
        <v>82</v>
      </c>
      <c r="D71" s="4" t="s">
        <v>48</v>
      </c>
      <c r="E71" s="4" t="s">
        <v>377</v>
      </c>
      <c r="F71" s="4">
        <v>0</v>
      </c>
    </row>
    <row r="72" spans="1:6" x14ac:dyDescent="0.25">
      <c r="A72" s="4">
        <v>10425024</v>
      </c>
      <c r="B72" s="9" t="s">
        <v>42</v>
      </c>
      <c r="C72" s="4" t="s">
        <v>87</v>
      </c>
      <c r="D72" s="4" t="s">
        <v>48</v>
      </c>
      <c r="E72" s="4" t="s">
        <v>380</v>
      </c>
      <c r="F72" s="4">
        <v>1</v>
      </c>
    </row>
    <row r="73" spans="1:6" x14ac:dyDescent="0.25">
      <c r="A73" s="4">
        <v>10425024</v>
      </c>
      <c r="B73" s="9" t="s">
        <v>42</v>
      </c>
      <c r="C73" s="4" t="s">
        <v>87</v>
      </c>
      <c r="D73" s="4" t="s">
        <v>48</v>
      </c>
      <c r="E73" s="4" t="s">
        <v>381</v>
      </c>
      <c r="F73" s="4">
        <v>1</v>
      </c>
    </row>
    <row r="74" spans="1:6" x14ac:dyDescent="0.25">
      <c r="A74" s="4">
        <v>10425024</v>
      </c>
      <c r="B74" s="9" t="s">
        <v>42</v>
      </c>
      <c r="C74" s="4" t="s">
        <v>87</v>
      </c>
      <c r="D74" s="4" t="s">
        <v>48</v>
      </c>
      <c r="E74" s="4" t="s">
        <v>382</v>
      </c>
      <c r="F74" s="4">
        <v>1</v>
      </c>
    </row>
    <row r="75" spans="1:6" x14ac:dyDescent="0.25">
      <c r="A75" s="4">
        <v>10425024</v>
      </c>
      <c r="B75" s="9" t="s">
        <v>42</v>
      </c>
      <c r="C75" s="4" t="s">
        <v>87</v>
      </c>
      <c r="D75" s="4" t="s">
        <v>48</v>
      </c>
      <c r="E75" s="4" t="s">
        <v>383</v>
      </c>
      <c r="F75" s="4">
        <v>1</v>
      </c>
    </row>
    <row r="76" spans="1:6" x14ac:dyDescent="0.25">
      <c r="A76" s="4">
        <v>10425024</v>
      </c>
      <c r="B76" s="9" t="s">
        <v>42</v>
      </c>
      <c r="C76" s="4" t="s">
        <v>87</v>
      </c>
      <c r="D76" s="4" t="s">
        <v>48</v>
      </c>
      <c r="E76" s="4" t="s">
        <v>384</v>
      </c>
      <c r="F76" s="4">
        <v>1</v>
      </c>
    </row>
    <row r="77" spans="1:6" x14ac:dyDescent="0.25">
      <c r="A77" s="4">
        <v>10425024</v>
      </c>
      <c r="B77" s="9" t="s">
        <v>42</v>
      </c>
      <c r="C77" s="4" t="s">
        <v>87</v>
      </c>
      <c r="D77" s="4" t="s">
        <v>48</v>
      </c>
      <c r="E77" s="4" t="s">
        <v>385</v>
      </c>
      <c r="F77" s="4">
        <v>1</v>
      </c>
    </row>
    <row r="78" spans="1:6" x14ac:dyDescent="0.25">
      <c r="A78" s="4">
        <v>10425024</v>
      </c>
      <c r="B78" s="9" t="s">
        <v>42</v>
      </c>
      <c r="C78" s="4" t="s">
        <v>87</v>
      </c>
      <c r="D78" s="4" t="s">
        <v>48</v>
      </c>
      <c r="E78" s="4" t="s">
        <v>377</v>
      </c>
      <c r="F78" s="4">
        <v>0</v>
      </c>
    </row>
    <row r="79" spans="1:6" x14ac:dyDescent="0.25">
      <c r="A79" s="4">
        <v>10425025</v>
      </c>
      <c r="B79" s="9" t="s">
        <v>42</v>
      </c>
      <c r="C79" s="4" t="s">
        <v>87</v>
      </c>
      <c r="D79" s="4" t="s">
        <v>48</v>
      </c>
      <c r="E79" s="4" t="s">
        <v>380</v>
      </c>
      <c r="F79" s="4">
        <v>1</v>
      </c>
    </row>
    <row r="80" spans="1:6" x14ac:dyDescent="0.25">
      <c r="A80" s="4">
        <v>10425025</v>
      </c>
      <c r="B80" s="9" t="s">
        <v>42</v>
      </c>
      <c r="C80" s="4" t="s">
        <v>87</v>
      </c>
      <c r="D80" s="4" t="s">
        <v>48</v>
      </c>
      <c r="E80" s="4" t="s">
        <v>381</v>
      </c>
      <c r="F80" s="4">
        <v>1</v>
      </c>
    </row>
    <row r="81" spans="1:6" x14ac:dyDescent="0.25">
      <c r="A81" s="4">
        <v>10425025</v>
      </c>
      <c r="B81" s="9" t="s">
        <v>42</v>
      </c>
      <c r="C81" s="4" t="s">
        <v>87</v>
      </c>
      <c r="D81" s="4" t="s">
        <v>48</v>
      </c>
      <c r="E81" s="4" t="s">
        <v>382</v>
      </c>
      <c r="F81" s="4">
        <v>1</v>
      </c>
    </row>
    <row r="82" spans="1:6" x14ac:dyDescent="0.25">
      <c r="A82" s="4">
        <v>10425025</v>
      </c>
      <c r="B82" s="9" t="s">
        <v>42</v>
      </c>
      <c r="C82" s="4" t="s">
        <v>87</v>
      </c>
      <c r="D82" s="4" t="s">
        <v>48</v>
      </c>
      <c r="E82" s="4" t="s">
        <v>383</v>
      </c>
      <c r="F82" s="4">
        <v>1</v>
      </c>
    </row>
    <row r="83" spans="1:6" x14ac:dyDescent="0.25">
      <c r="A83" s="4">
        <v>10425025</v>
      </c>
      <c r="B83" s="9" t="s">
        <v>42</v>
      </c>
      <c r="C83" s="4" t="s">
        <v>87</v>
      </c>
      <c r="D83" s="4" t="s">
        <v>48</v>
      </c>
      <c r="E83" s="4" t="s">
        <v>384</v>
      </c>
      <c r="F83" s="4">
        <v>1</v>
      </c>
    </row>
    <row r="84" spans="1:6" x14ac:dyDescent="0.25">
      <c r="A84" s="4">
        <v>10425025</v>
      </c>
      <c r="B84" s="9" t="s">
        <v>42</v>
      </c>
      <c r="C84" s="4" t="s">
        <v>87</v>
      </c>
      <c r="D84" s="4" t="s">
        <v>48</v>
      </c>
      <c r="E84" s="4" t="s">
        <v>385</v>
      </c>
      <c r="F84" s="4">
        <v>1</v>
      </c>
    </row>
    <row r="85" spans="1:6" x14ac:dyDescent="0.25">
      <c r="A85" s="4">
        <v>10425025</v>
      </c>
      <c r="B85" s="9" t="s">
        <v>42</v>
      </c>
      <c r="C85" s="4" t="s">
        <v>87</v>
      </c>
      <c r="D85" s="4" t="s">
        <v>48</v>
      </c>
      <c r="E85" s="4" t="s">
        <v>377</v>
      </c>
      <c r="F85" s="4">
        <v>0</v>
      </c>
    </row>
    <row r="86" spans="1:6" x14ac:dyDescent="0.25">
      <c r="A86" s="4">
        <v>10425026</v>
      </c>
      <c r="B86" s="9" t="s">
        <v>42</v>
      </c>
      <c r="C86" s="4" t="s">
        <v>93</v>
      </c>
      <c r="D86" s="4" t="s">
        <v>48</v>
      </c>
      <c r="E86" s="4" t="s">
        <v>380</v>
      </c>
      <c r="F86" s="4">
        <v>1</v>
      </c>
    </row>
    <row r="87" spans="1:6" x14ac:dyDescent="0.25">
      <c r="A87" s="4">
        <v>10425026</v>
      </c>
      <c r="B87" s="9" t="s">
        <v>42</v>
      </c>
      <c r="C87" s="4" t="s">
        <v>93</v>
      </c>
      <c r="D87" s="4" t="s">
        <v>48</v>
      </c>
      <c r="E87" s="4" t="s">
        <v>381</v>
      </c>
      <c r="F87" s="4">
        <v>1</v>
      </c>
    </row>
    <row r="88" spans="1:6" x14ac:dyDescent="0.25">
      <c r="A88" s="4">
        <v>10425026</v>
      </c>
      <c r="B88" s="9" t="s">
        <v>42</v>
      </c>
      <c r="C88" s="4" t="s">
        <v>93</v>
      </c>
      <c r="D88" s="4" t="s">
        <v>48</v>
      </c>
      <c r="E88" s="4" t="s">
        <v>382</v>
      </c>
      <c r="F88" s="4">
        <v>1</v>
      </c>
    </row>
    <row r="89" spans="1:6" x14ac:dyDescent="0.25">
      <c r="A89" s="4">
        <v>10425026</v>
      </c>
      <c r="B89" s="9" t="s">
        <v>42</v>
      </c>
      <c r="C89" s="4" t="s">
        <v>93</v>
      </c>
      <c r="D89" s="4" t="s">
        <v>48</v>
      </c>
      <c r="E89" s="4" t="s">
        <v>383</v>
      </c>
      <c r="F89" s="4">
        <v>1</v>
      </c>
    </row>
    <row r="90" spans="1:6" x14ac:dyDescent="0.25">
      <c r="A90" s="4">
        <v>10425026</v>
      </c>
      <c r="B90" s="9" t="s">
        <v>42</v>
      </c>
      <c r="C90" s="4" t="s">
        <v>93</v>
      </c>
      <c r="D90" s="4" t="s">
        <v>48</v>
      </c>
      <c r="E90" s="4" t="s">
        <v>384</v>
      </c>
      <c r="F90" s="4">
        <v>1</v>
      </c>
    </row>
    <row r="91" spans="1:6" x14ac:dyDescent="0.25">
      <c r="A91" s="4">
        <v>10425026</v>
      </c>
      <c r="B91" s="9" t="s">
        <v>42</v>
      </c>
      <c r="C91" s="4" t="s">
        <v>93</v>
      </c>
      <c r="D91" s="4" t="s">
        <v>48</v>
      </c>
      <c r="E91" s="4" t="s">
        <v>385</v>
      </c>
      <c r="F91" s="4">
        <v>1</v>
      </c>
    </row>
    <row r="92" spans="1:6" x14ac:dyDescent="0.25">
      <c r="A92" s="4">
        <v>10425026</v>
      </c>
      <c r="B92" s="9" t="s">
        <v>42</v>
      </c>
      <c r="C92" s="4" t="s">
        <v>93</v>
      </c>
      <c r="D92" s="4" t="s">
        <v>48</v>
      </c>
      <c r="E92" s="4" t="s">
        <v>377</v>
      </c>
      <c r="F92" s="4">
        <v>0</v>
      </c>
    </row>
    <row r="93" spans="1:6" x14ac:dyDescent="0.25">
      <c r="A93" s="4">
        <v>10425027</v>
      </c>
      <c r="B93" s="9" t="s">
        <v>42</v>
      </c>
      <c r="C93" s="4" t="s">
        <v>93</v>
      </c>
      <c r="D93" s="4" t="s">
        <v>48</v>
      </c>
      <c r="E93" s="4" t="s">
        <v>380</v>
      </c>
      <c r="F93" s="4">
        <v>1</v>
      </c>
    </row>
    <row r="94" spans="1:6" x14ac:dyDescent="0.25">
      <c r="A94" s="4">
        <v>10425027</v>
      </c>
      <c r="B94" s="9" t="s">
        <v>42</v>
      </c>
      <c r="C94" s="4" t="s">
        <v>93</v>
      </c>
      <c r="D94" s="4" t="s">
        <v>48</v>
      </c>
      <c r="E94" s="4" t="s">
        <v>381</v>
      </c>
      <c r="F94" s="4">
        <v>1</v>
      </c>
    </row>
    <row r="95" spans="1:6" x14ac:dyDescent="0.25">
      <c r="A95" s="4">
        <v>10425027</v>
      </c>
      <c r="B95" s="9" t="s">
        <v>42</v>
      </c>
      <c r="C95" s="4" t="s">
        <v>93</v>
      </c>
      <c r="D95" s="4" t="s">
        <v>48</v>
      </c>
      <c r="E95" s="4" t="s">
        <v>382</v>
      </c>
      <c r="F95" s="4">
        <v>0</v>
      </c>
    </row>
    <row r="96" spans="1:6" x14ac:dyDescent="0.25">
      <c r="A96" s="4">
        <v>10425027</v>
      </c>
      <c r="B96" s="9" t="s">
        <v>42</v>
      </c>
      <c r="C96" s="4" t="s">
        <v>93</v>
      </c>
      <c r="D96" s="4" t="s">
        <v>48</v>
      </c>
      <c r="E96" s="4" t="s">
        <v>383</v>
      </c>
      <c r="F96" s="4">
        <v>1</v>
      </c>
    </row>
    <row r="97" spans="1:6" x14ac:dyDescent="0.25">
      <c r="A97" s="4">
        <v>10425027</v>
      </c>
      <c r="B97" s="9" t="s">
        <v>42</v>
      </c>
      <c r="C97" s="4" t="s">
        <v>93</v>
      </c>
      <c r="D97" s="4" t="s">
        <v>48</v>
      </c>
      <c r="E97" s="4" t="s">
        <v>384</v>
      </c>
      <c r="F97" s="4">
        <v>1</v>
      </c>
    </row>
    <row r="98" spans="1:6" x14ac:dyDescent="0.25">
      <c r="A98" s="4">
        <v>10425027</v>
      </c>
      <c r="B98" s="9" t="s">
        <v>42</v>
      </c>
      <c r="C98" s="4" t="s">
        <v>93</v>
      </c>
      <c r="D98" s="4" t="s">
        <v>48</v>
      </c>
      <c r="E98" s="4" t="s">
        <v>385</v>
      </c>
      <c r="F98" s="4">
        <v>0</v>
      </c>
    </row>
    <row r="99" spans="1:6" x14ac:dyDescent="0.25">
      <c r="A99" s="4">
        <v>10425027</v>
      </c>
      <c r="B99" s="9" t="s">
        <v>42</v>
      </c>
      <c r="C99" s="4" t="s">
        <v>93</v>
      </c>
      <c r="D99" s="4" t="s">
        <v>48</v>
      </c>
      <c r="E99" s="4" t="s">
        <v>377</v>
      </c>
      <c r="F99" s="4">
        <v>0</v>
      </c>
    </row>
    <row r="100" spans="1:6" x14ac:dyDescent="0.25">
      <c r="A100" s="4">
        <v>10425028</v>
      </c>
      <c r="B100" s="9" t="s">
        <v>42</v>
      </c>
      <c r="C100" s="4" t="s">
        <v>98</v>
      </c>
      <c r="D100" s="4" t="s">
        <v>48</v>
      </c>
      <c r="E100" s="4" t="s">
        <v>380</v>
      </c>
      <c r="F100" s="4">
        <v>1</v>
      </c>
    </row>
    <row r="101" spans="1:6" x14ac:dyDescent="0.25">
      <c r="A101" s="4">
        <v>10425028</v>
      </c>
      <c r="B101" s="9" t="s">
        <v>42</v>
      </c>
      <c r="C101" s="4" t="s">
        <v>98</v>
      </c>
      <c r="D101" s="4" t="s">
        <v>48</v>
      </c>
      <c r="E101" s="4" t="s">
        <v>381</v>
      </c>
      <c r="F101" s="4">
        <v>1</v>
      </c>
    </row>
    <row r="102" spans="1:6" x14ac:dyDescent="0.25">
      <c r="A102" s="4">
        <v>10425028</v>
      </c>
      <c r="B102" s="9" t="s">
        <v>42</v>
      </c>
      <c r="C102" s="4" t="s">
        <v>98</v>
      </c>
      <c r="D102" s="4" t="s">
        <v>48</v>
      </c>
      <c r="E102" s="4" t="s">
        <v>382</v>
      </c>
      <c r="F102" s="4">
        <v>1</v>
      </c>
    </row>
    <row r="103" spans="1:6" x14ac:dyDescent="0.25">
      <c r="A103" s="4">
        <v>10425028</v>
      </c>
      <c r="B103" s="9" t="s">
        <v>42</v>
      </c>
      <c r="C103" s="4" t="s">
        <v>98</v>
      </c>
      <c r="D103" s="4" t="s">
        <v>48</v>
      </c>
      <c r="E103" s="4" t="s">
        <v>383</v>
      </c>
      <c r="F103" s="4">
        <v>1</v>
      </c>
    </row>
    <row r="104" spans="1:6" x14ac:dyDescent="0.25">
      <c r="A104" s="4">
        <v>10425028</v>
      </c>
      <c r="B104" s="9" t="s">
        <v>42</v>
      </c>
      <c r="C104" s="4" t="s">
        <v>98</v>
      </c>
      <c r="D104" s="4" t="s">
        <v>48</v>
      </c>
      <c r="E104" s="4" t="s">
        <v>384</v>
      </c>
      <c r="F104" s="4">
        <v>1</v>
      </c>
    </row>
    <row r="105" spans="1:6" x14ac:dyDescent="0.25">
      <c r="A105" s="4">
        <v>10425028</v>
      </c>
      <c r="B105" s="9" t="s">
        <v>42</v>
      </c>
      <c r="C105" s="4" t="s">
        <v>98</v>
      </c>
      <c r="D105" s="4" t="s">
        <v>48</v>
      </c>
      <c r="E105" s="4" t="s">
        <v>385</v>
      </c>
      <c r="F105" s="4">
        <v>1</v>
      </c>
    </row>
    <row r="106" spans="1:6" x14ac:dyDescent="0.25">
      <c r="A106" s="4">
        <v>10425028</v>
      </c>
      <c r="B106" s="9" t="s">
        <v>42</v>
      </c>
      <c r="C106" s="4" t="s">
        <v>98</v>
      </c>
      <c r="D106" s="4" t="s">
        <v>48</v>
      </c>
      <c r="E106" s="4" t="s">
        <v>377</v>
      </c>
      <c r="F106" s="4">
        <v>0</v>
      </c>
    </row>
    <row r="107" spans="1:6" x14ac:dyDescent="0.25">
      <c r="A107" s="4">
        <v>10425029</v>
      </c>
      <c r="B107" s="9" t="s">
        <v>42</v>
      </c>
      <c r="C107" s="4" t="s">
        <v>98</v>
      </c>
      <c r="D107" s="4" t="s">
        <v>48</v>
      </c>
      <c r="E107" s="4" t="s">
        <v>380</v>
      </c>
      <c r="F107" s="4">
        <v>1</v>
      </c>
    </row>
    <row r="108" spans="1:6" x14ac:dyDescent="0.25">
      <c r="A108" s="4">
        <v>10425029</v>
      </c>
      <c r="B108" s="9" t="s">
        <v>42</v>
      </c>
      <c r="C108" s="4" t="s">
        <v>98</v>
      </c>
      <c r="D108" s="4" t="s">
        <v>48</v>
      </c>
      <c r="E108" s="4" t="s">
        <v>381</v>
      </c>
      <c r="F108" s="4">
        <v>1</v>
      </c>
    </row>
    <row r="109" spans="1:6" x14ac:dyDescent="0.25">
      <c r="A109" s="4">
        <v>10425029</v>
      </c>
      <c r="B109" s="9" t="s">
        <v>42</v>
      </c>
      <c r="C109" s="4" t="s">
        <v>98</v>
      </c>
      <c r="D109" s="4" t="s">
        <v>48</v>
      </c>
      <c r="E109" s="4" t="s">
        <v>382</v>
      </c>
      <c r="F109" s="4">
        <v>1</v>
      </c>
    </row>
    <row r="110" spans="1:6" x14ac:dyDescent="0.25">
      <c r="A110" s="4">
        <v>10425029</v>
      </c>
      <c r="B110" s="9" t="s">
        <v>42</v>
      </c>
      <c r="C110" s="4" t="s">
        <v>98</v>
      </c>
      <c r="D110" s="4" t="s">
        <v>48</v>
      </c>
      <c r="E110" s="4" t="s">
        <v>383</v>
      </c>
      <c r="F110" s="4">
        <v>1</v>
      </c>
    </row>
    <row r="111" spans="1:6" x14ac:dyDescent="0.25">
      <c r="A111" s="4">
        <v>10425029</v>
      </c>
      <c r="B111" s="9" t="s">
        <v>42</v>
      </c>
      <c r="C111" s="4" t="s">
        <v>98</v>
      </c>
      <c r="D111" s="4" t="s">
        <v>48</v>
      </c>
      <c r="E111" s="4" t="s">
        <v>384</v>
      </c>
      <c r="F111" s="4">
        <v>1</v>
      </c>
    </row>
    <row r="112" spans="1:6" x14ac:dyDescent="0.25">
      <c r="A112" s="4">
        <v>10425029</v>
      </c>
      <c r="B112" s="9" t="s">
        <v>42</v>
      </c>
      <c r="C112" s="4" t="s">
        <v>98</v>
      </c>
      <c r="D112" s="4" t="s">
        <v>48</v>
      </c>
      <c r="E112" s="4" t="s">
        <v>385</v>
      </c>
      <c r="F112" s="4">
        <v>1</v>
      </c>
    </row>
    <row r="113" spans="1:6" x14ac:dyDescent="0.25">
      <c r="A113" s="4">
        <v>10425029</v>
      </c>
      <c r="B113" s="9" t="s">
        <v>42</v>
      </c>
      <c r="C113" s="4" t="s">
        <v>98</v>
      </c>
      <c r="D113" s="4" t="s">
        <v>48</v>
      </c>
      <c r="E113" s="4" t="s">
        <v>377</v>
      </c>
      <c r="F113" s="4">
        <v>0</v>
      </c>
    </row>
    <row r="114" spans="1:6" x14ac:dyDescent="0.25">
      <c r="A114" s="4">
        <v>10425030</v>
      </c>
      <c r="B114" s="9" t="s">
        <v>42</v>
      </c>
      <c r="C114" s="4" t="s">
        <v>103</v>
      </c>
      <c r="D114" s="4" t="s">
        <v>104</v>
      </c>
      <c r="E114" s="4" t="s">
        <v>380</v>
      </c>
      <c r="F114" s="4">
        <v>1</v>
      </c>
    </row>
    <row r="115" spans="1:6" x14ac:dyDescent="0.25">
      <c r="A115" s="4">
        <v>10425030</v>
      </c>
      <c r="B115" s="9" t="s">
        <v>42</v>
      </c>
      <c r="C115" s="4" t="s">
        <v>103</v>
      </c>
      <c r="D115" s="4" t="s">
        <v>104</v>
      </c>
      <c r="E115" s="4" t="s">
        <v>381</v>
      </c>
      <c r="F115" s="4">
        <v>1</v>
      </c>
    </row>
    <row r="116" spans="1:6" x14ac:dyDescent="0.25">
      <c r="A116" s="4">
        <v>10425030</v>
      </c>
      <c r="B116" s="9" t="s">
        <v>42</v>
      </c>
      <c r="C116" s="4" t="s">
        <v>103</v>
      </c>
      <c r="D116" s="4" t="s">
        <v>104</v>
      </c>
      <c r="E116" s="4" t="s">
        <v>382</v>
      </c>
      <c r="F116" s="4">
        <v>1</v>
      </c>
    </row>
    <row r="117" spans="1:6" x14ac:dyDescent="0.25">
      <c r="A117" s="4">
        <v>10425030</v>
      </c>
      <c r="B117" s="9" t="s">
        <v>42</v>
      </c>
      <c r="C117" s="4" t="s">
        <v>103</v>
      </c>
      <c r="D117" s="4" t="s">
        <v>104</v>
      </c>
      <c r="E117" s="4" t="s">
        <v>383</v>
      </c>
      <c r="F117" s="4">
        <v>1</v>
      </c>
    </row>
    <row r="118" spans="1:6" x14ac:dyDescent="0.25">
      <c r="A118" s="4">
        <v>10425030</v>
      </c>
      <c r="B118" s="9" t="s">
        <v>42</v>
      </c>
      <c r="C118" s="4" t="s">
        <v>103</v>
      </c>
      <c r="D118" s="4" t="s">
        <v>104</v>
      </c>
      <c r="E118" s="4" t="s">
        <v>384</v>
      </c>
      <c r="F118" s="4">
        <v>1</v>
      </c>
    </row>
    <row r="119" spans="1:6" x14ac:dyDescent="0.25">
      <c r="A119" s="4">
        <v>10425030</v>
      </c>
      <c r="B119" s="9" t="s">
        <v>42</v>
      </c>
      <c r="C119" s="4" t="s">
        <v>103</v>
      </c>
      <c r="D119" s="4" t="s">
        <v>104</v>
      </c>
      <c r="E119" s="4" t="s">
        <v>385</v>
      </c>
      <c r="F119" s="4">
        <v>1</v>
      </c>
    </row>
    <row r="120" spans="1:6" x14ac:dyDescent="0.25">
      <c r="A120" s="4">
        <v>10425030</v>
      </c>
      <c r="B120" s="9" t="s">
        <v>42</v>
      </c>
      <c r="C120" s="4" t="s">
        <v>103</v>
      </c>
      <c r="D120" s="4" t="s">
        <v>104</v>
      </c>
      <c r="E120" s="4" t="s">
        <v>377</v>
      </c>
      <c r="F120" s="4">
        <v>0</v>
      </c>
    </row>
    <row r="121" spans="1:6" x14ac:dyDescent="0.25">
      <c r="A121" s="4">
        <v>10425031</v>
      </c>
      <c r="B121" s="9" t="s">
        <v>42</v>
      </c>
      <c r="C121" s="4" t="s">
        <v>103</v>
      </c>
      <c r="D121" s="4" t="s">
        <v>104</v>
      </c>
      <c r="E121" s="4" t="s">
        <v>380</v>
      </c>
      <c r="F121" s="4">
        <v>1</v>
      </c>
    </row>
    <row r="122" spans="1:6" x14ac:dyDescent="0.25">
      <c r="A122" s="4">
        <v>10425031</v>
      </c>
      <c r="B122" s="9" t="s">
        <v>42</v>
      </c>
      <c r="C122" s="4" t="s">
        <v>103</v>
      </c>
      <c r="D122" s="4" t="s">
        <v>104</v>
      </c>
      <c r="E122" s="4" t="s">
        <v>381</v>
      </c>
      <c r="F122" s="4">
        <v>1</v>
      </c>
    </row>
    <row r="123" spans="1:6" x14ac:dyDescent="0.25">
      <c r="A123" s="4">
        <v>10425031</v>
      </c>
      <c r="B123" s="9" t="s">
        <v>42</v>
      </c>
      <c r="C123" s="4" t="s">
        <v>103</v>
      </c>
      <c r="D123" s="4" t="s">
        <v>104</v>
      </c>
      <c r="E123" s="4" t="s">
        <v>382</v>
      </c>
      <c r="F123" s="4">
        <v>1</v>
      </c>
    </row>
    <row r="124" spans="1:6" x14ac:dyDescent="0.25">
      <c r="A124" s="4">
        <v>10425031</v>
      </c>
      <c r="B124" s="9" t="s">
        <v>42</v>
      </c>
      <c r="C124" s="4" t="s">
        <v>103</v>
      </c>
      <c r="D124" s="4" t="s">
        <v>104</v>
      </c>
      <c r="E124" s="4" t="s">
        <v>383</v>
      </c>
      <c r="F124" s="4">
        <v>1</v>
      </c>
    </row>
    <row r="125" spans="1:6" x14ac:dyDescent="0.25">
      <c r="A125" s="4">
        <v>10425031</v>
      </c>
      <c r="B125" s="9" t="s">
        <v>42</v>
      </c>
      <c r="C125" s="4" t="s">
        <v>103</v>
      </c>
      <c r="D125" s="4" t="s">
        <v>104</v>
      </c>
      <c r="E125" s="4" t="s">
        <v>384</v>
      </c>
      <c r="F125" s="4">
        <v>1</v>
      </c>
    </row>
    <row r="126" spans="1:6" x14ac:dyDescent="0.25">
      <c r="A126" s="4">
        <v>10425031</v>
      </c>
      <c r="B126" s="9" t="s">
        <v>42</v>
      </c>
      <c r="C126" s="4" t="s">
        <v>103</v>
      </c>
      <c r="D126" s="4" t="s">
        <v>104</v>
      </c>
      <c r="E126" s="4" t="s">
        <v>385</v>
      </c>
      <c r="F126" s="4">
        <v>1</v>
      </c>
    </row>
    <row r="127" spans="1:6" x14ac:dyDescent="0.25">
      <c r="A127" s="4">
        <v>10425031</v>
      </c>
      <c r="B127" s="9" t="s">
        <v>42</v>
      </c>
      <c r="C127" s="4" t="s">
        <v>103</v>
      </c>
      <c r="D127" s="4" t="s">
        <v>104</v>
      </c>
      <c r="E127" s="4" t="s">
        <v>377</v>
      </c>
      <c r="F127" s="4">
        <v>0</v>
      </c>
    </row>
    <row r="128" spans="1:6" x14ac:dyDescent="0.25">
      <c r="A128" s="4">
        <v>10425032</v>
      </c>
      <c r="B128" s="9" t="s">
        <v>42</v>
      </c>
      <c r="C128" s="4" t="s">
        <v>109</v>
      </c>
      <c r="D128" s="4" t="s">
        <v>104</v>
      </c>
      <c r="E128" s="4" t="s">
        <v>380</v>
      </c>
      <c r="F128" s="4">
        <v>1</v>
      </c>
    </row>
    <row r="129" spans="1:6" x14ac:dyDescent="0.25">
      <c r="A129" s="4">
        <v>10425032</v>
      </c>
      <c r="B129" s="9" t="s">
        <v>42</v>
      </c>
      <c r="C129" s="4" t="s">
        <v>109</v>
      </c>
      <c r="D129" s="4" t="s">
        <v>104</v>
      </c>
      <c r="E129" s="4" t="s">
        <v>381</v>
      </c>
      <c r="F129" s="4">
        <v>1</v>
      </c>
    </row>
    <row r="130" spans="1:6" x14ac:dyDescent="0.25">
      <c r="A130" s="4">
        <v>10425032</v>
      </c>
      <c r="B130" s="9" t="s">
        <v>42</v>
      </c>
      <c r="C130" s="4" t="s">
        <v>109</v>
      </c>
      <c r="D130" s="4" t="s">
        <v>104</v>
      </c>
      <c r="E130" s="4" t="s">
        <v>382</v>
      </c>
      <c r="F130" s="4">
        <v>1</v>
      </c>
    </row>
    <row r="131" spans="1:6" x14ac:dyDescent="0.25">
      <c r="A131" s="4">
        <v>10425032</v>
      </c>
      <c r="B131" s="9" t="s">
        <v>42</v>
      </c>
      <c r="C131" s="4" t="s">
        <v>109</v>
      </c>
      <c r="D131" s="4" t="s">
        <v>104</v>
      </c>
      <c r="E131" s="4" t="s">
        <v>383</v>
      </c>
      <c r="F131" s="4">
        <v>1</v>
      </c>
    </row>
    <row r="132" spans="1:6" x14ac:dyDescent="0.25">
      <c r="A132" s="4">
        <v>10425032</v>
      </c>
      <c r="B132" s="9" t="s">
        <v>42</v>
      </c>
      <c r="C132" s="4" t="s">
        <v>109</v>
      </c>
      <c r="D132" s="4" t="s">
        <v>104</v>
      </c>
      <c r="E132" s="4" t="s">
        <v>384</v>
      </c>
      <c r="F132" s="4">
        <v>1</v>
      </c>
    </row>
    <row r="133" spans="1:6" x14ac:dyDescent="0.25">
      <c r="A133" s="4">
        <v>10425032</v>
      </c>
      <c r="B133" s="9" t="s">
        <v>42</v>
      </c>
      <c r="C133" s="4" t="s">
        <v>109</v>
      </c>
      <c r="D133" s="4" t="s">
        <v>104</v>
      </c>
      <c r="E133" s="4" t="s">
        <v>385</v>
      </c>
      <c r="F133" s="4">
        <v>0</v>
      </c>
    </row>
    <row r="134" spans="1:6" x14ac:dyDescent="0.25">
      <c r="A134" s="4">
        <v>10425032</v>
      </c>
      <c r="B134" s="9" t="s">
        <v>42</v>
      </c>
      <c r="C134" s="4" t="s">
        <v>109</v>
      </c>
      <c r="D134" s="4" t="s">
        <v>104</v>
      </c>
      <c r="E134" s="4" t="s">
        <v>377</v>
      </c>
      <c r="F134" s="4">
        <v>0</v>
      </c>
    </row>
    <row r="135" spans="1:6" x14ac:dyDescent="0.25">
      <c r="A135" s="4">
        <v>10425033</v>
      </c>
      <c r="B135" s="9" t="s">
        <v>42</v>
      </c>
      <c r="C135" s="4" t="s">
        <v>109</v>
      </c>
      <c r="D135" s="4" t="s">
        <v>104</v>
      </c>
      <c r="E135" s="4" t="s">
        <v>380</v>
      </c>
      <c r="F135" s="4">
        <v>1</v>
      </c>
    </row>
    <row r="136" spans="1:6" x14ac:dyDescent="0.25">
      <c r="A136" s="4">
        <v>10425033</v>
      </c>
      <c r="B136" s="9" t="s">
        <v>42</v>
      </c>
      <c r="C136" s="4" t="s">
        <v>109</v>
      </c>
      <c r="D136" s="4" t="s">
        <v>104</v>
      </c>
      <c r="E136" s="4" t="s">
        <v>381</v>
      </c>
      <c r="F136" s="4">
        <v>1</v>
      </c>
    </row>
    <row r="137" spans="1:6" x14ac:dyDescent="0.25">
      <c r="A137" s="4">
        <v>10425033</v>
      </c>
      <c r="B137" s="9" t="s">
        <v>42</v>
      </c>
      <c r="C137" s="4" t="s">
        <v>109</v>
      </c>
      <c r="D137" s="4" t="s">
        <v>104</v>
      </c>
      <c r="E137" s="4" t="s">
        <v>382</v>
      </c>
      <c r="F137" s="4">
        <v>1</v>
      </c>
    </row>
    <row r="138" spans="1:6" x14ac:dyDescent="0.25">
      <c r="A138" s="4">
        <v>10425033</v>
      </c>
      <c r="B138" s="9" t="s">
        <v>42</v>
      </c>
      <c r="C138" s="4" t="s">
        <v>109</v>
      </c>
      <c r="D138" s="4" t="s">
        <v>104</v>
      </c>
      <c r="E138" s="4" t="s">
        <v>383</v>
      </c>
      <c r="F138" s="4">
        <v>1</v>
      </c>
    </row>
    <row r="139" spans="1:6" x14ac:dyDescent="0.25">
      <c r="A139" s="4">
        <v>10425033</v>
      </c>
      <c r="B139" s="9" t="s">
        <v>42</v>
      </c>
      <c r="C139" s="4" t="s">
        <v>109</v>
      </c>
      <c r="D139" s="4" t="s">
        <v>104</v>
      </c>
      <c r="E139" s="4" t="s">
        <v>384</v>
      </c>
      <c r="F139" s="4">
        <v>1</v>
      </c>
    </row>
    <row r="140" spans="1:6" x14ac:dyDescent="0.25">
      <c r="A140" s="4">
        <v>10425033</v>
      </c>
      <c r="B140" s="9" t="s">
        <v>42</v>
      </c>
      <c r="C140" s="4" t="s">
        <v>109</v>
      </c>
      <c r="D140" s="4" t="s">
        <v>104</v>
      </c>
      <c r="E140" s="4" t="s">
        <v>385</v>
      </c>
      <c r="F140" s="4">
        <v>1</v>
      </c>
    </row>
    <row r="141" spans="1:6" x14ac:dyDescent="0.25">
      <c r="A141" s="4">
        <v>10425033</v>
      </c>
      <c r="B141" s="9" t="s">
        <v>42</v>
      </c>
      <c r="C141" s="4" t="s">
        <v>109</v>
      </c>
      <c r="D141" s="4" t="s">
        <v>104</v>
      </c>
      <c r="E141" s="4" t="s">
        <v>377</v>
      </c>
      <c r="F141" s="4">
        <v>0</v>
      </c>
    </row>
    <row r="142" spans="1:6" x14ac:dyDescent="0.25">
      <c r="A142" s="4">
        <v>10425034</v>
      </c>
      <c r="B142" s="9" t="s">
        <v>42</v>
      </c>
      <c r="C142" s="4" t="s">
        <v>115</v>
      </c>
      <c r="D142" s="4" t="s">
        <v>104</v>
      </c>
      <c r="E142" s="4" t="s">
        <v>380</v>
      </c>
      <c r="F142" s="4">
        <v>1</v>
      </c>
    </row>
    <row r="143" spans="1:6" x14ac:dyDescent="0.25">
      <c r="A143" s="4">
        <v>10425034</v>
      </c>
      <c r="B143" s="9" t="s">
        <v>42</v>
      </c>
      <c r="C143" s="4" t="s">
        <v>115</v>
      </c>
      <c r="D143" s="4" t="s">
        <v>104</v>
      </c>
      <c r="E143" s="4" t="s">
        <v>381</v>
      </c>
      <c r="F143" s="4">
        <v>1</v>
      </c>
    </row>
    <row r="144" spans="1:6" x14ac:dyDescent="0.25">
      <c r="A144" s="4">
        <v>10425034</v>
      </c>
      <c r="B144" s="9" t="s">
        <v>42</v>
      </c>
      <c r="C144" s="4" t="s">
        <v>115</v>
      </c>
      <c r="D144" s="4" t="s">
        <v>104</v>
      </c>
      <c r="E144" s="4" t="s">
        <v>382</v>
      </c>
      <c r="F144" s="4">
        <v>1</v>
      </c>
    </row>
    <row r="145" spans="1:6" x14ac:dyDescent="0.25">
      <c r="A145" s="4">
        <v>10425034</v>
      </c>
      <c r="B145" s="9" t="s">
        <v>42</v>
      </c>
      <c r="C145" s="4" t="s">
        <v>115</v>
      </c>
      <c r="D145" s="4" t="s">
        <v>104</v>
      </c>
      <c r="E145" s="4" t="s">
        <v>383</v>
      </c>
      <c r="F145" s="4">
        <v>1</v>
      </c>
    </row>
    <row r="146" spans="1:6" x14ac:dyDescent="0.25">
      <c r="A146" s="4">
        <v>10425034</v>
      </c>
      <c r="B146" s="9" t="s">
        <v>42</v>
      </c>
      <c r="C146" s="4" t="s">
        <v>115</v>
      </c>
      <c r="D146" s="4" t="s">
        <v>104</v>
      </c>
      <c r="E146" s="4" t="s">
        <v>384</v>
      </c>
      <c r="F146" s="4">
        <v>1</v>
      </c>
    </row>
    <row r="147" spans="1:6" x14ac:dyDescent="0.25">
      <c r="A147" s="4">
        <v>10425034</v>
      </c>
      <c r="B147" s="9" t="s">
        <v>42</v>
      </c>
      <c r="C147" s="4" t="s">
        <v>115</v>
      </c>
      <c r="D147" s="4" t="s">
        <v>104</v>
      </c>
      <c r="E147" s="4" t="s">
        <v>385</v>
      </c>
      <c r="F147" s="4">
        <v>1</v>
      </c>
    </row>
    <row r="148" spans="1:6" x14ac:dyDescent="0.25">
      <c r="A148" s="4">
        <v>10425034</v>
      </c>
      <c r="B148" s="9" t="s">
        <v>42</v>
      </c>
      <c r="C148" s="4" t="s">
        <v>115</v>
      </c>
      <c r="D148" s="4" t="s">
        <v>104</v>
      </c>
      <c r="E148" s="4" t="s">
        <v>377</v>
      </c>
      <c r="F148" s="4">
        <v>0</v>
      </c>
    </row>
    <row r="149" spans="1:6" x14ac:dyDescent="0.25">
      <c r="A149" s="4">
        <v>10425035</v>
      </c>
      <c r="B149" s="9" t="s">
        <v>42</v>
      </c>
      <c r="C149" s="4" t="s">
        <v>115</v>
      </c>
      <c r="D149" s="4" t="s">
        <v>104</v>
      </c>
      <c r="E149" s="4" t="s">
        <v>380</v>
      </c>
      <c r="F149" s="4">
        <v>1</v>
      </c>
    </row>
    <row r="150" spans="1:6" x14ac:dyDescent="0.25">
      <c r="A150" s="4">
        <v>10425035</v>
      </c>
      <c r="B150" s="9" t="s">
        <v>42</v>
      </c>
      <c r="C150" s="4" t="s">
        <v>115</v>
      </c>
      <c r="D150" s="4" t="s">
        <v>104</v>
      </c>
      <c r="E150" s="4" t="s">
        <v>381</v>
      </c>
      <c r="F150" s="4">
        <v>1</v>
      </c>
    </row>
    <row r="151" spans="1:6" x14ac:dyDescent="0.25">
      <c r="A151" s="4">
        <v>10425035</v>
      </c>
      <c r="B151" s="9" t="s">
        <v>42</v>
      </c>
      <c r="C151" s="4" t="s">
        <v>115</v>
      </c>
      <c r="D151" s="4" t="s">
        <v>104</v>
      </c>
      <c r="E151" s="4" t="s">
        <v>382</v>
      </c>
      <c r="F151" s="4">
        <v>1</v>
      </c>
    </row>
    <row r="152" spans="1:6" x14ac:dyDescent="0.25">
      <c r="A152" s="4">
        <v>10425035</v>
      </c>
      <c r="B152" s="9" t="s">
        <v>42</v>
      </c>
      <c r="C152" s="4" t="s">
        <v>115</v>
      </c>
      <c r="D152" s="4" t="s">
        <v>104</v>
      </c>
      <c r="E152" s="4" t="s">
        <v>383</v>
      </c>
      <c r="F152" s="4">
        <v>1</v>
      </c>
    </row>
    <row r="153" spans="1:6" x14ac:dyDescent="0.25">
      <c r="A153" s="4">
        <v>10425035</v>
      </c>
      <c r="B153" s="9" t="s">
        <v>42</v>
      </c>
      <c r="C153" s="4" t="s">
        <v>115</v>
      </c>
      <c r="D153" s="4" t="s">
        <v>104</v>
      </c>
      <c r="E153" s="4" t="s">
        <v>384</v>
      </c>
      <c r="F153" s="4">
        <v>1</v>
      </c>
    </row>
    <row r="154" spans="1:6" x14ac:dyDescent="0.25">
      <c r="A154" s="4">
        <v>10425035</v>
      </c>
      <c r="B154" s="9" t="s">
        <v>42</v>
      </c>
      <c r="C154" s="4" t="s">
        <v>115</v>
      </c>
      <c r="D154" s="4" t="s">
        <v>104</v>
      </c>
      <c r="E154" s="4" t="s">
        <v>385</v>
      </c>
      <c r="F154" s="4">
        <v>1</v>
      </c>
    </row>
    <row r="155" spans="1:6" x14ac:dyDescent="0.25">
      <c r="A155" s="4">
        <v>10425035</v>
      </c>
      <c r="B155" s="9" t="s">
        <v>42</v>
      </c>
      <c r="C155" s="4" t="s">
        <v>115</v>
      </c>
      <c r="D155" s="4" t="s">
        <v>104</v>
      </c>
      <c r="E155" s="4" t="s">
        <v>377</v>
      </c>
      <c r="F155" s="4">
        <v>0</v>
      </c>
    </row>
    <row r="156" spans="1:6" x14ac:dyDescent="0.25">
      <c r="A156" s="4">
        <v>10425036</v>
      </c>
      <c r="B156" s="9" t="s">
        <v>42</v>
      </c>
      <c r="C156" s="4" t="s">
        <v>120</v>
      </c>
      <c r="D156" s="4" t="s">
        <v>104</v>
      </c>
      <c r="E156" s="4" t="s">
        <v>380</v>
      </c>
      <c r="F156" s="4">
        <v>1</v>
      </c>
    </row>
    <row r="157" spans="1:6" x14ac:dyDescent="0.25">
      <c r="A157" s="4">
        <v>10425036</v>
      </c>
      <c r="B157" s="9" t="s">
        <v>42</v>
      </c>
      <c r="C157" s="4" t="s">
        <v>120</v>
      </c>
      <c r="D157" s="4" t="s">
        <v>104</v>
      </c>
      <c r="E157" s="4" t="s">
        <v>381</v>
      </c>
      <c r="F157" s="4">
        <v>1</v>
      </c>
    </row>
    <row r="158" spans="1:6" x14ac:dyDescent="0.25">
      <c r="A158" s="4">
        <v>10425036</v>
      </c>
      <c r="B158" s="9" t="s">
        <v>42</v>
      </c>
      <c r="C158" s="4" t="s">
        <v>120</v>
      </c>
      <c r="D158" s="4" t="s">
        <v>104</v>
      </c>
      <c r="E158" s="4" t="s">
        <v>382</v>
      </c>
      <c r="F158" s="4">
        <v>1</v>
      </c>
    </row>
    <row r="159" spans="1:6" x14ac:dyDescent="0.25">
      <c r="A159" s="4">
        <v>10425036</v>
      </c>
      <c r="B159" s="9" t="s">
        <v>42</v>
      </c>
      <c r="C159" s="4" t="s">
        <v>120</v>
      </c>
      <c r="D159" s="4" t="s">
        <v>104</v>
      </c>
      <c r="E159" s="4" t="s">
        <v>383</v>
      </c>
      <c r="F159" s="4">
        <v>1</v>
      </c>
    </row>
    <row r="160" spans="1:6" x14ac:dyDescent="0.25">
      <c r="A160" s="4">
        <v>10425036</v>
      </c>
      <c r="B160" s="9" t="s">
        <v>42</v>
      </c>
      <c r="C160" s="4" t="s">
        <v>120</v>
      </c>
      <c r="D160" s="4" t="s">
        <v>104</v>
      </c>
      <c r="E160" s="4" t="s">
        <v>384</v>
      </c>
      <c r="F160" s="4">
        <v>1</v>
      </c>
    </row>
    <row r="161" spans="1:6" x14ac:dyDescent="0.25">
      <c r="A161" s="4">
        <v>10425036</v>
      </c>
      <c r="B161" s="9" t="s">
        <v>42</v>
      </c>
      <c r="C161" s="4" t="s">
        <v>120</v>
      </c>
      <c r="D161" s="4" t="s">
        <v>104</v>
      </c>
      <c r="E161" s="4" t="s">
        <v>385</v>
      </c>
      <c r="F161" s="4">
        <v>1</v>
      </c>
    </row>
    <row r="162" spans="1:6" x14ac:dyDescent="0.25">
      <c r="A162" s="4">
        <v>10425036</v>
      </c>
      <c r="B162" s="9" t="s">
        <v>42</v>
      </c>
      <c r="C162" s="4" t="s">
        <v>120</v>
      </c>
      <c r="D162" s="4" t="s">
        <v>104</v>
      </c>
      <c r="E162" s="4" t="s">
        <v>377</v>
      </c>
      <c r="F162" s="4">
        <v>0</v>
      </c>
    </row>
    <row r="163" spans="1:6" x14ac:dyDescent="0.25">
      <c r="A163" s="4">
        <v>10425037</v>
      </c>
      <c r="B163" s="9" t="s">
        <v>42</v>
      </c>
      <c r="C163" s="4" t="s">
        <v>120</v>
      </c>
      <c r="D163" s="4" t="s">
        <v>104</v>
      </c>
      <c r="E163" s="4" t="s">
        <v>380</v>
      </c>
      <c r="F163" s="4">
        <v>1</v>
      </c>
    </row>
    <row r="164" spans="1:6" x14ac:dyDescent="0.25">
      <c r="A164" s="4">
        <v>10425037</v>
      </c>
      <c r="B164" s="9" t="s">
        <v>42</v>
      </c>
      <c r="C164" s="4" t="s">
        <v>120</v>
      </c>
      <c r="D164" s="4" t="s">
        <v>104</v>
      </c>
      <c r="E164" s="4" t="s">
        <v>381</v>
      </c>
      <c r="F164" s="4">
        <v>1</v>
      </c>
    </row>
    <row r="165" spans="1:6" x14ac:dyDescent="0.25">
      <c r="A165" s="4">
        <v>10425037</v>
      </c>
      <c r="B165" s="9" t="s">
        <v>42</v>
      </c>
      <c r="C165" s="4" t="s">
        <v>120</v>
      </c>
      <c r="D165" s="4" t="s">
        <v>104</v>
      </c>
      <c r="E165" s="4" t="s">
        <v>382</v>
      </c>
      <c r="F165" s="4">
        <v>0</v>
      </c>
    </row>
    <row r="166" spans="1:6" x14ac:dyDescent="0.25">
      <c r="A166" s="4">
        <v>10425037</v>
      </c>
      <c r="B166" s="9" t="s">
        <v>42</v>
      </c>
      <c r="C166" s="4" t="s">
        <v>120</v>
      </c>
      <c r="D166" s="4" t="s">
        <v>104</v>
      </c>
      <c r="E166" s="4" t="s">
        <v>383</v>
      </c>
      <c r="F166" s="4">
        <v>1</v>
      </c>
    </row>
    <row r="167" spans="1:6" x14ac:dyDescent="0.25">
      <c r="A167" s="4">
        <v>10425037</v>
      </c>
      <c r="B167" s="9" t="s">
        <v>42</v>
      </c>
      <c r="C167" s="4" t="s">
        <v>120</v>
      </c>
      <c r="D167" s="4" t="s">
        <v>104</v>
      </c>
      <c r="E167" s="4" t="s">
        <v>384</v>
      </c>
      <c r="F167" s="4">
        <v>1</v>
      </c>
    </row>
    <row r="168" spans="1:6" x14ac:dyDescent="0.25">
      <c r="A168" s="4">
        <v>10425037</v>
      </c>
      <c r="B168" s="9" t="s">
        <v>42</v>
      </c>
      <c r="C168" s="4" t="s">
        <v>120</v>
      </c>
      <c r="D168" s="4" t="s">
        <v>104</v>
      </c>
      <c r="E168" s="4" t="s">
        <v>385</v>
      </c>
      <c r="F168" s="4">
        <v>1</v>
      </c>
    </row>
    <row r="169" spans="1:6" x14ac:dyDescent="0.25">
      <c r="A169" s="4">
        <v>10425037</v>
      </c>
      <c r="B169" s="9" t="s">
        <v>42</v>
      </c>
      <c r="C169" s="4" t="s">
        <v>120</v>
      </c>
      <c r="D169" s="4" t="s">
        <v>104</v>
      </c>
      <c r="E169" s="4" t="s">
        <v>377</v>
      </c>
      <c r="F169" s="4">
        <v>0</v>
      </c>
    </row>
    <row r="170" spans="1:6" x14ac:dyDescent="0.25">
      <c r="A170" s="4">
        <v>10425038</v>
      </c>
      <c r="B170" s="9" t="s">
        <v>42</v>
      </c>
      <c r="C170" s="4" t="s">
        <v>125</v>
      </c>
      <c r="D170" s="4" t="s">
        <v>104</v>
      </c>
      <c r="E170" s="4" t="s">
        <v>380</v>
      </c>
      <c r="F170" s="4">
        <v>1</v>
      </c>
    </row>
    <row r="171" spans="1:6" x14ac:dyDescent="0.25">
      <c r="A171" s="4">
        <v>10425038</v>
      </c>
      <c r="B171" s="9" t="s">
        <v>42</v>
      </c>
      <c r="C171" s="4" t="s">
        <v>125</v>
      </c>
      <c r="D171" s="4" t="s">
        <v>104</v>
      </c>
      <c r="E171" s="4" t="s">
        <v>381</v>
      </c>
      <c r="F171" s="4">
        <v>1</v>
      </c>
    </row>
    <row r="172" spans="1:6" x14ac:dyDescent="0.25">
      <c r="A172" s="4">
        <v>10425038</v>
      </c>
      <c r="B172" s="9" t="s">
        <v>42</v>
      </c>
      <c r="C172" s="4" t="s">
        <v>125</v>
      </c>
      <c r="D172" s="4" t="s">
        <v>104</v>
      </c>
      <c r="E172" s="4" t="s">
        <v>382</v>
      </c>
      <c r="F172" s="4">
        <v>1</v>
      </c>
    </row>
    <row r="173" spans="1:6" x14ac:dyDescent="0.25">
      <c r="A173" s="4">
        <v>10425038</v>
      </c>
      <c r="B173" s="9" t="s">
        <v>42</v>
      </c>
      <c r="C173" s="4" t="s">
        <v>125</v>
      </c>
      <c r="D173" s="4" t="s">
        <v>104</v>
      </c>
      <c r="E173" s="4" t="s">
        <v>383</v>
      </c>
      <c r="F173" s="4">
        <v>1</v>
      </c>
    </row>
    <row r="174" spans="1:6" x14ac:dyDescent="0.25">
      <c r="A174" s="4">
        <v>10425038</v>
      </c>
      <c r="B174" s="9" t="s">
        <v>42</v>
      </c>
      <c r="C174" s="4" t="s">
        <v>125</v>
      </c>
      <c r="D174" s="4" t="s">
        <v>104</v>
      </c>
      <c r="E174" s="4" t="s">
        <v>384</v>
      </c>
      <c r="F174" s="4">
        <v>1</v>
      </c>
    </row>
    <row r="175" spans="1:6" x14ac:dyDescent="0.25">
      <c r="A175" s="4">
        <v>10425038</v>
      </c>
      <c r="B175" s="9" t="s">
        <v>42</v>
      </c>
      <c r="C175" s="4" t="s">
        <v>125</v>
      </c>
      <c r="D175" s="4" t="s">
        <v>104</v>
      </c>
      <c r="E175" s="4" t="s">
        <v>385</v>
      </c>
      <c r="F175" s="4">
        <v>1</v>
      </c>
    </row>
    <row r="176" spans="1:6" x14ac:dyDescent="0.25">
      <c r="A176" s="4">
        <v>10425038</v>
      </c>
      <c r="B176" s="9" t="s">
        <v>42</v>
      </c>
      <c r="C176" s="4" t="s">
        <v>125</v>
      </c>
      <c r="D176" s="4" t="s">
        <v>104</v>
      </c>
      <c r="E176" s="4" t="s">
        <v>377</v>
      </c>
      <c r="F176" s="4">
        <v>0</v>
      </c>
    </row>
    <row r="177" spans="1:6" x14ac:dyDescent="0.25">
      <c r="A177" s="4">
        <v>10425039</v>
      </c>
      <c r="B177" s="9" t="s">
        <v>42</v>
      </c>
      <c r="C177" s="4" t="s">
        <v>128</v>
      </c>
      <c r="D177" s="4" t="s">
        <v>104</v>
      </c>
      <c r="E177" s="4" t="s">
        <v>380</v>
      </c>
      <c r="F177" s="4">
        <v>1</v>
      </c>
    </row>
    <row r="178" spans="1:6" x14ac:dyDescent="0.25">
      <c r="A178" s="4">
        <v>10425039</v>
      </c>
      <c r="B178" s="9" t="s">
        <v>42</v>
      </c>
      <c r="C178" s="4" t="s">
        <v>128</v>
      </c>
      <c r="D178" s="4" t="s">
        <v>104</v>
      </c>
      <c r="E178" s="4" t="s">
        <v>381</v>
      </c>
      <c r="F178" s="4">
        <v>1</v>
      </c>
    </row>
    <row r="179" spans="1:6" x14ac:dyDescent="0.25">
      <c r="A179" s="4">
        <v>10425039</v>
      </c>
      <c r="B179" s="9" t="s">
        <v>42</v>
      </c>
      <c r="C179" s="4" t="s">
        <v>128</v>
      </c>
      <c r="D179" s="4" t="s">
        <v>104</v>
      </c>
      <c r="E179" s="4" t="s">
        <v>382</v>
      </c>
      <c r="F179" s="4">
        <v>1</v>
      </c>
    </row>
    <row r="180" spans="1:6" x14ac:dyDescent="0.25">
      <c r="A180" s="4">
        <v>10425039</v>
      </c>
      <c r="B180" s="9" t="s">
        <v>42</v>
      </c>
      <c r="C180" s="4" t="s">
        <v>128</v>
      </c>
      <c r="D180" s="4" t="s">
        <v>104</v>
      </c>
      <c r="E180" s="4" t="s">
        <v>383</v>
      </c>
      <c r="F180" s="4">
        <v>1</v>
      </c>
    </row>
    <row r="181" spans="1:6" x14ac:dyDescent="0.25">
      <c r="A181" s="4">
        <v>10425039</v>
      </c>
      <c r="B181" s="9" t="s">
        <v>42</v>
      </c>
      <c r="C181" s="4" t="s">
        <v>128</v>
      </c>
      <c r="D181" s="4" t="s">
        <v>104</v>
      </c>
      <c r="E181" s="4" t="s">
        <v>384</v>
      </c>
      <c r="F181" s="4">
        <v>1</v>
      </c>
    </row>
    <row r="182" spans="1:6" x14ac:dyDescent="0.25">
      <c r="A182" s="4">
        <v>10425039</v>
      </c>
      <c r="B182" s="9" t="s">
        <v>42</v>
      </c>
      <c r="C182" s="4" t="s">
        <v>128</v>
      </c>
      <c r="D182" s="4" t="s">
        <v>104</v>
      </c>
      <c r="E182" s="4" t="s">
        <v>385</v>
      </c>
      <c r="F182" s="4">
        <v>1</v>
      </c>
    </row>
    <row r="183" spans="1:6" x14ac:dyDescent="0.25">
      <c r="A183" s="4">
        <v>10425039</v>
      </c>
      <c r="B183" s="9" t="s">
        <v>42</v>
      </c>
      <c r="C183" s="4" t="s">
        <v>128</v>
      </c>
      <c r="D183" s="4" t="s">
        <v>104</v>
      </c>
      <c r="E183" s="4" t="s">
        <v>377</v>
      </c>
      <c r="F183" s="4">
        <v>0</v>
      </c>
    </row>
    <row r="184" spans="1:6" x14ac:dyDescent="0.25">
      <c r="A184" s="4">
        <v>10425040</v>
      </c>
      <c r="B184" s="9" t="s">
        <v>42</v>
      </c>
      <c r="C184" s="4" t="s">
        <v>131</v>
      </c>
      <c r="D184" s="4" t="s">
        <v>104</v>
      </c>
      <c r="E184" s="4" t="s">
        <v>380</v>
      </c>
      <c r="F184" s="4">
        <v>1</v>
      </c>
    </row>
    <row r="185" spans="1:6" x14ac:dyDescent="0.25">
      <c r="A185" s="4">
        <v>10425040</v>
      </c>
      <c r="B185" s="9" t="s">
        <v>42</v>
      </c>
      <c r="C185" s="4" t="s">
        <v>131</v>
      </c>
      <c r="D185" s="4" t="s">
        <v>104</v>
      </c>
      <c r="E185" s="4" t="s">
        <v>381</v>
      </c>
      <c r="F185" s="4">
        <v>1</v>
      </c>
    </row>
    <row r="186" spans="1:6" x14ac:dyDescent="0.25">
      <c r="A186" s="4">
        <v>10425040</v>
      </c>
      <c r="B186" s="9" t="s">
        <v>42</v>
      </c>
      <c r="C186" s="4" t="s">
        <v>131</v>
      </c>
      <c r="D186" s="4" t="s">
        <v>104</v>
      </c>
      <c r="E186" s="4" t="s">
        <v>382</v>
      </c>
      <c r="F186" s="4">
        <v>1</v>
      </c>
    </row>
    <row r="187" spans="1:6" x14ac:dyDescent="0.25">
      <c r="A187" s="4">
        <v>10425040</v>
      </c>
      <c r="B187" s="9" t="s">
        <v>42</v>
      </c>
      <c r="C187" s="4" t="s">
        <v>131</v>
      </c>
      <c r="D187" s="4" t="s">
        <v>104</v>
      </c>
      <c r="E187" s="4" t="s">
        <v>383</v>
      </c>
      <c r="F187" s="4">
        <v>1</v>
      </c>
    </row>
    <row r="188" spans="1:6" x14ac:dyDescent="0.25">
      <c r="A188" s="4">
        <v>10425040</v>
      </c>
      <c r="B188" s="9" t="s">
        <v>42</v>
      </c>
      <c r="C188" s="4" t="s">
        <v>131</v>
      </c>
      <c r="D188" s="4" t="s">
        <v>104</v>
      </c>
      <c r="E188" s="4" t="s">
        <v>384</v>
      </c>
      <c r="F188" s="4">
        <v>1</v>
      </c>
    </row>
    <row r="189" spans="1:6" x14ac:dyDescent="0.25">
      <c r="A189" s="4">
        <v>10425040</v>
      </c>
      <c r="B189" s="9" t="s">
        <v>42</v>
      </c>
      <c r="C189" s="4" t="s">
        <v>131</v>
      </c>
      <c r="D189" s="4" t="s">
        <v>104</v>
      </c>
      <c r="E189" s="4" t="s">
        <v>385</v>
      </c>
      <c r="F189" s="4">
        <v>1</v>
      </c>
    </row>
    <row r="190" spans="1:6" x14ac:dyDescent="0.25">
      <c r="A190" s="4">
        <v>10425040</v>
      </c>
      <c r="B190" s="9" t="s">
        <v>42</v>
      </c>
      <c r="C190" s="4" t="s">
        <v>131</v>
      </c>
      <c r="D190" s="4" t="s">
        <v>104</v>
      </c>
      <c r="E190" s="4" t="s">
        <v>377</v>
      </c>
      <c r="F190" s="4">
        <v>0</v>
      </c>
    </row>
    <row r="191" spans="1:6" x14ac:dyDescent="0.25">
      <c r="A191" s="4">
        <v>10425041</v>
      </c>
      <c r="B191" s="9" t="s">
        <v>42</v>
      </c>
      <c r="C191" s="4" t="s">
        <v>135</v>
      </c>
      <c r="D191" s="4" t="s">
        <v>136</v>
      </c>
      <c r="E191" s="4" t="s">
        <v>380</v>
      </c>
      <c r="F191" s="4">
        <v>1</v>
      </c>
    </row>
    <row r="192" spans="1:6" x14ac:dyDescent="0.25">
      <c r="A192" s="4">
        <v>10425041</v>
      </c>
      <c r="B192" s="9" t="s">
        <v>42</v>
      </c>
      <c r="C192" s="4" t="s">
        <v>135</v>
      </c>
      <c r="D192" s="4" t="s">
        <v>136</v>
      </c>
      <c r="E192" s="4" t="s">
        <v>381</v>
      </c>
      <c r="F192" s="4">
        <v>1</v>
      </c>
    </row>
    <row r="193" spans="1:6" x14ac:dyDescent="0.25">
      <c r="A193" s="4">
        <v>10425041</v>
      </c>
      <c r="B193" s="9" t="s">
        <v>42</v>
      </c>
      <c r="C193" s="4" t="s">
        <v>135</v>
      </c>
      <c r="D193" s="4" t="s">
        <v>136</v>
      </c>
      <c r="E193" s="4" t="s">
        <v>382</v>
      </c>
      <c r="F193" s="4">
        <v>1</v>
      </c>
    </row>
    <row r="194" spans="1:6" x14ac:dyDescent="0.25">
      <c r="A194" s="4">
        <v>10425041</v>
      </c>
      <c r="B194" s="9" t="s">
        <v>42</v>
      </c>
      <c r="C194" s="4" t="s">
        <v>135</v>
      </c>
      <c r="D194" s="4" t="s">
        <v>136</v>
      </c>
      <c r="E194" s="4" t="s">
        <v>383</v>
      </c>
      <c r="F194" s="4">
        <v>1</v>
      </c>
    </row>
    <row r="195" spans="1:6" x14ac:dyDescent="0.25">
      <c r="A195" s="4">
        <v>10425041</v>
      </c>
      <c r="B195" s="9" t="s">
        <v>42</v>
      </c>
      <c r="C195" s="4" t="s">
        <v>135</v>
      </c>
      <c r="D195" s="4" t="s">
        <v>136</v>
      </c>
      <c r="E195" s="4" t="s">
        <v>384</v>
      </c>
      <c r="F195" s="4">
        <v>1</v>
      </c>
    </row>
    <row r="196" spans="1:6" x14ac:dyDescent="0.25">
      <c r="A196" s="4">
        <v>10425041</v>
      </c>
      <c r="B196" s="9" t="s">
        <v>42</v>
      </c>
      <c r="C196" s="4" t="s">
        <v>135</v>
      </c>
      <c r="D196" s="4" t="s">
        <v>136</v>
      </c>
      <c r="E196" s="4" t="s">
        <v>385</v>
      </c>
      <c r="F196" s="4">
        <v>0</v>
      </c>
    </row>
    <row r="197" spans="1:6" x14ac:dyDescent="0.25">
      <c r="A197" s="4">
        <v>10425041</v>
      </c>
      <c r="B197" s="9" t="s">
        <v>42</v>
      </c>
      <c r="C197" s="4" t="s">
        <v>135</v>
      </c>
      <c r="D197" s="4" t="s">
        <v>136</v>
      </c>
      <c r="E197" s="4" t="s">
        <v>377</v>
      </c>
      <c r="F197" s="4">
        <v>0</v>
      </c>
    </row>
    <row r="198" spans="1:6" x14ac:dyDescent="0.25">
      <c r="A198" s="4">
        <v>10425042</v>
      </c>
      <c r="B198" s="9" t="s">
        <v>42</v>
      </c>
      <c r="C198" s="4" t="s">
        <v>135</v>
      </c>
      <c r="D198" s="4" t="s">
        <v>136</v>
      </c>
      <c r="E198" s="4" t="s">
        <v>380</v>
      </c>
      <c r="F198" s="4">
        <v>1</v>
      </c>
    </row>
    <row r="199" spans="1:6" x14ac:dyDescent="0.25">
      <c r="A199" s="4">
        <v>10425042</v>
      </c>
      <c r="B199" s="9" t="s">
        <v>42</v>
      </c>
      <c r="C199" s="4" t="s">
        <v>135</v>
      </c>
      <c r="D199" s="4" t="s">
        <v>136</v>
      </c>
      <c r="E199" s="4" t="s">
        <v>381</v>
      </c>
      <c r="F199" s="4">
        <v>1</v>
      </c>
    </row>
    <row r="200" spans="1:6" x14ac:dyDescent="0.25">
      <c r="A200" s="4">
        <v>10425042</v>
      </c>
      <c r="B200" s="9" t="s">
        <v>42</v>
      </c>
      <c r="C200" s="4" t="s">
        <v>135</v>
      </c>
      <c r="D200" s="4" t="s">
        <v>136</v>
      </c>
      <c r="E200" s="4" t="s">
        <v>382</v>
      </c>
      <c r="F200" s="4">
        <v>1</v>
      </c>
    </row>
    <row r="201" spans="1:6" x14ac:dyDescent="0.25">
      <c r="A201" s="4">
        <v>10425042</v>
      </c>
      <c r="B201" s="9" t="s">
        <v>42</v>
      </c>
      <c r="C201" s="4" t="s">
        <v>135</v>
      </c>
      <c r="D201" s="4" t="s">
        <v>136</v>
      </c>
      <c r="E201" s="4" t="s">
        <v>383</v>
      </c>
      <c r="F201" s="4">
        <v>1</v>
      </c>
    </row>
    <row r="202" spans="1:6" x14ac:dyDescent="0.25">
      <c r="A202" s="4">
        <v>10425042</v>
      </c>
      <c r="B202" s="9" t="s">
        <v>42</v>
      </c>
      <c r="C202" s="4" t="s">
        <v>135</v>
      </c>
      <c r="D202" s="4" t="s">
        <v>136</v>
      </c>
      <c r="E202" s="4" t="s">
        <v>384</v>
      </c>
      <c r="F202" s="4">
        <v>1</v>
      </c>
    </row>
    <row r="203" spans="1:6" x14ac:dyDescent="0.25">
      <c r="A203" s="4">
        <v>10425042</v>
      </c>
      <c r="B203" s="9" t="s">
        <v>42</v>
      </c>
      <c r="C203" s="4" t="s">
        <v>135</v>
      </c>
      <c r="D203" s="4" t="s">
        <v>136</v>
      </c>
      <c r="E203" s="4" t="s">
        <v>385</v>
      </c>
      <c r="F203" s="4">
        <v>0</v>
      </c>
    </row>
    <row r="204" spans="1:6" x14ac:dyDescent="0.25">
      <c r="A204" s="4">
        <v>10425042</v>
      </c>
      <c r="B204" s="9" t="s">
        <v>42</v>
      </c>
      <c r="C204" s="4" t="s">
        <v>135</v>
      </c>
      <c r="D204" s="4" t="s">
        <v>136</v>
      </c>
      <c r="E204" s="4" t="s">
        <v>377</v>
      </c>
      <c r="F204" s="4">
        <v>0</v>
      </c>
    </row>
    <row r="205" spans="1:6" x14ac:dyDescent="0.25">
      <c r="A205" s="4">
        <v>10425043</v>
      </c>
      <c r="B205" s="9" t="s">
        <v>42</v>
      </c>
      <c r="C205" s="4" t="s">
        <v>141</v>
      </c>
      <c r="D205" s="4" t="s">
        <v>136</v>
      </c>
      <c r="E205" s="4" t="s">
        <v>380</v>
      </c>
      <c r="F205" s="4">
        <v>1</v>
      </c>
    </row>
    <row r="206" spans="1:6" x14ac:dyDescent="0.25">
      <c r="A206" s="4">
        <v>10425043</v>
      </c>
      <c r="B206" s="9" t="s">
        <v>42</v>
      </c>
      <c r="C206" s="4" t="s">
        <v>141</v>
      </c>
      <c r="D206" s="4" t="s">
        <v>136</v>
      </c>
      <c r="E206" s="4" t="s">
        <v>381</v>
      </c>
      <c r="F206" s="4">
        <v>1</v>
      </c>
    </row>
    <row r="207" spans="1:6" x14ac:dyDescent="0.25">
      <c r="A207" s="4">
        <v>10425043</v>
      </c>
      <c r="B207" s="9" t="s">
        <v>42</v>
      </c>
      <c r="C207" s="4" t="s">
        <v>141</v>
      </c>
      <c r="D207" s="4" t="s">
        <v>136</v>
      </c>
      <c r="E207" s="4" t="s">
        <v>382</v>
      </c>
      <c r="F207" s="4">
        <v>1</v>
      </c>
    </row>
    <row r="208" spans="1:6" x14ac:dyDescent="0.25">
      <c r="A208" s="4">
        <v>10425043</v>
      </c>
      <c r="B208" s="9" t="s">
        <v>42</v>
      </c>
      <c r="C208" s="4" t="s">
        <v>141</v>
      </c>
      <c r="D208" s="4" t="s">
        <v>136</v>
      </c>
      <c r="E208" s="4" t="s">
        <v>383</v>
      </c>
      <c r="F208" s="4">
        <v>1</v>
      </c>
    </row>
    <row r="209" spans="1:6" x14ac:dyDescent="0.25">
      <c r="A209" s="4">
        <v>10425043</v>
      </c>
      <c r="B209" s="9" t="s">
        <v>42</v>
      </c>
      <c r="C209" s="4" t="s">
        <v>141</v>
      </c>
      <c r="D209" s="4" t="s">
        <v>136</v>
      </c>
      <c r="E209" s="4" t="s">
        <v>384</v>
      </c>
      <c r="F209" s="4">
        <v>1</v>
      </c>
    </row>
    <row r="210" spans="1:6" x14ac:dyDescent="0.25">
      <c r="A210" s="4">
        <v>10425043</v>
      </c>
      <c r="B210" s="9" t="s">
        <v>42</v>
      </c>
      <c r="C210" s="4" t="s">
        <v>141</v>
      </c>
      <c r="D210" s="4" t="s">
        <v>136</v>
      </c>
      <c r="E210" s="4" t="s">
        <v>385</v>
      </c>
      <c r="F210" s="4">
        <v>1</v>
      </c>
    </row>
    <row r="211" spans="1:6" x14ac:dyDescent="0.25">
      <c r="A211" s="4">
        <v>10425043</v>
      </c>
      <c r="B211" s="9" t="s">
        <v>42</v>
      </c>
      <c r="C211" s="4" t="s">
        <v>141</v>
      </c>
      <c r="D211" s="4" t="s">
        <v>136</v>
      </c>
      <c r="E211" s="4" t="s">
        <v>377</v>
      </c>
      <c r="F211" s="4">
        <v>0</v>
      </c>
    </row>
    <row r="212" spans="1:6" x14ac:dyDescent="0.25">
      <c r="A212" s="4">
        <v>10425044</v>
      </c>
      <c r="B212" s="9" t="s">
        <v>42</v>
      </c>
      <c r="C212" s="4" t="s">
        <v>141</v>
      </c>
      <c r="D212" s="4" t="s">
        <v>136</v>
      </c>
      <c r="E212" s="4" t="s">
        <v>380</v>
      </c>
      <c r="F212" s="4">
        <v>1</v>
      </c>
    </row>
    <row r="213" spans="1:6" x14ac:dyDescent="0.25">
      <c r="A213" s="4">
        <v>10425044</v>
      </c>
      <c r="B213" s="9" t="s">
        <v>42</v>
      </c>
      <c r="C213" s="4" t="s">
        <v>141</v>
      </c>
      <c r="D213" s="4" t="s">
        <v>136</v>
      </c>
      <c r="E213" s="4" t="s">
        <v>381</v>
      </c>
      <c r="F213" s="4">
        <v>1</v>
      </c>
    </row>
    <row r="214" spans="1:6" x14ac:dyDescent="0.25">
      <c r="A214" s="4">
        <v>10425044</v>
      </c>
      <c r="B214" s="9" t="s">
        <v>42</v>
      </c>
      <c r="C214" s="4" t="s">
        <v>141</v>
      </c>
      <c r="D214" s="4" t="s">
        <v>136</v>
      </c>
      <c r="E214" s="4" t="s">
        <v>382</v>
      </c>
      <c r="F214" s="4">
        <v>1</v>
      </c>
    </row>
    <row r="215" spans="1:6" x14ac:dyDescent="0.25">
      <c r="A215" s="4">
        <v>10425044</v>
      </c>
      <c r="B215" s="9" t="s">
        <v>42</v>
      </c>
      <c r="C215" s="4" t="s">
        <v>141</v>
      </c>
      <c r="D215" s="4" t="s">
        <v>136</v>
      </c>
      <c r="E215" s="4" t="s">
        <v>383</v>
      </c>
      <c r="F215" s="4">
        <v>1</v>
      </c>
    </row>
    <row r="216" spans="1:6" x14ac:dyDescent="0.25">
      <c r="A216" s="4">
        <v>10425044</v>
      </c>
      <c r="B216" s="9" t="s">
        <v>42</v>
      </c>
      <c r="C216" s="4" t="s">
        <v>141</v>
      </c>
      <c r="D216" s="4" t="s">
        <v>136</v>
      </c>
      <c r="E216" s="4" t="s">
        <v>384</v>
      </c>
      <c r="F216" s="4">
        <v>1</v>
      </c>
    </row>
    <row r="217" spans="1:6" x14ac:dyDescent="0.25">
      <c r="A217" s="4">
        <v>10425044</v>
      </c>
      <c r="B217" s="9" t="s">
        <v>42</v>
      </c>
      <c r="C217" s="4" t="s">
        <v>141</v>
      </c>
      <c r="D217" s="4" t="s">
        <v>136</v>
      </c>
      <c r="E217" s="4" t="s">
        <v>385</v>
      </c>
      <c r="F217" s="4">
        <v>1</v>
      </c>
    </row>
    <row r="218" spans="1:6" x14ac:dyDescent="0.25">
      <c r="A218" s="4">
        <v>10425044</v>
      </c>
      <c r="B218" s="9" t="s">
        <v>42</v>
      </c>
      <c r="C218" s="4" t="s">
        <v>141</v>
      </c>
      <c r="D218" s="4" t="s">
        <v>136</v>
      </c>
      <c r="E218" s="4" t="s">
        <v>377</v>
      </c>
      <c r="F218" s="4">
        <v>0</v>
      </c>
    </row>
    <row r="219" spans="1:6" x14ac:dyDescent="0.25">
      <c r="A219" s="4">
        <v>10425045</v>
      </c>
      <c r="B219" s="9" t="s">
        <v>42</v>
      </c>
      <c r="C219" s="4" t="s">
        <v>146</v>
      </c>
      <c r="D219" s="4" t="s">
        <v>136</v>
      </c>
      <c r="E219" s="4" t="s">
        <v>380</v>
      </c>
      <c r="F219" s="4">
        <v>1</v>
      </c>
    </row>
    <row r="220" spans="1:6" x14ac:dyDescent="0.25">
      <c r="A220" s="4">
        <v>10425045</v>
      </c>
      <c r="B220" s="9" t="s">
        <v>42</v>
      </c>
      <c r="C220" s="4" t="s">
        <v>146</v>
      </c>
      <c r="D220" s="4" t="s">
        <v>136</v>
      </c>
      <c r="E220" s="4" t="s">
        <v>381</v>
      </c>
      <c r="F220" s="4">
        <v>1</v>
      </c>
    </row>
    <row r="221" spans="1:6" x14ac:dyDescent="0.25">
      <c r="A221" s="4">
        <v>10425045</v>
      </c>
      <c r="B221" s="9" t="s">
        <v>42</v>
      </c>
      <c r="C221" s="4" t="s">
        <v>146</v>
      </c>
      <c r="D221" s="4" t="s">
        <v>136</v>
      </c>
      <c r="E221" s="4" t="s">
        <v>382</v>
      </c>
      <c r="F221" s="4">
        <v>1</v>
      </c>
    </row>
    <row r="222" spans="1:6" x14ac:dyDescent="0.25">
      <c r="A222" s="4">
        <v>10425045</v>
      </c>
      <c r="B222" s="9" t="s">
        <v>42</v>
      </c>
      <c r="C222" s="4" t="s">
        <v>146</v>
      </c>
      <c r="D222" s="4" t="s">
        <v>136</v>
      </c>
      <c r="E222" s="4" t="s">
        <v>383</v>
      </c>
      <c r="F222" s="4">
        <v>1</v>
      </c>
    </row>
    <row r="223" spans="1:6" x14ac:dyDescent="0.25">
      <c r="A223" s="4">
        <v>10425045</v>
      </c>
      <c r="B223" s="9" t="s">
        <v>42</v>
      </c>
      <c r="C223" s="4" t="s">
        <v>146</v>
      </c>
      <c r="D223" s="4" t="s">
        <v>136</v>
      </c>
      <c r="E223" s="4" t="s">
        <v>384</v>
      </c>
      <c r="F223" s="4">
        <v>1</v>
      </c>
    </row>
    <row r="224" spans="1:6" x14ac:dyDescent="0.25">
      <c r="A224" s="4">
        <v>10425045</v>
      </c>
      <c r="B224" s="9" t="s">
        <v>42</v>
      </c>
      <c r="C224" s="4" t="s">
        <v>146</v>
      </c>
      <c r="D224" s="4" t="s">
        <v>136</v>
      </c>
      <c r="E224" s="4" t="s">
        <v>385</v>
      </c>
      <c r="F224" s="4">
        <v>1</v>
      </c>
    </row>
    <row r="225" spans="1:6" x14ac:dyDescent="0.25">
      <c r="A225" s="4">
        <v>10425045</v>
      </c>
      <c r="B225" s="9" t="s">
        <v>42</v>
      </c>
      <c r="C225" s="4" t="s">
        <v>146</v>
      </c>
      <c r="D225" s="4" t="s">
        <v>136</v>
      </c>
      <c r="E225" s="4" t="s">
        <v>377</v>
      </c>
      <c r="F225" s="4">
        <v>0</v>
      </c>
    </row>
    <row r="226" spans="1:6" x14ac:dyDescent="0.25">
      <c r="A226" s="4">
        <v>10425046</v>
      </c>
      <c r="B226" s="9" t="s">
        <v>42</v>
      </c>
      <c r="C226" s="4" t="s">
        <v>146</v>
      </c>
      <c r="D226" s="4" t="s">
        <v>136</v>
      </c>
      <c r="E226" s="4" t="s">
        <v>380</v>
      </c>
      <c r="F226" s="4">
        <v>1</v>
      </c>
    </row>
    <row r="227" spans="1:6" x14ac:dyDescent="0.25">
      <c r="A227" s="4">
        <v>10425046</v>
      </c>
      <c r="B227" s="9" t="s">
        <v>42</v>
      </c>
      <c r="C227" s="4" t="s">
        <v>146</v>
      </c>
      <c r="D227" s="4" t="s">
        <v>136</v>
      </c>
      <c r="E227" s="4" t="s">
        <v>381</v>
      </c>
      <c r="F227" s="4">
        <v>1</v>
      </c>
    </row>
    <row r="228" spans="1:6" x14ac:dyDescent="0.25">
      <c r="A228" s="4">
        <v>10425046</v>
      </c>
      <c r="B228" s="9" t="s">
        <v>42</v>
      </c>
      <c r="C228" s="4" t="s">
        <v>146</v>
      </c>
      <c r="D228" s="4" t="s">
        <v>136</v>
      </c>
      <c r="E228" s="4" t="s">
        <v>382</v>
      </c>
      <c r="F228" s="4">
        <v>1</v>
      </c>
    </row>
    <row r="229" spans="1:6" x14ac:dyDescent="0.25">
      <c r="A229" s="4">
        <v>10425046</v>
      </c>
      <c r="B229" s="9" t="s">
        <v>42</v>
      </c>
      <c r="C229" s="4" t="s">
        <v>146</v>
      </c>
      <c r="D229" s="4" t="s">
        <v>136</v>
      </c>
      <c r="E229" s="4" t="s">
        <v>383</v>
      </c>
      <c r="F229" s="4">
        <v>1</v>
      </c>
    </row>
    <row r="230" spans="1:6" x14ac:dyDescent="0.25">
      <c r="A230" s="4">
        <v>10425046</v>
      </c>
      <c r="B230" s="9" t="s">
        <v>42</v>
      </c>
      <c r="C230" s="4" t="s">
        <v>146</v>
      </c>
      <c r="D230" s="4" t="s">
        <v>136</v>
      </c>
      <c r="E230" s="4" t="s">
        <v>384</v>
      </c>
      <c r="F230" s="4">
        <v>1</v>
      </c>
    </row>
    <row r="231" spans="1:6" x14ac:dyDescent="0.25">
      <c r="A231" s="4">
        <v>10425046</v>
      </c>
      <c r="B231" s="9" t="s">
        <v>42</v>
      </c>
      <c r="C231" s="4" t="s">
        <v>146</v>
      </c>
      <c r="D231" s="4" t="s">
        <v>136</v>
      </c>
      <c r="E231" s="4" t="s">
        <v>385</v>
      </c>
      <c r="F231" s="4">
        <v>1</v>
      </c>
    </row>
    <row r="232" spans="1:6" x14ac:dyDescent="0.25">
      <c r="A232" s="4">
        <v>10425046</v>
      </c>
      <c r="B232" s="9" t="s">
        <v>42</v>
      </c>
      <c r="C232" s="4" t="s">
        <v>146</v>
      </c>
      <c r="D232" s="4" t="s">
        <v>136</v>
      </c>
      <c r="E232" s="4" t="s">
        <v>377</v>
      </c>
      <c r="F232" s="4">
        <v>0</v>
      </c>
    </row>
    <row r="233" spans="1:6" x14ac:dyDescent="0.25">
      <c r="A233" s="4">
        <v>10425047</v>
      </c>
      <c r="B233" s="9" t="s">
        <v>42</v>
      </c>
      <c r="C233" s="4" t="s">
        <v>151</v>
      </c>
      <c r="D233" s="4" t="s">
        <v>136</v>
      </c>
      <c r="E233" s="4" t="s">
        <v>380</v>
      </c>
      <c r="F233" s="4">
        <v>1</v>
      </c>
    </row>
    <row r="234" spans="1:6" x14ac:dyDescent="0.25">
      <c r="A234" s="4">
        <v>10425047</v>
      </c>
      <c r="B234" s="9" t="s">
        <v>42</v>
      </c>
      <c r="C234" s="4" t="s">
        <v>151</v>
      </c>
      <c r="D234" s="4" t="s">
        <v>136</v>
      </c>
      <c r="E234" s="4" t="s">
        <v>381</v>
      </c>
      <c r="F234" s="4">
        <v>1</v>
      </c>
    </row>
    <row r="235" spans="1:6" x14ac:dyDescent="0.25">
      <c r="A235" s="4">
        <v>10425047</v>
      </c>
      <c r="B235" s="9" t="s">
        <v>42</v>
      </c>
      <c r="C235" s="4" t="s">
        <v>151</v>
      </c>
      <c r="D235" s="4" t="s">
        <v>136</v>
      </c>
      <c r="E235" s="4" t="s">
        <v>382</v>
      </c>
      <c r="F235" s="4">
        <v>1</v>
      </c>
    </row>
    <row r="236" spans="1:6" x14ac:dyDescent="0.25">
      <c r="A236" s="4">
        <v>10425047</v>
      </c>
      <c r="B236" s="9" t="s">
        <v>42</v>
      </c>
      <c r="C236" s="4" t="s">
        <v>151</v>
      </c>
      <c r="D236" s="4" t="s">
        <v>136</v>
      </c>
      <c r="E236" s="4" t="s">
        <v>383</v>
      </c>
      <c r="F236" s="4">
        <v>1</v>
      </c>
    </row>
    <row r="237" spans="1:6" x14ac:dyDescent="0.25">
      <c r="A237" s="4">
        <v>10425047</v>
      </c>
      <c r="B237" s="9" t="s">
        <v>42</v>
      </c>
      <c r="C237" s="4" t="s">
        <v>151</v>
      </c>
      <c r="D237" s="4" t="s">
        <v>136</v>
      </c>
      <c r="E237" s="4" t="s">
        <v>384</v>
      </c>
      <c r="F237" s="4">
        <v>1</v>
      </c>
    </row>
    <row r="238" spans="1:6" x14ac:dyDescent="0.25">
      <c r="A238" s="4">
        <v>10425047</v>
      </c>
      <c r="B238" s="9" t="s">
        <v>42</v>
      </c>
      <c r="C238" s="4" t="s">
        <v>151</v>
      </c>
      <c r="D238" s="4" t="s">
        <v>136</v>
      </c>
      <c r="E238" s="4" t="s">
        <v>385</v>
      </c>
      <c r="F238" s="4">
        <v>1</v>
      </c>
    </row>
    <row r="239" spans="1:6" x14ac:dyDescent="0.25">
      <c r="A239" s="4">
        <v>10425047</v>
      </c>
      <c r="B239" s="9" t="s">
        <v>42</v>
      </c>
      <c r="C239" s="4" t="s">
        <v>151</v>
      </c>
      <c r="D239" s="4" t="s">
        <v>136</v>
      </c>
      <c r="E239" s="4" t="s">
        <v>377</v>
      </c>
      <c r="F239" s="4">
        <v>0</v>
      </c>
    </row>
    <row r="240" spans="1:6" x14ac:dyDescent="0.25">
      <c r="A240" s="4">
        <v>10425048</v>
      </c>
      <c r="B240" s="9" t="s">
        <v>42</v>
      </c>
      <c r="C240" s="4" t="s">
        <v>151</v>
      </c>
      <c r="D240" s="4" t="s">
        <v>136</v>
      </c>
      <c r="E240" s="4" t="s">
        <v>380</v>
      </c>
      <c r="F240" s="4">
        <v>1</v>
      </c>
    </row>
    <row r="241" spans="1:6" x14ac:dyDescent="0.25">
      <c r="A241" s="4">
        <v>10425048</v>
      </c>
      <c r="B241" s="9" t="s">
        <v>42</v>
      </c>
      <c r="C241" s="4" t="s">
        <v>151</v>
      </c>
      <c r="D241" s="4" t="s">
        <v>136</v>
      </c>
      <c r="E241" s="4" t="s">
        <v>381</v>
      </c>
      <c r="F241" s="4">
        <v>1</v>
      </c>
    </row>
    <row r="242" spans="1:6" x14ac:dyDescent="0.25">
      <c r="A242" s="4">
        <v>10425048</v>
      </c>
      <c r="B242" s="9" t="s">
        <v>42</v>
      </c>
      <c r="C242" s="4" t="s">
        <v>151</v>
      </c>
      <c r="D242" s="4" t="s">
        <v>136</v>
      </c>
      <c r="E242" s="4" t="s">
        <v>382</v>
      </c>
      <c r="F242" s="4">
        <v>1</v>
      </c>
    </row>
    <row r="243" spans="1:6" x14ac:dyDescent="0.25">
      <c r="A243" s="4">
        <v>10425048</v>
      </c>
      <c r="B243" s="9" t="s">
        <v>42</v>
      </c>
      <c r="C243" s="4" t="s">
        <v>151</v>
      </c>
      <c r="D243" s="4" t="s">
        <v>136</v>
      </c>
      <c r="E243" s="4" t="s">
        <v>383</v>
      </c>
      <c r="F243" s="4">
        <v>1</v>
      </c>
    </row>
    <row r="244" spans="1:6" x14ac:dyDescent="0.25">
      <c r="A244" s="4">
        <v>10425048</v>
      </c>
      <c r="B244" s="9" t="s">
        <v>42</v>
      </c>
      <c r="C244" s="4" t="s">
        <v>151</v>
      </c>
      <c r="D244" s="4" t="s">
        <v>136</v>
      </c>
      <c r="E244" s="4" t="s">
        <v>384</v>
      </c>
      <c r="F244" s="4">
        <v>1</v>
      </c>
    </row>
    <row r="245" spans="1:6" x14ac:dyDescent="0.25">
      <c r="A245" s="4">
        <v>10425048</v>
      </c>
      <c r="B245" s="9" t="s">
        <v>42</v>
      </c>
      <c r="C245" s="4" t="s">
        <v>151</v>
      </c>
      <c r="D245" s="4" t="s">
        <v>136</v>
      </c>
      <c r="E245" s="4" t="s">
        <v>385</v>
      </c>
      <c r="F245" s="4">
        <v>1</v>
      </c>
    </row>
    <row r="246" spans="1:6" x14ac:dyDescent="0.25">
      <c r="A246" s="4">
        <v>10425048</v>
      </c>
      <c r="B246" s="9" t="s">
        <v>42</v>
      </c>
      <c r="C246" s="4" t="s">
        <v>151</v>
      </c>
      <c r="D246" s="4" t="s">
        <v>136</v>
      </c>
      <c r="E246" s="4" t="s">
        <v>377</v>
      </c>
      <c r="F246" s="4">
        <v>0</v>
      </c>
    </row>
    <row r="247" spans="1:6" x14ac:dyDescent="0.25">
      <c r="A247" s="4">
        <v>10425049</v>
      </c>
      <c r="B247" s="9" t="s">
        <v>42</v>
      </c>
      <c r="C247" s="4" t="s">
        <v>156</v>
      </c>
      <c r="D247" s="4" t="s">
        <v>136</v>
      </c>
      <c r="E247" s="4" t="s">
        <v>380</v>
      </c>
      <c r="F247" s="4">
        <v>0</v>
      </c>
    </row>
    <row r="248" spans="1:6" x14ac:dyDescent="0.25">
      <c r="A248" s="4">
        <v>10425049</v>
      </c>
      <c r="B248" s="9" t="s">
        <v>42</v>
      </c>
      <c r="C248" s="4" t="s">
        <v>156</v>
      </c>
      <c r="D248" s="4" t="s">
        <v>136</v>
      </c>
      <c r="E248" s="4" t="s">
        <v>381</v>
      </c>
      <c r="F248" s="4">
        <v>0</v>
      </c>
    </row>
    <row r="249" spans="1:6" x14ac:dyDescent="0.25">
      <c r="A249" s="4">
        <v>10425049</v>
      </c>
      <c r="B249" s="9" t="s">
        <v>42</v>
      </c>
      <c r="C249" s="4" t="s">
        <v>156</v>
      </c>
      <c r="D249" s="4" t="s">
        <v>136</v>
      </c>
      <c r="E249" s="4" t="s">
        <v>382</v>
      </c>
      <c r="F249" s="4">
        <v>0</v>
      </c>
    </row>
    <row r="250" spans="1:6" x14ac:dyDescent="0.25">
      <c r="A250" s="4">
        <v>10425049</v>
      </c>
      <c r="B250" s="9" t="s">
        <v>42</v>
      </c>
      <c r="C250" s="4" t="s">
        <v>156</v>
      </c>
      <c r="D250" s="4" t="s">
        <v>136</v>
      </c>
      <c r="E250" s="4" t="s">
        <v>383</v>
      </c>
      <c r="F250" s="4">
        <v>0</v>
      </c>
    </row>
    <row r="251" spans="1:6" x14ac:dyDescent="0.25">
      <c r="A251" s="4">
        <v>10425049</v>
      </c>
      <c r="B251" s="9" t="s">
        <v>42</v>
      </c>
      <c r="C251" s="4" t="s">
        <v>156</v>
      </c>
      <c r="D251" s="4" t="s">
        <v>136</v>
      </c>
      <c r="E251" s="4" t="s">
        <v>384</v>
      </c>
      <c r="F251" s="4">
        <v>0</v>
      </c>
    </row>
    <row r="252" spans="1:6" x14ac:dyDescent="0.25">
      <c r="A252" s="4">
        <v>10425049</v>
      </c>
      <c r="B252" s="9" t="s">
        <v>42</v>
      </c>
      <c r="C252" s="4" t="s">
        <v>156</v>
      </c>
      <c r="D252" s="4" t="s">
        <v>136</v>
      </c>
      <c r="E252" s="4" t="s">
        <v>385</v>
      </c>
      <c r="F252" s="4">
        <v>0</v>
      </c>
    </row>
    <row r="253" spans="1:6" x14ac:dyDescent="0.25">
      <c r="A253" s="4">
        <v>10425049</v>
      </c>
      <c r="B253" s="9" t="s">
        <v>42</v>
      </c>
      <c r="C253" s="4" t="s">
        <v>156</v>
      </c>
      <c r="D253" s="4" t="s">
        <v>136</v>
      </c>
      <c r="E253" s="4" t="s">
        <v>377</v>
      </c>
      <c r="F253" s="4">
        <v>1</v>
      </c>
    </row>
    <row r="254" spans="1:6" x14ac:dyDescent="0.25">
      <c r="A254" s="4">
        <v>10425050</v>
      </c>
      <c r="B254" s="9" t="s">
        <v>42</v>
      </c>
      <c r="C254" s="4" t="s">
        <v>156</v>
      </c>
      <c r="D254" s="4" t="s">
        <v>136</v>
      </c>
      <c r="E254" s="4" t="s">
        <v>380</v>
      </c>
      <c r="F254" s="4">
        <v>0</v>
      </c>
    </row>
    <row r="255" spans="1:6" x14ac:dyDescent="0.25">
      <c r="A255" s="4">
        <v>10425050</v>
      </c>
      <c r="B255" s="9" t="s">
        <v>42</v>
      </c>
      <c r="C255" s="4" t="s">
        <v>156</v>
      </c>
      <c r="D255" s="4" t="s">
        <v>136</v>
      </c>
      <c r="E255" s="4" t="s">
        <v>381</v>
      </c>
      <c r="F255" s="4">
        <v>0</v>
      </c>
    </row>
    <row r="256" spans="1:6" x14ac:dyDescent="0.25">
      <c r="A256" s="4">
        <v>10425050</v>
      </c>
      <c r="B256" s="9" t="s">
        <v>42</v>
      </c>
      <c r="C256" s="4" t="s">
        <v>156</v>
      </c>
      <c r="D256" s="4" t="s">
        <v>136</v>
      </c>
      <c r="E256" s="4" t="s">
        <v>382</v>
      </c>
      <c r="F256" s="4">
        <v>0</v>
      </c>
    </row>
    <row r="257" spans="1:6" x14ac:dyDescent="0.25">
      <c r="A257" s="4">
        <v>10425050</v>
      </c>
      <c r="B257" s="9" t="s">
        <v>42</v>
      </c>
      <c r="C257" s="4" t="s">
        <v>156</v>
      </c>
      <c r="D257" s="4" t="s">
        <v>136</v>
      </c>
      <c r="E257" s="4" t="s">
        <v>383</v>
      </c>
      <c r="F257" s="4">
        <v>0</v>
      </c>
    </row>
    <row r="258" spans="1:6" x14ac:dyDescent="0.25">
      <c r="A258" s="4">
        <v>10425050</v>
      </c>
      <c r="B258" s="9" t="s">
        <v>42</v>
      </c>
      <c r="C258" s="4" t="s">
        <v>156</v>
      </c>
      <c r="D258" s="4" t="s">
        <v>136</v>
      </c>
      <c r="E258" s="4" t="s">
        <v>384</v>
      </c>
      <c r="F258" s="4">
        <v>0</v>
      </c>
    </row>
    <row r="259" spans="1:6" x14ac:dyDescent="0.25">
      <c r="A259" s="4">
        <v>10425050</v>
      </c>
      <c r="B259" s="9" t="s">
        <v>42</v>
      </c>
      <c r="C259" s="4" t="s">
        <v>156</v>
      </c>
      <c r="D259" s="4" t="s">
        <v>136</v>
      </c>
      <c r="E259" s="4" t="s">
        <v>385</v>
      </c>
      <c r="F259" s="4">
        <v>0</v>
      </c>
    </row>
    <row r="260" spans="1:6" x14ac:dyDescent="0.25">
      <c r="A260" s="4">
        <v>10425050</v>
      </c>
      <c r="B260" s="9" t="s">
        <v>42</v>
      </c>
      <c r="C260" s="4" t="s">
        <v>156</v>
      </c>
      <c r="D260" s="4" t="s">
        <v>136</v>
      </c>
      <c r="E260" s="4" t="s">
        <v>377</v>
      </c>
      <c r="F260" s="4">
        <v>1</v>
      </c>
    </row>
    <row r="261" spans="1:6" x14ac:dyDescent="0.25">
      <c r="A261" s="4">
        <v>10425051</v>
      </c>
      <c r="B261" s="9" t="s">
        <v>42</v>
      </c>
      <c r="C261" s="4" t="s">
        <v>163</v>
      </c>
      <c r="D261" s="4" t="s">
        <v>136</v>
      </c>
      <c r="E261" s="4" t="s">
        <v>380</v>
      </c>
      <c r="F261" s="4">
        <v>1</v>
      </c>
    </row>
    <row r="262" spans="1:6" x14ac:dyDescent="0.25">
      <c r="A262" s="4">
        <v>10425051</v>
      </c>
      <c r="B262" s="9" t="s">
        <v>42</v>
      </c>
      <c r="C262" s="4" t="s">
        <v>163</v>
      </c>
      <c r="D262" s="4" t="s">
        <v>136</v>
      </c>
      <c r="E262" s="4" t="s">
        <v>381</v>
      </c>
      <c r="F262" s="4">
        <v>0</v>
      </c>
    </row>
    <row r="263" spans="1:6" x14ac:dyDescent="0.25">
      <c r="A263" s="4">
        <v>10425051</v>
      </c>
      <c r="B263" s="9" t="s">
        <v>42</v>
      </c>
      <c r="C263" s="4" t="s">
        <v>163</v>
      </c>
      <c r="D263" s="4" t="s">
        <v>136</v>
      </c>
      <c r="E263" s="4" t="s">
        <v>382</v>
      </c>
      <c r="F263" s="4">
        <v>0</v>
      </c>
    </row>
    <row r="264" spans="1:6" x14ac:dyDescent="0.25">
      <c r="A264" s="4">
        <v>10425051</v>
      </c>
      <c r="B264" s="9" t="s">
        <v>42</v>
      </c>
      <c r="C264" s="4" t="s">
        <v>163</v>
      </c>
      <c r="D264" s="4" t="s">
        <v>136</v>
      </c>
      <c r="E264" s="4" t="s">
        <v>383</v>
      </c>
      <c r="F264" s="4">
        <v>0</v>
      </c>
    </row>
    <row r="265" spans="1:6" x14ac:dyDescent="0.25">
      <c r="A265" s="4">
        <v>10425051</v>
      </c>
      <c r="B265" s="9" t="s">
        <v>42</v>
      </c>
      <c r="C265" s="4" t="s">
        <v>163</v>
      </c>
      <c r="D265" s="4" t="s">
        <v>136</v>
      </c>
      <c r="E265" s="4" t="s">
        <v>384</v>
      </c>
      <c r="F265" s="4">
        <v>1</v>
      </c>
    </row>
    <row r="266" spans="1:6" x14ac:dyDescent="0.25">
      <c r="A266" s="4">
        <v>10425051</v>
      </c>
      <c r="B266" s="9" t="s">
        <v>42</v>
      </c>
      <c r="C266" s="4" t="s">
        <v>163</v>
      </c>
      <c r="D266" s="4" t="s">
        <v>136</v>
      </c>
      <c r="E266" s="4" t="s">
        <v>385</v>
      </c>
      <c r="F266" s="4">
        <v>0</v>
      </c>
    </row>
    <row r="267" spans="1:6" x14ac:dyDescent="0.25">
      <c r="A267" s="4">
        <v>10425051</v>
      </c>
      <c r="B267" s="9" t="s">
        <v>42</v>
      </c>
      <c r="C267" s="4" t="s">
        <v>163</v>
      </c>
      <c r="D267" s="4" t="s">
        <v>136</v>
      </c>
      <c r="E267" s="4" t="s">
        <v>377</v>
      </c>
      <c r="F267" s="4">
        <v>0</v>
      </c>
    </row>
    <row r="268" spans="1:6" x14ac:dyDescent="0.25">
      <c r="A268" s="4">
        <v>10425052</v>
      </c>
      <c r="B268" s="9" t="s">
        <v>42</v>
      </c>
      <c r="C268" s="4" t="s">
        <v>166</v>
      </c>
      <c r="D268" s="4" t="s">
        <v>104</v>
      </c>
      <c r="E268" s="4" t="s">
        <v>380</v>
      </c>
      <c r="F268" s="4">
        <v>1</v>
      </c>
    </row>
    <row r="269" spans="1:6" x14ac:dyDescent="0.25">
      <c r="A269" s="4">
        <v>10425052</v>
      </c>
      <c r="B269" s="9" t="s">
        <v>42</v>
      </c>
      <c r="C269" s="4" t="s">
        <v>166</v>
      </c>
      <c r="D269" s="4" t="s">
        <v>104</v>
      </c>
      <c r="E269" s="4" t="s">
        <v>381</v>
      </c>
      <c r="F269" s="4">
        <v>1</v>
      </c>
    </row>
    <row r="270" spans="1:6" x14ac:dyDescent="0.25">
      <c r="A270" s="4">
        <v>10425052</v>
      </c>
      <c r="B270" s="9" t="s">
        <v>42</v>
      </c>
      <c r="C270" s="4" t="s">
        <v>166</v>
      </c>
      <c r="D270" s="4" t="s">
        <v>104</v>
      </c>
      <c r="E270" s="4" t="s">
        <v>382</v>
      </c>
      <c r="F270" s="4">
        <v>1</v>
      </c>
    </row>
    <row r="271" spans="1:6" x14ac:dyDescent="0.25">
      <c r="A271" s="4">
        <v>10425052</v>
      </c>
      <c r="B271" s="9" t="s">
        <v>42</v>
      </c>
      <c r="C271" s="4" t="s">
        <v>166</v>
      </c>
      <c r="D271" s="4" t="s">
        <v>104</v>
      </c>
      <c r="E271" s="4" t="s">
        <v>383</v>
      </c>
      <c r="F271" s="4">
        <v>1</v>
      </c>
    </row>
    <row r="272" spans="1:6" x14ac:dyDescent="0.25">
      <c r="A272" s="4">
        <v>10425052</v>
      </c>
      <c r="B272" s="9" t="s">
        <v>42</v>
      </c>
      <c r="C272" s="4" t="s">
        <v>166</v>
      </c>
      <c r="D272" s="4" t="s">
        <v>104</v>
      </c>
      <c r="E272" s="4" t="s">
        <v>384</v>
      </c>
      <c r="F272" s="4">
        <v>1</v>
      </c>
    </row>
    <row r="273" spans="1:6" x14ac:dyDescent="0.25">
      <c r="A273" s="4">
        <v>10425052</v>
      </c>
      <c r="B273" s="9" t="s">
        <v>42</v>
      </c>
      <c r="C273" s="4" t="s">
        <v>166</v>
      </c>
      <c r="D273" s="4" t="s">
        <v>104</v>
      </c>
      <c r="E273" s="4" t="s">
        <v>385</v>
      </c>
      <c r="F273" s="4">
        <v>0</v>
      </c>
    </row>
    <row r="274" spans="1:6" x14ac:dyDescent="0.25">
      <c r="A274" s="4">
        <v>10425052</v>
      </c>
      <c r="B274" s="9" t="s">
        <v>42</v>
      </c>
      <c r="C274" s="4" t="s">
        <v>166</v>
      </c>
      <c r="D274" s="4" t="s">
        <v>104</v>
      </c>
      <c r="E274" s="4" t="s">
        <v>377</v>
      </c>
      <c r="F274" s="4">
        <v>0</v>
      </c>
    </row>
    <row r="275" spans="1:6" x14ac:dyDescent="0.25">
      <c r="A275" s="4">
        <v>10425053</v>
      </c>
      <c r="B275" s="9" t="s">
        <v>42</v>
      </c>
      <c r="C275" s="4" t="s">
        <v>169</v>
      </c>
      <c r="D275" s="4" t="s">
        <v>104</v>
      </c>
      <c r="E275" s="4" t="s">
        <v>380</v>
      </c>
      <c r="F275" s="4">
        <v>1</v>
      </c>
    </row>
    <row r="276" spans="1:6" x14ac:dyDescent="0.25">
      <c r="A276" s="4">
        <v>10425053</v>
      </c>
      <c r="B276" s="9" t="s">
        <v>42</v>
      </c>
      <c r="C276" s="4" t="s">
        <v>169</v>
      </c>
      <c r="D276" s="4" t="s">
        <v>104</v>
      </c>
      <c r="E276" s="4" t="s">
        <v>381</v>
      </c>
      <c r="F276" s="4">
        <v>1</v>
      </c>
    </row>
    <row r="277" spans="1:6" x14ac:dyDescent="0.25">
      <c r="A277" s="4">
        <v>10425053</v>
      </c>
      <c r="B277" s="9" t="s">
        <v>42</v>
      </c>
      <c r="C277" s="4" t="s">
        <v>169</v>
      </c>
      <c r="D277" s="4" t="s">
        <v>104</v>
      </c>
      <c r="E277" s="4" t="s">
        <v>382</v>
      </c>
      <c r="F277" s="4">
        <v>1</v>
      </c>
    </row>
    <row r="278" spans="1:6" x14ac:dyDescent="0.25">
      <c r="A278" s="4">
        <v>10425053</v>
      </c>
      <c r="B278" s="9" t="s">
        <v>42</v>
      </c>
      <c r="C278" s="4" t="s">
        <v>169</v>
      </c>
      <c r="D278" s="4" t="s">
        <v>104</v>
      </c>
      <c r="E278" s="4" t="s">
        <v>383</v>
      </c>
      <c r="F278" s="4">
        <v>1</v>
      </c>
    </row>
    <row r="279" spans="1:6" x14ac:dyDescent="0.25">
      <c r="A279" s="4">
        <v>10425053</v>
      </c>
      <c r="B279" s="9" t="s">
        <v>42</v>
      </c>
      <c r="C279" s="4" t="s">
        <v>169</v>
      </c>
      <c r="D279" s="4" t="s">
        <v>104</v>
      </c>
      <c r="E279" s="4" t="s">
        <v>384</v>
      </c>
      <c r="F279" s="4">
        <v>1</v>
      </c>
    </row>
    <row r="280" spans="1:6" x14ac:dyDescent="0.25">
      <c r="A280" s="4">
        <v>10425053</v>
      </c>
      <c r="B280" s="9" t="s">
        <v>42</v>
      </c>
      <c r="C280" s="4" t="s">
        <v>169</v>
      </c>
      <c r="D280" s="4" t="s">
        <v>104</v>
      </c>
      <c r="E280" s="4" t="s">
        <v>385</v>
      </c>
      <c r="F280" s="4">
        <v>1</v>
      </c>
    </row>
    <row r="281" spans="1:6" x14ac:dyDescent="0.25">
      <c r="A281" s="4">
        <v>10425053</v>
      </c>
      <c r="B281" s="9" t="s">
        <v>42</v>
      </c>
      <c r="C281" s="4" t="s">
        <v>169</v>
      </c>
      <c r="D281" s="4" t="s">
        <v>104</v>
      </c>
      <c r="E281" s="4" t="s">
        <v>377</v>
      </c>
      <c r="F281" s="4">
        <v>0</v>
      </c>
    </row>
    <row r="282" spans="1:6" x14ac:dyDescent="0.25">
      <c r="A282" s="4">
        <v>10425054</v>
      </c>
      <c r="B282" s="9" t="s">
        <v>42</v>
      </c>
      <c r="C282" s="4" t="s">
        <v>166</v>
      </c>
      <c r="D282" s="4" t="s">
        <v>104</v>
      </c>
      <c r="E282" s="4" t="s">
        <v>380</v>
      </c>
      <c r="F282" s="4">
        <v>1</v>
      </c>
    </row>
    <row r="283" spans="1:6" x14ac:dyDescent="0.25">
      <c r="A283" s="4">
        <v>10425054</v>
      </c>
      <c r="B283" s="9" t="s">
        <v>42</v>
      </c>
      <c r="C283" s="4" t="s">
        <v>166</v>
      </c>
      <c r="D283" s="4" t="s">
        <v>104</v>
      </c>
      <c r="E283" s="4" t="s">
        <v>381</v>
      </c>
      <c r="F283" s="4">
        <v>1</v>
      </c>
    </row>
    <row r="284" spans="1:6" x14ac:dyDescent="0.25">
      <c r="A284" s="4">
        <v>10425054</v>
      </c>
      <c r="B284" s="9" t="s">
        <v>42</v>
      </c>
      <c r="C284" s="4" t="s">
        <v>166</v>
      </c>
      <c r="D284" s="4" t="s">
        <v>104</v>
      </c>
      <c r="E284" s="4" t="s">
        <v>382</v>
      </c>
      <c r="F284" s="4">
        <v>1</v>
      </c>
    </row>
    <row r="285" spans="1:6" x14ac:dyDescent="0.25">
      <c r="A285" s="4">
        <v>10425054</v>
      </c>
      <c r="B285" s="9" t="s">
        <v>42</v>
      </c>
      <c r="C285" s="4" t="s">
        <v>166</v>
      </c>
      <c r="D285" s="4" t="s">
        <v>104</v>
      </c>
      <c r="E285" s="4" t="s">
        <v>383</v>
      </c>
      <c r="F285" s="4">
        <v>1</v>
      </c>
    </row>
    <row r="286" spans="1:6" x14ac:dyDescent="0.25">
      <c r="A286" s="4">
        <v>10425054</v>
      </c>
      <c r="B286" s="9" t="s">
        <v>42</v>
      </c>
      <c r="C286" s="4" t="s">
        <v>166</v>
      </c>
      <c r="D286" s="4" t="s">
        <v>104</v>
      </c>
      <c r="E286" s="4" t="s">
        <v>384</v>
      </c>
      <c r="F286" s="4">
        <v>1</v>
      </c>
    </row>
    <row r="287" spans="1:6" x14ac:dyDescent="0.25">
      <c r="A287" s="4">
        <v>10425054</v>
      </c>
      <c r="B287" s="9" t="s">
        <v>42</v>
      </c>
      <c r="C287" s="4" t="s">
        <v>166</v>
      </c>
      <c r="D287" s="4" t="s">
        <v>104</v>
      </c>
      <c r="E287" s="4" t="s">
        <v>385</v>
      </c>
      <c r="F287" s="4">
        <v>0</v>
      </c>
    </row>
    <row r="288" spans="1:6" x14ac:dyDescent="0.25">
      <c r="A288" s="4">
        <v>10425054</v>
      </c>
      <c r="B288" s="9" t="s">
        <v>42</v>
      </c>
      <c r="C288" s="4" t="s">
        <v>166</v>
      </c>
      <c r="D288" s="4" t="s">
        <v>104</v>
      </c>
      <c r="E288" s="4" t="s">
        <v>377</v>
      </c>
      <c r="F288" s="4">
        <v>0</v>
      </c>
    </row>
    <row r="289" spans="1:6" x14ac:dyDescent="0.25">
      <c r="A289" s="4">
        <v>10425055</v>
      </c>
      <c r="B289" s="9" t="s">
        <v>42</v>
      </c>
      <c r="C289" s="4" t="s">
        <v>174</v>
      </c>
      <c r="D289" s="4" t="s">
        <v>104</v>
      </c>
      <c r="E289" s="4" t="s">
        <v>380</v>
      </c>
      <c r="F289" s="4">
        <v>1</v>
      </c>
    </row>
    <row r="290" spans="1:6" x14ac:dyDescent="0.25">
      <c r="A290" s="4">
        <v>10425055</v>
      </c>
      <c r="B290" s="9" t="s">
        <v>42</v>
      </c>
      <c r="C290" s="4" t="s">
        <v>174</v>
      </c>
      <c r="D290" s="4" t="s">
        <v>104</v>
      </c>
      <c r="E290" s="4" t="s">
        <v>381</v>
      </c>
      <c r="F290" s="4">
        <v>1</v>
      </c>
    </row>
    <row r="291" spans="1:6" x14ac:dyDescent="0.25">
      <c r="A291" s="4">
        <v>10425055</v>
      </c>
      <c r="B291" s="9" t="s">
        <v>42</v>
      </c>
      <c r="C291" s="4" t="s">
        <v>174</v>
      </c>
      <c r="D291" s="4" t="s">
        <v>104</v>
      </c>
      <c r="E291" s="4" t="s">
        <v>382</v>
      </c>
      <c r="F291" s="4">
        <v>1</v>
      </c>
    </row>
    <row r="292" spans="1:6" x14ac:dyDescent="0.25">
      <c r="A292" s="4">
        <v>10425055</v>
      </c>
      <c r="B292" s="9" t="s">
        <v>42</v>
      </c>
      <c r="C292" s="4" t="s">
        <v>174</v>
      </c>
      <c r="D292" s="4" t="s">
        <v>104</v>
      </c>
      <c r="E292" s="4" t="s">
        <v>383</v>
      </c>
      <c r="F292" s="4">
        <v>1</v>
      </c>
    </row>
    <row r="293" spans="1:6" x14ac:dyDescent="0.25">
      <c r="A293" s="4">
        <v>10425055</v>
      </c>
      <c r="B293" s="9" t="s">
        <v>42</v>
      </c>
      <c r="C293" s="4" t="s">
        <v>174</v>
      </c>
      <c r="D293" s="4" t="s">
        <v>104</v>
      </c>
      <c r="E293" s="4" t="s">
        <v>384</v>
      </c>
      <c r="F293" s="4">
        <v>1</v>
      </c>
    </row>
    <row r="294" spans="1:6" x14ac:dyDescent="0.25">
      <c r="A294" s="4">
        <v>10425055</v>
      </c>
      <c r="B294" s="9" t="s">
        <v>42</v>
      </c>
      <c r="C294" s="4" t="s">
        <v>174</v>
      </c>
      <c r="D294" s="4" t="s">
        <v>104</v>
      </c>
      <c r="E294" s="4" t="s">
        <v>385</v>
      </c>
      <c r="F294" s="4">
        <v>1</v>
      </c>
    </row>
    <row r="295" spans="1:6" x14ac:dyDescent="0.25">
      <c r="A295" s="4">
        <v>10425055</v>
      </c>
      <c r="B295" s="9" t="s">
        <v>42</v>
      </c>
      <c r="C295" s="4" t="s">
        <v>174</v>
      </c>
      <c r="D295" s="4" t="s">
        <v>104</v>
      </c>
      <c r="E295" s="4" t="s">
        <v>377</v>
      </c>
      <c r="F295" s="4">
        <v>0</v>
      </c>
    </row>
    <row r="296" spans="1:6" x14ac:dyDescent="0.25">
      <c r="A296" s="4">
        <v>10425056</v>
      </c>
      <c r="B296" s="9" t="s">
        <v>42</v>
      </c>
      <c r="C296" s="4" t="s">
        <v>177</v>
      </c>
      <c r="D296" s="4" t="s">
        <v>104</v>
      </c>
      <c r="E296" s="4" t="s">
        <v>380</v>
      </c>
      <c r="F296" s="4">
        <v>1</v>
      </c>
    </row>
    <row r="297" spans="1:6" x14ac:dyDescent="0.25">
      <c r="A297" s="4">
        <v>10425056</v>
      </c>
      <c r="B297" s="9" t="s">
        <v>42</v>
      </c>
      <c r="C297" s="4" t="s">
        <v>177</v>
      </c>
      <c r="D297" s="4" t="s">
        <v>104</v>
      </c>
      <c r="E297" s="4" t="s">
        <v>381</v>
      </c>
      <c r="F297" s="4">
        <v>1</v>
      </c>
    </row>
    <row r="298" spans="1:6" x14ac:dyDescent="0.25">
      <c r="A298" s="4">
        <v>10425056</v>
      </c>
      <c r="B298" s="9" t="s">
        <v>42</v>
      </c>
      <c r="C298" s="4" t="s">
        <v>177</v>
      </c>
      <c r="D298" s="4" t="s">
        <v>104</v>
      </c>
      <c r="E298" s="4" t="s">
        <v>382</v>
      </c>
      <c r="F298" s="4">
        <v>1</v>
      </c>
    </row>
    <row r="299" spans="1:6" x14ac:dyDescent="0.25">
      <c r="A299" s="4">
        <v>10425056</v>
      </c>
      <c r="B299" s="9" t="s">
        <v>42</v>
      </c>
      <c r="C299" s="4" t="s">
        <v>177</v>
      </c>
      <c r="D299" s="4" t="s">
        <v>104</v>
      </c>
      <c r="E299" s="4" t="s">
        <v>383</v>
      </c>
      <c r="F299" s="4">
        <v>1</v>
      </c>
    </row>
    <row r="300" spans="1:6" x14ac:dyDescent="0.25">
      <c r="A300" s="4">
        <v>10425056</v>
      </c>
      <c r="B300" s="9" t="s">
        <v>42</v>
      </c>
      <c r="C300" s="4" t="s">
        <v>177</v>
      </c>
      <c r="D300" s="4" t="s">
        <v>104</v>
      </c>
      <c r="E300" s="4" t="s">
        <v>384</v>
      </c>
      <c r="F300" s="4">
        <v>1</v>
      </c>
    </row>
    <row r="301" spans="1:6" x14ac:dyDescent="0.25">
      <c r="A301" s="4">
        <v>10425056</v>
      </c>
      <c r="B301" s="9" t="s">
        <v>42</v>
      </c>
      <c r="C301" s="4" t="s">
        <v>177</v>
      </c>
      <c r="D301" s="4" t="s">
        <v>104</v>
      </c>
      <c r="E301" s="4" t="s">
        <v>385</v>
      </c>
      <c r="F301" s="4">
        <v>1</v>
      </c>
    </row>
    <row r="302" spans="1:6" x14ac:dyDescent="0.25">
      <c r="A302" s="4">
        <v>10425056</v>
      </c>
      <c r="B302" s="9" t="s">
        <v>42</v>
      </c>
      <c r="C302" s="4" t="s">
        <v>177</v>
      </c>
      <c r="D302" s="4" t="s">
        <v>104</v>
      </c>
      <c r="E302" s="4" t="s">
        <v>377</v>
      </c>
      <c r="F302" s="4">
        <v>0</v>
      </c>
    </row>
    <row r="303" spans="1:6" x14ac:dyDescent="0.25">
      <c r="A303" s="4">
        <v>10425057</v>
      </c>
      <c r="B303" s="9" t="s">
        <v>42</v>
      </c>
      <c r="C303" s="4" t="s">
        <v>180</v>
      </c>
      <c r="D303" s="4" t="s">
        <v>104</v>
      </c>
      <c r="E303" s="4" t="s">
        <v>380</v>
      </c>
      <c r="F303" s="4">
        <v>1</v>
      </c>
    </row>
    <row r="304" spans="1:6" x14ac:dyDescent="0.25">
      <c r="A304" s="4">
        <v>10425057</v>
      </c>
      <c r="B304" s="9" t="s">
        <v>42</v>
      </c>
      <c r="C304" s="4" t="s">
        <v>180</v>
      </c>
      <c r="D304" s="4" t="s">
        <v>104</v>
      </c>
      <c r="E304" s="4" t="s">
        <v>381</v>
      </c>
      <c r="F304" s="4">
        <v>1</v>
      </c>
    </row>
    <row r="305" spans="1:6" x14ac:dyDescent="0.25">
      <c r="A305" s="4">
        <v>10425057</v>
      </c>
      <c r="B305" s="9" t="s">
        <v>42</v>
      </c>
      <c r="C305" s="4" t="s">
        <v>180</v>
      </c>
      <c r="D305" s="4" t="s">
        <v>104</v>
      </c>
      <c r="E305" s="4" t="s">
        <v>382</v>
      </c>
      <c r="F305" s="4">
        <v>1</v>
      </c>
    </row>
    <row r="306" spans="1:6" x14ac:dyDescent="0.25">
      <c r="A306" s="4">
        <v>10425057</v>
      </c>
      <c r="B306" s="9" t="s">
        <v>42</v>
      </c>
      <c r="C306" s="4" t="s">
        <v>180</v>
      </c>
      <c r="D306" s="4" t="s">
        <v>104</v>
      </c>
      <c r="E306" s="4" t="s">
        <v>383</v>
      </c>
      <c r="F306" s="4">
        <v>1</v>
      </c>
    </row>
    <row r="307" spans="1:6" x14ac:dyDescent="0.25">
      <c r="A307" s="4">
        <v>10425057</v>
      </c>
      <c r="B307" s="9" t="s">
        <v>42</v>
      </c>
      <c r="C307" s="4" t="s">
        <v>180</v>
      </c>
      <c r="D307" s="4" t="s">
        <v>104</v>
      </c>
      <c r="E307" s="4" t="s">
        <v>384</v>
      </c>
      <c r="F307" s="4">
        <v>1</v>
      </c>
    </row>
    <row r="308" spans="1:6" x14ac:dyDescent="0.25">
      <c r="A308" s="4">
        <v>10425057</v>
      </c>
      <c r="B308" s="9" t="s">
        <v>42</v>
      </c>
      <c r="C308" s="4" t="s">
        <v>180</v>
      </c>
      <c r="D308" s="4" t="s">
        <v>104</v>
      </c>
      <c r="E308" s="4" t="s">
        <v>385</v>
      </c>
      <c r="F308" s="4">
        <v>1</v>
      </c>
    </row>
    <row r="309" spans="1:6" x14ac:dyDescent="0.25">
      <c r="A309" s="4">
        <v>10425057</v>
      </c>
      <c r="B309" s="9" t="s">
        <v>42</v>
      </c>
      <c r="C309" s="4" t="s">
        <v>180</v>
      </c>
      <c r="D309" s="4" t="s">
        <v>104</v>
      </c>
      <c r="E309" s="4" t="s">
        <v>377</v>
      </c>
      <c r="F309" s="4">
        <v>0</v>
      </c>
    </row>
    <row r="310" spans="1:6" x14ac:dyDescent="0.25">
      <c r="A310" s="4">
        <v>10425058</v>
      </c>
      <c r="B310" s="9" t="s">
        <v>42</v>
      </c>
      <c r="C310" s="4" t="s">
        <v>180</v>
      </c>
      <c r="D310" s="4" t="s">
        <v>104</v>
      </c>
      <c r="E310" s="4" t="s">
        <v>380</v>
      </c>
      <c r="F310" s="4">
        <v>1</v>
      </c>
    </row>
    <row r="311" spans="1:6" x14ac:dyDescent="0.25">
      <c r="A311" s="4">
        <v>10425058</v>
      </c>
      <c r="B311" s="9" t="s">
        <v>42</v>
      </c>
      <c r="C311" s="4" t="s">
        <v>180</v>
      </c>
      <c r="D311" s="4" t="s">
        <v>104</v>
      </c>
      <c r="E311" s="4" t="s">
        <v>381</v>
      </c>
      <c r="F311" s="4">
        <v>1</v>
      </c>
    </row>
    <row r="312" spans="1:6" x14ac:dyDescent="0.25">
      <c r="A312" s="4">
        <v>10425058</v>
      </c>
      <c r="B312" s="9" t="s">
        <v>42</v>
      </c>
      <c r="C312" s="4" t="s">
        <v>180</v>
      </c>
      <c r="D312" s="4" t="s">
        <v>104</v>
      </c>
      <c r="E312" s="4" t="s">
        <v>382</v>
      </c>
      <c r="F312" s="4">
        <v>1</v>
      </c>
    </row>
    <row r="313" spans="1:6" x14ac:dyDescent="0.25">
      <c r="A313" s="4">
        <v>10425058</v>
      </c>
      <c r="B313" s="9" t="s">
        <v>42</v>
      </c>
      <c r="C313" s="4" t="s">
        <v>180</v>
      </c>
      <c r="D313" s="4" t="s">
        <v>104</v>
      </c>
      <c r="E313" s="4" t="s">
        <v>383</v>
      </c>
      <c r="F313" s="4">
        <v>1</v>
      </c>
    </row>
    <row r="314" spans="1:6" x14ac:dyDescent="0.25">
      <c r="A314" s="4">
        <v>10425058</v>
      </c>
      <c r="B314" s="9" t="s">
        <v>42</v>
      </c>
      <c r="C314" s="4" t="s">
        <v>180</v>
      </c>
      <c r="D314" s="4" t="s">
        <v>104</v>
      </c>
      <c r="E314" s="4" t="s">
        <v>384</v>
      </c>
      <c r="F314" s="4">
        <v>1</v>
      </c>
    </row>
    <row r="315" spans="1:6" x14ac:dyDescent="0.25">
      <c r="A315" s="4">
        <v>10425058</v>
      </c>
      <c r="B315" s="9" t="s">
        <v>42</v>
      </c>
      <c r="C315" s="4" t="s">
        <v>180</v>
      </c>
      <c r="D315" s="4" t="s">
        <v>104</v>
      </c>
      <c r="E315" s="4" t="s">
        <v>385</v>
      </c>
      <c r="F315" s="4">
        <v>1</v>
      </c>
    </row>
    <row r="316" spans="1:6" x14ac:dyDescent="0.25">
      <c r="A316" s="4">
        <v>10425058</v>
      </c>
      <c r="B316" s="9" t="s">
        <v>42</v>
      </c>
      <c r="C316" s="4" t="s">
        <v>180</v>
      </c>
      <c r="D316" s="4" t="s">
        <v>104</v>
      </c>
      <c r="E316" s="4" t="s">
        <v>377</v>
      </c>
      <c r="F316" s="4">
        <v>0</v>
      </c>
    </row>
    <row r="317" spans="1:6" x14ac:dyDescent="0.25">
      <c r="A317" s="4">
        <v>10425059</v>
      </c>
      <c r="B317" s="9" t="s">
        <v>42</v>
      </c>
      <c r="C317" s="4" t="s">
        <v>185</v>
      </c>
      <c r="D317" s="4" t="s">
        <v>186</v>
      </c>
      <c r="E317" s="4" t="s">
        <v>380</v>
      </c>
      <c r="F317" s="4">
        <v>1</v>
      </c>
    </row>
    <row r="318" spans="1:6" x14ac:dyDescent="0.25">
      <c r="A318" s="4">
        <v>10425059</v>
      </c>
      <c r="B318" s="9" t="s">
        <v>42</v>
      </c>
      <c r="C318" s="4" t="s">
        <v>185</v>
      </c>
      <c r="D318" s="4" t="s">
        <v>186</v>
      </c>
      <c r="E318" s="4" t="s">
        <v>381</v>
      </c>
      <c r="F318" s="4">
        <v>1</v>
      </c>
    </row>
    <row r="319" spans="1:6" x14ac:dyDescent="0.25">
      <c r="A319" s="4">
        <v>10425059</v>
      </c>
      <c r="B319" s="9" t="s">
        <v>42</v>
      </c>
      <c r="C319" s="4" t="s">
        <v>185</v>
      </c>
      <c r="D319" s="4" t="s">
        <v>186</v>
      </c>
      <c r="E319" s="4" t="s">
        <v>382</v>
      </c>
      <c r="F319" s="4">
        <v>1</v>
      </c>
    </row>
    <row r="320" spans="1:6" x14ac:dyDescent="0.25">
      <c r="A320" s="4">
        <v>10425059</v>
      </c>
      <c r="B320" s="9" t="s">
        <v>42</v>
      </c>
      <c r="C320" s="4" t="s">
        <v>185</v>
      </c>
      <c r="D320" s="4" t="s">
        <v>186</v>
      </c>
      <c r="E320" s="4" t="s">
        <v>383</v>
      </c>
      <c r="F320" s="4">
        <v>1</v>
      </c>
    </row>
    <row r="321" spans="1:6" x14ac:dyDescent="0.25">
      <c r="A321" s="4">
        <v>10425059</v>
      </c>
      <c r="B321" s="9" t="s">
        <v>42</v>
      </c>
      <c r="C321" s="4" t="s">
        <v>185</v>
      </c>
      <c r="D321" s="4" t="s">
        <v>186</v>
      </c>
      <c r="E321" s="4" t="s">
        <v>384</v>
      </c>
      <c r="F321" s="4">
        <v>1</v>
      </c>
    </row>
    <row r="322" spans="1:6" x14ac:dyDescent="0.25">
      <c r="A322" s="4">
        <v>10425059</v>
      </c>
      <c r="B322" s="9" t="s">
        <v>42</v>
      </c>
      <c r="C322" s="4" t="s">
        <v>185</v>
      </c>
      <c r="D322" s="4" t="s">
        <v>186</v>
      </c>
      <c r="E322" s="4" t="s">
        <v>385</v>
      </c>
      <c r="F322" s="4">
        <v>1</v>
      </c>
    </row>
    <row r="323" spans="1:6" x14ac:dyDescent="0.25">
      <c r="A323" s="4">
        <v>10425059</v>
      </c>
      <c r="B323" s="9" t="s">
        <v>42</v>
      </c>
      <c r="C323" s="4" t="s">
        <v>185</v>
      </c>
      <c r="D323" s="4" t="s">
        <v>186</v>
      </c>
      <c r="E323" s="4" t="s">
        <v>377</v>
      </c>
      <c r="F323" s="4">
        <v>0</v>
      </c>
    </row>
    <row r="324" spans="1:6" x14ac:dyDescent="0.25">
      <c r="A324" s="4">
        <v>10425060</v>
      </c>
      <c r="B324" s="9" t="s">
        <v>42</v>
      </c>
      <c r="C324" s="4" t="s">
        <v>185</v>
      </c>
      <c r="D324" s="4" t="s">
        <v>186</v>
      </c>
      <c r="E324" s="4" t="s">
        <v>380</v>
      </c>
      <c r="F324" s="4">
        <v>1</v>
      </c>
    </row>
    <row r="325" spans="1:6" x14ac:dyDescent="0.25">
      <c r="A325" s="4">
        <v>10425060</v>
      </c>
      <c r="B325" s="9" t="s">
        <v>42</v>
      </c>
      <c r="C325" s="4" t="s">
        <v>185</v>
      </c>
      <c r="D325" s="4" t="s">
        <v>186</v>
      </c>
      <c r="E325" s="4" t="s">
        <v>381</v>
      </c>
      <c r="F325" s="4">
        <v>1</v>
      </c>
    </row>
    <row r="326" spans="1:6" x14ac:dyDescent="0.25">
      <c r="A326" s="4">
        <v>10425060</v>
      </c>
      <c r="B326" s="9" t="s">
        <v>42</v>
      </c>
      <c r="C326" s="4" t="s">
        <v>185</v>
      </c>
      <c r="D326" s="4" t="s">
        <v>186</v>
      </c>
      <c r="E326" s="4" t="s">
        <v>382</v>
      </c>
      <c r="F326" s="4">
        <v>1</v>
      </c>
    </row>
    <row r="327" spans="1:6" x14ac:dyDescent="0.25">
      <c r="A327" s="4">
        <v>10425060</v>
      </c>
      <c r="B327" s="9" t="s">
        <v>42</v>
      </c>
      <c r="C327" s="4" t="s">
        <v>185</v>
      </c>
      <c r="D327" s="4" t="s">
        <v>186</v>
      </c>
      <c r="E327" s="4" t="s">
        <v>383</v>
      </c>
      <c r="F327" s="4">
        <v>1</v>
      </c>
    </row>
    <row r="328" spans="1:6" x14ac:dyDescent="0.25">
      <c r="A328" s="4">
        <v>10425060</v>
      </c>
      <c r="B328" s="9" t="s">
        <v>42</v>
      </c>
      <c r="C328" s="4" t="s">
        <v>185</v>
      </c>
      <c r="D328" s="4" t="s">
        <v>186</v>
      </c>
      <c r="E328" s="4" t="s">
        <v>384</v>
      </c>
      <c r="F328" s="4">
        <v>1</v>
      </c>
    </row>
    <row r="329" spans="1:6" x14ac:dyDescent="0.25">
      <c r="A329" s="4">
        <v>10425060</v>
      </c>
      <c r="B329" s="9" t="s">
        <v>42</v>
      </c>
      <c r="C329" s="4" t="s">
        <v>185</v>
      </c>
      <c r="D329" s="4" t="s">
        <v>186</v>
      </c>
      <c r="E329" s="4" t="s">
        <v>385</v>
      </c>
      <c r="F329" s="4">
        <v>1</v>
      </c>
    </row>
    <row r="330" spans="1:6" x14ac:dyDescent="0.25">
      <c r="A330" s="4">
        <v>10425060</v>
      </c>
      <c r="B330" s="9" t="s">
        <v>42</v>
      </c>
      <c r="C330" s="4" t="s">
        <v>185</v>
      </c>
      <c r="D330" s="4" t="s">
        <v>186</v>
      </c>
      <c r="E330" s="4" t="s">
        <v>377</v>
      </c>
      <c r="F330" s="4">
        <v>0</v>
      </c>
    </row>
    <row r="331" spans="1:6" x14ac:dyDescent="0.25">
      <c r="A331" s="4">
        <v>10425061</v>
      </c>
      <c r="B331" s="9" t="s">
        <v>42</v>
      </c>
      <c r="C331" s="4" t="s">
        <v>191</v>
      </c>
      <c r="D331" s="4" t="s">
        <v>186</v>
      </c>
      <c r="E331" s="4" t="s">
        <v>380</v>
      </c>
      <c r="F331" s="4">
        <v>1</v>
      </c>
    </row>
    <row r="332" spans="1:6" x14ac:dyDescent="0.25">
      <c r="A332" s="4">
        <v>10425061</v>
      </c>
      <c r="B332" s="9" t="s">
        <v>42</v>
      </c>
      <c r="C332" s="4" t="s">
        <v>191</v>
      </c>
      <c r="D332" s="4" t="s">
        <v>186</v>
      </c>
      <c r="E332" s="4" t="s">
        <v>381</v>
      </c>
      <c r="F332" s="4">
        <v>1</v>
      </c>
    </row>
    <row r="333" spans="1:6" x14ac:dyDescent="0.25">
      <c r="A333" s="4">
        <v>10425061</v>
      </c>
      <c r="B333" s="9" t="s">
        <v>42</v>
      </c>
      <c r="C333" s="4" t="s">
        <v>191</v>
      </c>
      <c r="D333" s="4" t="s">
        <v>186</v>
      </c>
      <c r="E333" s="4" t="s">
        <v>382</v>
      </c>
      <c r="F333" s="4">
        <v>1</v>
      </c>
    </row>
    <row r="334" spans="1:6" x14ac:dyDescent="0.25">
      <c r="A334" s="4">
        <v>10425061</v>
      </c>
      <c r="B334" s="9" t="s">
        <v>42</v>
      </c>
      <c r="C334" s="4" t="s">
        <v>191</v>
      </c>
      <c r="D334" s="4" t="s">
        <v>186</v>
      </c>
      <c r="E334" s="4" t="s">
        <v>383</v>
      </c>
      <c r="F334" s="4">
        <v>1</v>
      </c>
    </row>
    <row r="335" spans="1:6" x14ac:dyDescent="0.25">
      <c r="A335" s="4">
        <v>10425061</v>
      </c>
      <c r="B335" s="9" t="s">
        <v>42</v>
      </c>
      <c r="C335" s="4" t="s">
        <v>191</v>
      </c>
      <c r="D335" s="4" t="s">
        <v>186</v>
      </c>
      <c r="E335" s="4" t="s">
        <v>384</v>
      </c>
      <c r="F335" s="4">
        <v>1</v>
      </c>
    </row>
    <row r="336" spans="1:6" x14ac:dyDescent="0.25">
      <c r="A336" s="4">
        <v>10425061</v>
      </c>
      <c r="B336" s="9" t="s">
        <v>42</v>
      </c>
      <c r="C336" s="4" t="s">
        <v>191</v>
      </c>
      <c r="D336" s="4" t="s">
        <v>186</v>
      </c>
      <c r="E336" s="4" t="s">
        <v>385</v>
      </c>
      <c r="F336" s="4">
        <v>0</v>
      </c>
    </row>
    <row r="337" spans="1:6" x14ac:dyDescent="0.25">
      <c r="A337" s="4">
        <v>10425061</v>
      </c>
      <c r="B337" s="9" t="s">
        <v>42</v>
      </c>
      <c r="C337" s="4" t="s">
        <v>191</v>
      </c>
      <c r="D337" s="4" t="s">
        <v>186</v>
      </c>
      <c r="E337" s="4" t="s">
        <v>377</v>
      </c>
      <c r="F337" s="4">
        <v>0</v>
      </c>
    </row>
    <row r="338" spans="1:6" x14ac:dyDescent="0.25">
      <c r="A338" s="4">
        <v>10425062</v>
      </c>
      <c r="B338" s="9" t="s">
        <v>42</v>
      </c>
      <c r="C338" s="4" t="s">
        <v>194</v>
      </c>
      <c r="D338" s="4" t="s">
        <v>186</v>
      </c>
      <c r="E338" s="4" t="s">
        <v>380</v>
      </c>
      <c r="F338" s="4">
        <v>1</v>
      </c>
    </row>
    <row r="339" spans="1:6" x14ac:dyDescent="0.25">
      <c r="A339" s="4">
        <v>10425062</v>
      </c>
      <c r="B339" s="9" t="s">
        <v>42</v>
      </c>
      <c r="C339" s="4" t="s">
        <v>194</v>
      </c>
      <c r="D339" s="4" t="s">
        <v>186</v>
      </c>
      <c r="E339" s="4" t="s">
        <v>381</v>
      </c>
      <c r="F339" s="4">
        <v>1</v>
      </c>
    </row>
    <row r="340" spans="1:6" x14ac:dyDescent="0.25">
      <c r="A340" s="4">
        <v>10425062</v>
      </c>
      <c r="B340" s="9" t="s">
        <v>42</v>
      </c>
      <c r="C340" s="4" t="s">
        <v>194</v>
      </c>
      <c r="D340" s="4" t="s">
        <v>186</v>
      </c>
      <c r="E340" s="4" t="s">
        <v>382</v>
      </c>
      <c r="F340" s="4">
        <v>1</v>
      </c>
    </row>
    <row r="341" spans="1:6" x14ac:dyDescent="0.25">
      <c r="A341" s="4">
        <v>10425062</v>
      </c>
      <c r="B341" s="9" t="s">
        <v>42</v>
      </c>
      <c r="C341" s="4" t="s">
        <v>194</v>
      </c>
      <c r="D341" s="4" t="s">
        <v>186</v>
      </c>
      <c r="E341" s="4" t="s">
        <v>383</v>
      </c>
      <c r="F341" s="4">
        <v>1</v>
      </c>
    </row>
    <row r="342" spans="1:6" x14ac:dyDescent="0.25">
      <c r="A342" s="4">
        <v>10425062</v>
      </c>
      <c r="B342" s="9" t="s">
        <v>42</v>
      </c>
      <c r="C342" s="4" t="s">
        <v>194</v>
      </c>
      <c r="D342" s="4" t="s">
        <v>186</v>
      </c>
      <c r="E342" s="4" t="s">
        <v>384</v>
      </c>
      <c r="F342" s="4">
        <v>1</v>
      </c>
    </row>
    <row r="343" spans="1:6" x14ac:dyDescent="0.25">
      <c r="A343" s="4">
        <v>10425062</v>
      </c>
      <c r="B343" s="9" t="s">
        <v>42</v>
      </c>
      <c r="C343" s="4" t="s">
        <v>194</v>
      </c>
      <c r="D343" s="4" t="s">
        <v>186</v>
      </c>
      <c r="E343" s="4" t="s">
        <v>385</v>
      </c>
      <c r="F343" s="4">
        <v>1</v>
      </c>
    </row>
    <row r="344" spans="1:6" x14ac:dyDescent="0.25">
      <c r="A344" s="4">
        <v>10425062</v>
      </c>
      <c r="B344" s="9" t="s">
        <v>42</v>
      </c>
      <c r="C344" s="4" t="s">
        <v>194</v>
      </c>
      <c r="D344" s="4" t="s">
        <v>186</v>
      </c>
      <c r="E344" s="4" t="s">
        <v>377</v>
      </c>
      <c r="F344" s="4">
        <v>0</v>
      </c>
    </row>
    <row r="345" spans="1:6" x14ac:dyDescent="0.25">
      <c r="A345" s="4">
        <v>10425063</v>
      </c>
      <c r="B345" s="9" t="s">
        <v>42</v>
      </c>
      <c r="C345" s="4" t="s">
        <v>191</v>
      </c>
      <c r="D345" s="4" t="s">
        <v>186</v>
      </c>
      <c r="E345" s="4" t="s">
        <v>380</v>
      </c>
      <c r="F345" s="4">
        <v>1</v>
      </c>
    </row>
    <row r="346" spans="1:6" x14ac:dyDescent="0.25">
      <c r="A346" s="4">
        <v>10425063</v>
      </c>
      <c r="B346" s="9" t="s">
        <v>42</v>
      </c>
      <c r="C346" s="4" t="s">
        <v>191</v>
      </c>
      <c r="D346" s="4" t="s">
        <v>186</v>
      </c>
      <c r="E346" s="4" t="s">
        <v>381</v>
      </c>
      <c r="F346" s="4">
        <v>1</v>
      </c>
    </row>
    <row r="347" spans="1:6" x14ac:dyDescent="0.25">
      <c r="A347" s="4">
        <v>10425063</v>
      </c>
      <c r="B347" s="9" t="s">
        <v>42</v>
      </c>
      <c r="C347" s="4" t="s">
        <v>191</v>
      </c>
      <c r="D347" s="4" t="s">
        <v>186</v>
      </c>
      <c r="E347" s="4" t="s">
        <v>382</v>
      </c>
      <c r="F347" s="4">
        <v>0</v>
      </c>
    </row>
    <row r="348" spans="1:6" x14ac:dyDescent="0.25">
      <c r="A348" s="4">
        <v>10425063</v>
      </c>
      <c r="B348" s="9" t="s">
        <v>42</v>
      </c>
      <c r="C348" s="4" t="s">
        <v>191</v>
      </c>
      <c r="D348" s="4" t="s">
        <v>186</v>
      </c>
      <c r="E348" s="4" t="s">
        <v>383</v>
      </c>
      <c r="F348" s="4">
        <v>0</v>
      </c>
    </row>
    <row r="349" spans="1:6" x14ac:dyDescent="0.25">
      <c r="A349" s="4">
        <v>10425063</v>
      </c>
      <c r="B349" s="9" t="s">
        <v>42</v>
      </c>
      <c r="C349" s="4" t="s">
        <v>191</v>
      </c>
      <c r="D349" s="4" t="s">
        <v>186</v>
      </c>
      <c r="E349" s="4" t="s">
        <v>384</v>
      </c>
      <c r="F349" s="4">
        <v>1</v>
      </c>
    </row>
    <row r="350" spans="1:6" x14ac:dyDescent="0.25">
      <c r="A350" s="4">
        <v>10425063</v>
      </c>
      <c r="B350" s="9" t="s">
        <v>42</v>
      </c>
      <c r="C350" s="4" t="s">
        <v>191</v>
      </c>
      <c r="D350" s="4" t="s">
        <v>186</v>
      </c>
      <c r="E350" s="4" t="s">
        <v>385</v>
      </c>
      <c r="F350" s="4">
        <v>1</v>
      </c>
    </row>
    <row r="351" spans="1:6" x14ac:dyDescent="0.25">
      <c r="A351" s="4">
        <v>10425063</v>
      </c>
      <c r="B351" s="9" t="s">
        <v>42</v>
      </c>
      <c r="C351" s="4" t="s">
        <v>191</v>
      </c>
      <c r="D351" s="4" t="s">
        <v>186</v>
      </c>
      <c r="E351" s="4" t="s">
        <v>377</v>
      </c>
      <c r="F351" s="4">
        <v>0</v>
      </c>
    </row>
    <row r="352" spans="1:6" x14ac:dyDescent="0.25">
      <c r="A352" s="4">
        <v>10425064</v>
      </c>
      <c r="B352" s="9" t="s">
        <v>42</v>
      </c>
      <c r="C352" s="4" t="s">
        <v>199</v>
      </c>
      <c r="D352" s="4" t="s">
        <v>186</v>
      </c>
      <c r="E352" s="4" t="s">
        <v>380</v>
      </c>
      <c r="F352" s="4">
        <v>1</v>
      </c>
    </row>
    <row r="353" spans="1:6" x14ac:dyDescent="0.25">
      <c r="A353" s="4">
        <v>10425064</v>
      </c>
      <c r="B353" s="9" t="s">
        <v>42</v>
      </c>
      <c r="C353" s="4" t="s">
        <v>199</v>
      </c>
      <c r="D353" s="4" t="s">
        <v>186</v>
      </c>
      <c r="E353" s="4" t="s">
        <v>381</v>
      </c>
      <c r="F353" s="4">
        <v>1</v>
      </c>
    </row>
    <row r="354" spans="1:6" x14ac:dyDescent="0.25">
      <c r="A354" s="4">
        <v>10425064</v>
      </c>
      <c r="B354" s="9" t="s">
        <v>42</v>
      </c>
      <c r="C354" s="4" t="s">
        <v>199</v>
      </c>
      <c r="D354" s="4" t="s">
        <v>186</v>
      </c>
      <c r="E354" s="4" t="s">
        <v>382</v>
      </c>
      <c r="F354" s="4">
        <v>1</v>
      </c>
    </row>
    <row r="355" spans="1:6" x14ac:dyDescent="0.25">
      <c r="A355" s="4">
        <v>10425064</v>
      </c>
      <c r="B355" s="9" t="s">
        <v>42</v>
      </c>
      <c r="C355" s="4" t="s">
        <v>199</v>
      </c>
      <c r="D355" s="4" t="s">
        <v>186</v>
      </c>
      <c r="E355" s="4" t="s">
        <v>383</v>
      </c>
      <c r="F355" s="4">
        <v>1</v>
      </c>
    </row>
    <row r="356" spans="1:6" x14ac:dyDescent="0.25">
      <c r="A356" s="4">
        <v>10425064</v>
      </c>
      <c r="B356" s="9" t="s">
        <v>42</v>
      </c>
      <c r="C356" s="4" t="s">
        <v>199</v>
      </c>
      <c r="D356" s="4" t="s">
        <v>186</v>
      </c>
      <c r="E356" s="4" t="s">
        <v>384</v>
      </c>
      <c r="F356" s="4">
        <v>1</v>
      </c>
    </row>
    <row r="357" spans="1:6" x14ac:dyDescent="0.25">
      <c r="A357" s="4">
        <v>10425064</v>
      </c>
      <c r="B357" s="9" t="s">
        <v>42</v>
      </c>
      <c r="C357" s="4" t="s">
        <v>199</v>
      </c>
      <c r="D357" s="4" t="s">
        <v>186</v>
      </c>
      <c r="E357" s="4" t="s">
        <v>385</v>
      </c>
      <c r="F357" s="4">
        <v>1</v>
      </c>
    </row>
    <row r="358" spans="1:6" x14ac:dyDescent="0.25">
      <c r="A358" s="4">
        <v>10425064</v>
      </c>
      <c r="B358" s="9" t="s">
        <v>42</v>
      </c>
      <c r="C358" s="4" t="s">
        <v>199</v>
      </c>
      <c r="D358" s="4" t="s">
        <v>186</v>
      </c>
      <c r="E358" s="4" t="s">
        <v>377</v>
      </c>
      <c r="F358" s="4">
        <v>0</v>
      </c>
    </row>
    <row r="359" spans="1:6" x14ac:dyDescent="0.25">
      <c r="A359" s="4">
        <v>10425065</v>
      </c>
      <c r="B359" s="9" t="s">
        <v>42</v>
      </c>
      <c r="C359" s="4" t="s">
        <v>199</v>
      </c>
      <c r="D359" s="4" t="s">
        <v>186</v>
      </c>
      <c r="E359" s="4" t="s">
        <v>380</v>
      </c>
      <c r="F359" s="4">
        <v>1</v>
      </c>
    </row>
    <row r="360" spans="1:6" x14ac:dyDescent="0.25">
      <c r="A360" s="4">
        <v>10425065</v>
      </c>
      <c r="B360" s="9" t="s">
        <v>42</v>
      </c>
      <c r="C360" s="4" t="s">
        <v>199</v>
      </c>
      <c r="D360" s="4" t="s">
        <v>186</v>
      </c>
      <c r="E360" s="4" t="s">
        <v>381</v>
      </c>
      <c r="F360" s="4">
        <v>1</v>
      </c>
    </row>
    <row r="361" spans="1:6" x14ac:dyDescent="0.25">
      <c r="A361" s="4">
        <v>10425065</v>
      </c>
      <c r="B361" s="9" t="s">
        <v>42</v>
      </c>
      <c r="C361" s="4" t="s">
        <v>199</v>
      </c>
      <c r="D361" s="4" t="s">
        <v>186</v>
      </c>
      <c r="E361" s="4" t="s">
        <v>382</v>
      </c>
      <c r="F361" s="4">
        <v>1</v>
      </c>
    </row>
    <row r="362" spans="1:6" x14ac:dyDescent="0.25">
      <c r="A362" s="4">
        <v>10425065</v>
      </c>
      <c r="B362" s="9" t="s">
        <v>42</v>
      </c>
      <c r="C362" s="4" t="s">
        <v>199</v>
      </c>
      <c r="D362" s="4" t="s">
        <v>186</v>
      </c>
      <c r="E362" s="4" t="s">
        <v>383</v>
      </c>
      <c r="F362" s="4">
        <v>1</v>
      </c>
    </row>
    <row r="363" spans="1:6" x14ac:dyDescent="0.25">
      <c r="A363" s="4">
        <v>10425065</v>
      </c>
      <c r="B363" s="9" t="s">
        <v>42</v>
      </c>
      <c r="C363" s="4" t="s">
        <v>199</v>
      </c>
      <c r="D363" s="4" t="s">
        <v>186</v>
      </c>
      <c r="E363" s="4" t="s">
        <v>384</v>
      </c>
      <c r="F363" s="4">
        <v>1</v>
      </c>
    </row>
    <row r="364" spans="1:6" x14ac:dyDescent="0.25">
      <c r="A364" s="4">
        <v>10425065</v>
      </c>
      <c r="B364" s="9" t="s">
        <v>42</v>
      </c>
      <c r="C364" s="4" t="s">
        <v>199</v>
      </c>
      <c r="D364" s="4" t="s">
        <v>186</v>
      </c>
      <c r="E364" s="4" t="s">
        <v>385</v>
      </c>
      <c r="F364" s="4">
        <v>1</v>
      </c>
    </row>
    <row r="365" spans="1:6" x14ac:dyDescent="0.25">
      <c r="A365" s="4">
        <v>10425065</v>
      </c>
      <c r="B365" s="9" t="s">
        <v>42</v>
      </c>
      <c r="C365" s="4" t="s">
        <v>199</v>
      </c>
      <c r="D365" s="4" t="s">
        <v>186</v>
      </c>
      <c r="E365" s="4" t="s">
        <v>377</v>
      </c>
      <c r="F365" s="4">
        <v>0</v>
      </c>
    </row>
    <row r="366" spans="1:6" x14ac:dyDescent="0.25">
      <c r="A366" s="4">
        <v>10425066</v>
      </c>
      <c r="B366" s="9" t="s">
        <v>42</v>
      </c>
      <c r="C366" s="4" t="s">
        <v>204</v>
      </c>
      <c r="D366" s="4" t="s">
        <v>186</v>
      </c>
      <c r="E366" s="4" t="s">
        <v>380</v>
      </c>
      <c r="F366" s="4">
        <v>1</v>
      </c>
    </row>
    <row r="367" spans="1:6" x14ac:dyDescent="0.25">
      <c r="A367" s="4">
        <v>10425066</v>
      </c>
      <c r="B367" s="9" t="s">
        <v>42</v>
      </c>
      <c r="C367" s="4" t="s">
        <v>204</v>
      </c>
      <c r="D367" s="4" t="s">
        <v>186</v>
      </c>
      <c r="E367" s="4" t="s">
        <v>381</v>
      </c>
      <c r="F367" s="4">
        <v>1</v>
      </c>
    </row>
    <row r="368" spans="1:6" x14ac:dyDescent="0.25">
      <c r="A368" s="4">
        <v>10425066</v>
      </c>
      <c r="B368" s="9" t="s">
        <v>42</v>
      </c>
      <c r="C368" s="4" t="s">
        <v>204</v>
      </c>
      <c r="D368" s="4" t="s">
        <v>186</v>
      </c>
      <c r="E368" s="4" t="s">
        <v>382</v>
      </c>
      <c r="F368" s="4">
        <v>1</v>
      </c>
    </row>
    <row r="369" spans="1:6" x14ac:dyDescent="0.25">
      <c r="A369" s="4">
        <v>10425066</v>
      </c>
      <c r="B369" s="9" t="s">
        <v>42</v>
      </c>
      <c r="C369" s="4" t="s">
        <v>204</v>
      </c>
      <c r="D369" s="4" t="s">
        <v>186</v>
      </c>
      <c r="E369" s="4" t="s">
        <v>383</v>
      </c>
      <c r="F369" s="4">
        <v>1</v>
      </c>
    </row>
    <row r="370" spans="1:6" x14ac:dyDescent="0.25">
      <c r="A370" s="4">
        <v>10425066</v>
      </c>
      <c r="B370" s="9" t="s">
        <v>42</v>
      </c>
      <c r="C370" s="4" t="s">
        <v>204</v>
      </c>
      <c r="D370" s="4" t="s">
        <v>186</v>
      </c>
      <c r="E370" s="4" t="s">
        <v>384</v>
      </c>
      <c r="F370" s="4">
        <v>1</v>
      </c>
    </row>
    <row r="371" spans="1:6" x14ac:dyDescent="0.25">
      <c r="A371" s="4">
        <v>10425066</v>
      </c>
      <c r="B371" s="9" t="s">
        <v>42</v>
      </c>
      <c r="C371" s="4" t="s">
        <v>204</v>
      </c>
      <c r="D371" s="4" t="s">
        <v>186</v>
      </c>
      <c r="E371" s="4" t="s">
        <v>385</v>
      </c>
      <c r="F371" s="4">
        <v>1</v>
      </c>
    </row>
    <row r="372" spans="1:6" x14ac:dyDescent="0.25">
      <c r="A372" s="4">
        <v>10425066</v>
      </c>
      <c r="B372" s="9" t="s">
        <v>42</v>
      </c>
      <c r="C372" s="4" t="s">
        <v>204</v>
      </c>
      <c r="D372" s="4" t="s">
        <v>186</v>
      </c>
      <c r="E372" s="4" t="s">
        <v>377</v>
      </c>
      <c r="F372" s="4">
        <v>0</v>
      </c>
    </row>
    <row r="373" spans="1:6" x14ac:dyDescent="0.25">
      <c r="A373" s="4">
        <v>10425067</v>
      </c>
      <c r="B373" s="9" t="s">
        <v>42</v>
      </c>
      <c r="C373" s="4" t="s">
        <v>204</v>
      </c>
      <c r="D373" s="4" t="s">
        <v>186</v>
      </c>
      <c r="E373" s="4" t="s">
        <v>380</v>
      </c>
      <c r="F373" s="4">
        <v>1</v>
      </c>
    </row>
    <row r="374" spans="1:6" x14ac:dyDescent="0.25">
      <c r="A374" s="4">
        <v>10425067</v>
      </c>
      <c r="B374" s="9" t="s">
        <v>42</v>
      </c>
      <c r="C374" s="4" t="s">
        <v>204</v>
      </c>
      <c r="D374" s="4" t="s">
        <v>186</v>
      </c>
      <c r="E374" s="4" t="s">
        <v>381</v>
      </c>
      <c r="F374" s="4">
        <v>1</v>
      </c>
    </row>
    <row r="375" spans="1:6" x14ac:dyDescent="0.25">
      <c r="A375" s="4">
        <v>10425067</v>
      </c>
      <c r="B375" s="9" t="s">
        <v>42</v>
      </c>
      <c r="C375" s="4" t="s">
        <v>204</v>
      </c>
      <c r="D375" s="4" t="s">
        <v>186</v>
      </c>
      <c r="E375" s="4" t="s">
        <v>382</v>
      </c>
      <c r="F375" s="4">
        <v>1</v>
      </c>
    </row>
    <row r="376" spans="1:6" x14ac:dyDescent="0.25">
      <c r="A376" s="4">
        <v>10425067</v>
      </c>
      <c r="B376" s="9" t="s">
        <v>42</v>
      </c>
      <c r="C376" s="4" t="s">
        <v>204</v>
      </c>
      <c r="D376" s="4" t="s">
        <v>186</v>
      </c>
      <c r="E376" s="4" t="s">
        <v>383</v>
      </c>
      <c r="F376" s="4">
        <v>1</v>
      </c>
    </row>
    <row r="377" spans="1:6" x14ac:dyDescent="0.25">
      <c r="A377" s="4">
        <v>10425067</v>
      </c>
      <c r="B377" s="9" t="s">
        <v>42</v>
      </c>
      <c r="C377" s="4" t="s">
        <v>204</v>
      </c>
      <c r="D377" s="4" t="s">
        <v>186</v>
      </c>
      <c r="E377" s="4" t="s">
        <v>384</v>
      </c>
      <c r="F377" s="4">
        <v>1</v>
      </c>
    </row>
    <row r="378" spans="1:6" x14ac:dyDescent="0.25">
      <c r="A378" s="4">
        <v>10425067</v>
      </c>
      <c r="B378" s="9" t="s">
        <v>42</v>
      </c>
      <c r="C378" s="4" t="s">
        <v>204</v>
      </c>
      <c r="D378" s="4" t="s">
        <v>186</v>
      </c>
      <c r="E378" s="4" t="s">
        <v>385</v>
      </c>
      <c r="F378" s="4">
        <v>1</v>
      </c>
    </row>
    <row r="379" spans="1:6" x14ac:dyDescent="0.25">
      <c r="A379" s="4">
        <v>10425067</v>
      </c>
      <c r="B379" s="9" t="s">
        <v>42</v>
      </c>
      <c r="C379" s="4" t="s">
        <v>204</v>
      </c>
      <c r="D379" s="4" t="s">
        <v>186</v>
      </c>
      <c r="E379" s="4" t="s">
        <v>377</v>
      </c>
      <c r="F379" s="4">
        <v>0</v>
      </c>
    </row>
    <row r="380" spans="1:6" x14ac:dyDescent="0.25">
      <c r="A380" s="4">
        <v>10425068</v>
      </c>
      <c r="B380" s="9" t="s">
        <v>42</v>
      </c>
      <c r="C380" s="4" t="s">
        <v>209</v>
      </c>
      <c r="D380" s="4" t="s">
        <v>186</v>
      </c>
      <c r="E380" s="4" t="s">
        <v>380</v>
      </c>
      <c r="F380" s="4">
        <v>1</v>
      </c>
    </row>
    <row r="381" spans="1:6" x14ac:dyDescent="0.25">
      <c r="A381" s="4">
        <v>10425068</v>
      </c>
      <c r="B381" s="9" t="s">
        <v>42</v>
      </c>
      <c r="C381" s="4" t="s">
        <v>209</v>
      </c>
      <c r="D381" s="4" t="s">
        <v>186</v>
      </c>
      <c r="E381" s="4" t="s">
        <v>381</v>
      </c>
      <c r="F381" s="4">
        <v>1</v>
      </c>
    </row>
    <row r="382" spans="1:6" x14ac:dyDescent="0.25">
      <c r="A382" s="4">
        <v>10425068</v>
      </c>
      <c r="B382" s="9" t="s">
        <v>42</v>
      </c>
      <c r="C382" s="4" t="s">
        <v>209</v>
      </c>
      <c r="D382" s="4" t="s">
        <v>186</v>
      </c>
      <c r="E382" s="4" t="s">
        <v>382</v>
      </c>
      <c r="F382" s="4">
        <v>1</v>
      </c>
    </row>
    <row r="383" spans="1:6" x14ac:dyDescent="0.25">
      <c r="A383" s="4">
        <v>10425068</v>
      </c>
      <c r="B383" s="9" t="s">
        <v>42</v>
      </c>
      <c r="C383" s="4" t="s">
        <v>209</v>
      </c>
      <c r="D383" s="4" t="s">
        <v>186</v>
      </c>
      <c r="E383" s="4" t="s">
        <v>383</v>
      </c>
      <c r="F383" s="4">
        <v>1</v>
      </c>
    </row>
    <row r="384" spans="1:6" x14ac:dyDescent="0.25">
      <c r="A384" s="4">
        <v>10425068</v>
      </c>
      <c r="B384" s="9" t="s">
        <v>42</v>
      </c>
      <c r="C384" s="4" t="s">
        <v>209</v>
      </c>
      <c r="D384" s="4" t="s">
        <v>186</v>
      </c>
      <c r="E384" s="4" t="s">
        <v>384</v>
      </c>
      <c r="F384" s="4">
        <v>1</v>
      </c>
    </row>
    <row r="385" spans="1:6" x14ac:dyDescent="0.25">
      <c r="A385" s="4">
        <v>10425068</v>
      </c>
      <c r="B385" s="9" t="s">
        <v>42</v>
      </c>
      <c r="C385" s="4" t="s">
        <v>209</v>
      </c>
      <c r="D385" s="4" t="s">
        <v>186</v>
      </c>
      <c r="E385" s="4" t="s">
        <v>385</v>
      </c>
      <c r="F385" s="4">
        <v>0</v>
      </c>
    </row>
    <row r="386" spans="1:6" x14ac:dyDescent="0.25">
      <c r="A386" s="4">
        <v>10425068</v>
      </c>
      <c r="B386" s="9" t="s">
        <v>42</v>
      </c>
      <c r="C386" s="4" t="s">
        <v>209</v>
      </c>
      <c r="D386" s="4" t="s">
        <v>186</v>
      </c>
      <c r="E386" s="4" t="s">
        <v>377</v>
      </c>
      <c r="F386" s="4">
        <v>0</v>
      </c>
    </row>
    <row r="387" spans="1:6" x14ac:dyDescent="0.25">
      <c r="A387" s="4">
        <v>10425069</v>
      </c>
      <c r="B387" s="9" t="s">
        <v>42</v>
      </c>
      <c r="C387" s="4" t="s">
        <v>212</v>
      </c>
      <c r="D387" s="4" t="s">
        <v>186</v>
      </c>
      <c r="E387" s="4" t="s">
        <v>380</v>
      </c>
      <c r="F387" s="4">
        <v>1</v>
      </c>
    </row>
    <row r="388" spans="1:6" x14ac:dyDescent="0.25">
      <c r="A388" s="4">
        <v>10425069</v>
      </c>
      <c r="B388" s="9" t="s">
        <v>42</v>
      </c>
      <c r="C388" s="4" t="s">
        <v>212</v>
      </c>
      <c r="D388" s="4" t="s">
        <v>186</v>
      </c>
      <c r="E388" s="4" t="s">
        <v>381</v>
      </c>
      <c r="F388" s="4">
        <v>1</v>
      </c>
    </row>
    <row r="389" spans="1:6" x14ac:dyDescent="0.25">
      <c r="A389" s="4">
        <v>10425069</v>
      </c>
      <c r="B389" s="9" t="s">
        <v>42</v>
      </c>
      <c r="C389" s="4" t="s">
        <v>212</v>
      </c>
      <c r="D389" s="4" t="s">
        <v>186</v>
      </c>
      <c r="E389" s="4" t="s">
        <v>382</v>
      </c>
      <c r="F389" s="4">
        <v>1</v>
      </c>
    </row>
    <row r="390" spans="1:6" x14ac:dyDescent="0.25">
      <c r="A390" s="4">
        <v>10425069</v>
      </c>
      <c r="B390" s="9" t="s">
        <v>42</v>
      </c>
      <c r="C390" s="4" t="s">
        <v>212</v>
      </c>
      <c r="D390" s="4" t="s">
        <v>186</v>
      </c>
      <c r="E390" s="4" t="s">
        <v>383</v>
      </c>
      <c r="F390" s="4">
        <v>1</v>
      </c>
    </row>
    <row r="391" spans="1:6" x14ac:dyDescent="0.25">
      <c r="A391" s="4">
        <v>10425069</v>
      </c>
      <c r="B391" s="9" t="s">
        <v>42</v>
      </c>
      <c r="C391" s="4" t="s">
        <v>212</v>
      </c>
      <c r="D391" s="4" t="s">
        <v>186</v>
      </c>
      <c r="E391" s="4" t="s">
        <v>384</v>
      </c>
      <c r="F391" s="4">
        <v>1</v>
      </c>
    </row>
    <row r="392" spans="1:6" x14ac:dyDescent="0.25">
      <c r="A392" s="4">
        <v>10425069</v>
      </c>
      <c r="B392" s="9" t="s">
        <v>42</v>
      </c>
      <c r="C392" s="4" t="s">
        <v>212</v>
      </c>
      <c r="D392" s="4" t="s">
        <v>186</v>
      </c>
      <c r="E392" s="4" t="s">
        <v>385</v>
      </c>
      <c r="F392" s="4">
        <v>0</v>
      </c>
    </row>
    <row r="393" spans="1:6" x14ac:dyDescent="0.25">
      <c r="A393" s="4">
        <v>10425069</v>
      </c>
      <c r="B393" s="9" t="s">
        <v>42</v>
      </c>
      <c r="C393" s="4" t="s">
        <v>212</v>
      </c>
      <c r="D393" s="4" t="s">
        <v>186</v>
      </c>
      <c r="E393" s="4" t="s">
        <v>377</v>
      </c>
      <c r="F393" s="4">
        <v>0</v>
      </c>
    </row>
    <row r="394" spans="1:6" x14ac:dyDescent="0.25">
      <c r="A394" s="4">
        <v>10425070</v>
      </c>
      <c r="B394" s="9" t="s">
        <v>42</v>
      </c>
      <c r="C394" s="4" t="s">
        <v>212</v>
      </c>
      <c r="D394" s="4" t="s">
        <v>186</v>
      </c>
      <c r="E394" s="4" t="s">
        <v>380</v>
      </c>
      <c r="F394" s="4">
        <v>1</v>
      </c>
    </row>
    <row r="395" spans="1:6" x14ac:dyDescent="0.25">
      <c r="A395" s="4">
        <v>10425070</v>
      </c>
      <c r="B395" s="9" t="s">
        <v>42</v>
      </c>
      <c r="C395" s="4" t="s">
        <v>212</v>
      </c>
      <c r="D395" s="4" t="s">
        <v>186</v>
      </c>
      <c r="E395" s="4" t="s">
        <v>381</v>
      </c>
      <c r="F395" s="4">
        <v>1</v>
      </c>
    </row>
    <row r="396" spans="1:6" x14ac:dyDescent="0.25">
      <c r="A396" s="4">
        <v>10425070</v>
      </c>
      <c r="B396" s="9" t="s">
        <v>42</v>
      </c>
      <c r="C396" s="4" t="s">
        <v>212</v>
      </c>
      <c r="D396" s="4" t="s">
        <v>186</v>
      </c>
      <c r="E396" s="4" t="s">
        <v>382</v>
      </c>
      <c r="F396" s="4">
        <v>1</v>
      </c>
    </row>
    <row r="397" spans="1:6" x14ac:dyDescent="0.25">
      <c r="A397" s="4">
        <v>10425070</v>
      </c>
      <c r="B397" s="9" t="s">
        <v>42</v>
      </c>
      <c r="C397" s="4" t="s">
        <v>212</v>
      </c>
      <c r="D397" s="4" t="s">
        <v>186</v>
      </c>
      <c r="E397" s="4" t="s">
        <v>383</v>
      </c>
      <c r="F397" s="4">
        <v>1</v>
      </c>
    </row>
    <row r="398" spans="1:6" x14ac:dyDescent="0.25">
      <c r="A398" s="4">
        <v>10425070</v>
      </c>
      <c r="B398" s="9" t="s">
        <v>42</v>
      </c>
      <c r="C398" s="4" t="s">
        <v>212</v>
      </c>
      <c r="D398" s="4" t="s">
        <v>186</v>
      </c>
      <c r="E398" s="4" t="s">
        <v>384</v>
      </c>
      <c r="F398" s="4">
        <v>1</v>
      </c>
    </row>
    <row r="399" spans="1:6" x14ac:dyDescent="0.25">
      <c r="A399" s="4">
        <v>10425070</v>
      </c>
      <c r="B399" s="9" t="s">
        <v>42</v>
      </c>
      <c r="C399" s="4" t="s">
        <v>212</v>
      </c>
      <c r="D399" s="4" t="s">
        <v>186</v>
      </c>
      <c r="E399" s="4" t="s">
        <v>385</v>
      </c>
      <c r="F399" s="4">
        <v>1</v>
      </c>
    </row>
    <row r="400" spans="1:6" x14ac:dyDescent="0.25">
      <c r="A400" s="4">
        <v>10425070</v>
      </c>
      <c r="B400" s="9" t="s">
        <v>42</v>
      </c>
      <c r="C400" s="4" t="s">
        <v>212</v>
      </c>
      <c r="D400" s="4" t="s">
        <v>186</v>
      </c>
      <c r="E400" s="4" t="s">
        <v>377</v>
      </c>
      <c r="F400" s="4">
        <v>0</v>
      </c>
    </row>
    <row r="401" spans="1:6" x14ac:dyDescent="0.25">
      <c r="A401" s="4">
        <v>10425071</v>
      </c>
      <c r="B401" s="9" t="s">
        <v>42</v>
      </c>
      <c r="C401" s="4" t="s">
        <v>217</v>
      </c>
      <c r="D401" s="4" t="s">
        <v>136</v>
      </c>
      <c r="E401" s="4" t="s">
        <v>380</v>
      </c>
      <c r="F401" s="4">
        <v>1</v>
      </c>
    </row>
    <row r="402" spans="1:6" x14ac:dyDescent="0.25">
      <c r="A402" s="4">
        <v>10425071</v>
      </c>
      <c r="B402" s="9" t="s">
        <v>42</v>
      </c>
      <c r="C402" s="4" t="s">
        <v>217</v>
      </c>
      <c r="D402" s="4" t="s">
        <v>136</v>
      </c>
      <c r="E402" s="4" t="s">
        <v>381</v>
      </c>
      <c r="F402" s="4">
        <v>1</v>
      </c>
    </row>
    <row r="403" spans="1:6" x14ac:dyDescent="0.25">
      <c r="A403" s="4">
        <v>10425071</v>
      </c>
      <c r="B403" s="9" t="s">
        <v>42</v>
      </c>
      <c r="C403" s="4" t="s">
        <v>217</v>
      </c>
      <c r="D403" s="4" t="s">
        <v>136</v>
      </c>
      <c r="E403" s="4" t="s">
        <v>382</v>
      </c>
      <c r="F403" s="4">
        <v>0</v>
      </c>
    </row>
    <row r="404" spans="1:6" x14ac:dyDescent="0.25">
      <c r="A404" s="4">
        <v>10425071</v>
      </c>
      <c r="B404" s="9" t="s">
        <v>42</v>
      </c>
      <c r="C404" s="4" t="s">
        <v>217</v>
      </c>
      <c r="D404" s="4" t="s">
        <v>136</v>
      </c>
      <c r="E404" s="4" t="s">
        <v>383</v>
      </c>
      <c r="F404" s="4">
        <v>1</v>
      </c>
    </row>
    <row r="405" spans="1:6" x14ac:dyDescent="0.25">
      <c r="A405" s="4">
        <v>10425071</v>
      </c>
      <c r="B405" s="9" t="s">
        <v>42</v>
      </c>
      <c r="C405" s="4" t="s">
        <v>217</v>
      </c>
      <c r="D405" s="4" t="s">
        <v>136</v>
      </c>
      <c r="E405" s="4" t="s">
        <v>384</v>
      </c>
      <c r="F405" s="4">
        <v>1</v>
      </c>
    </row>
    <row r="406" spans="1:6" x14ac:dyDescent="0.25">
      <c r="A406" s="4">
        <v>10425071</v>
      </c>
      <c r="B406" s="9" t="s">
        <v>42</v>
      </c>
      <c r="C406" s="4" t="s">
        <v>217</v>
      </c>
      <c r="D406" s="4" t="s">
        <v>136</v>
      </c>
      <c r="E406" s="4" t="s">
        <v>385</v>
      </c>
      <c r="F406" s="4">
        <v>1</v>
      </c>
    </row>
    <row r="407" spans="1:6" x14ac:dyDescent="0.25">
      <c r="A407" s="4">
        <v>10425071</v>
      </c>
      <c r="B407" s="9" t="s">
        <v>42</v>
      </c>
      <c r="C407" s="4" t="s">
        <v>217</v>
      </c>
      <c r="D407" s="4" t="s">
        <v>136</v>
      </c>
      <c r="E407" s="4" t="s">
        <v>377</v>
      </c>
      <c r="F407" s="4">
        <v>0</v>
      </c>
    </row>
    <row r="408" spans="1:6" x14ac:dyDescent="0.25">
      <c r="A408" s="4">
        <v>10425072</v>
      </c>
      <c r="B408" s="9" t="s">
        <v>42</v>
      </c>
      <c r="C408" s="4" t="s">
        <v>217</v>
      </c>
      <c r="D408" s="4" t="s">
        <v>136</v>
      </c>
      <c r="E408" s="4" t="s">
        <v>380</v>
      </c>
      <c r="F408" s="4">
        <v>1</v>
      </c>
    </row>
    <row r="409" spans="1:6" x14ac:dyDescent="0.25">
      <c r="A409" s="4">
        <v>10425072</v>
      </c>
      <c r="B409" s="9" t="s">
        <v>42</v>
      </c>
      <c r="C409" s="4" t="s">
        <v>217</v>
      </c>
      <c r="D409" s="4" t="s">
        <v>136</v>
      </c>
      <c r="E409" s="4" t="s">
        <v>381</v>
      </c>
      <c r="F409" s="4">
        <v>1</v>
      </c>
    </row>
    <row r="410" spans="1:6" x14ac:dyDescent="0.25">
      <c r="A410" s="4">
        <v>10425072</v>
      </c>
      <c r="B410" s="9" t="s">
        <v>42</v>
      </c>
      <c r="C410" s="4" t="s">
        <v>217</v>
      </c>
      <c r="D410" s="4" t="s">
        <v>136</v>
      </c>
      <c r="E410" s="4" t="s">
        <v>382</v>
      </c>
      <c r="F410" s="4">
        <v>0</v>
      </c>
    </row>
    <row r="411" spans="1:6" x14ac:dyDescent="0.25">
      <c r="A411" s="4">
        <v>10425072</v>
      </c>
      <c r="B411" s="9" t="s">
        <v>42</v>
      </c>
      <c r="C411" s="4" t="s">
        <v>217</v>
      </c>
      <c r="D411" s="4" t="s">
        <v>136</v>
      </c>
      <c r="E411" s="4" t="s">
        <v>383</v>
      </c>
      <c r="F411" s="4">
        <v>1</v>
      </c>
    </row>
    <row r="412" spans="1:6" x14ac:dyDescent="0.25">
      <c r="A412" s="4">
        <v>10425072</v>
      </c>
      <c r="B412" s="9" t="s">
        <v>42</v>
      </c>
      <c r="C412" s="4" t="s">
        <v>217</v>
      </c>
      <c r="D412" s="4" t="s">
        <v>136</v>
      </c>
      <c r="E412" s="4" t="s">
        <v>384</v>
      </c>
      <c r="F412" s="4">
        <v>1</v>
      </c>
    </row>
    <row r="413" spans="1:6" x14ac:dyDescent="0.25">
      <c r="A413" s="4">
        <v>10425072</v>
      </c>
      <c r="B413" s="9" t="s">
        <v>42</v>
      </c>
      <c r="C413" s="4" t="s">
        <v>217</v>
      </c>
      <c r="D413" s="4" t="s">
        <v>136</v>
      </c>
      <c r="E413" s="4" t="s">
        <v>385</v>
      </c>
      <c r="F413" s="4">
        <v>0</v>
      </c>
    </row>
    <row r="414" spans="1:6" x14ac:dyDescent="0.25">
      <c r="A414" s="4">
        <v>10425072</v>
      </c>
      <c r="B414" s="9" t="s">
        <v>42</v>
      </c>
      <c r="C414" s="4" t="s">
        <v>217</v>
      </c>
      <c r="D414" s="4" t="s">
        <v>136</v>
      </c>
      <c r="E414" s="4" t="s">
        <v>377</v>
      </c>
      <c r="F414" s="4">
        <v>0</v>
      </c>
    </row>
    <row r="415" spans="1:6" x14ac:dyDescent="0.25">
      <c r="A415" s="4">
        <v>10425073</v>
      </c>
      <c r="B415" s="9" t="s">
        <v>42</v>
      </c>
      <c r="C415" s="4" t="s">
        <v>222</v>
      </c>
      <c r="D415" s="4" t="s">
        <v>136</v>
      </c>
      <c r="E415" s="4" t="s">
        <v>380</v>
      </c>
      <c r="F415" s="4">
        <v>1</v>
      </c>
    </row>
    <row r="416" spans="1:6" x14ac:dyDescent="0.25">
      <c r="A416" s="4">
        <v>10425073</v>
      </c>
      <c r="B416" s="9" t="s">
        <v>42</v>
      </c>
      <c r="C416" s="4" t="s">
        <v>222</v>
      </c>
      <c r="D416" s="4" t="s">
        <v>136</v>
      </c>
      <c r="E416" s="4" t="s">
        <v>381</v>
      </c>
      <c r="F416" s="4">
        <v>1</v>
      </c>
    </row>
    <row r="417" spans="1:6" x14ac:dyDescent="0.25">
      <c r="A417" s="4">
        <v>10425073</v>
      </c>
      <c r="B417" s="9" t="s">
        <v>42</v>
      </c>
      <c r="C417" s="4" t="s">
        <v>222</v>
      </c>
      <c r="D417" s="4" t="s">
        <v>136</v>
      </c>
      <c r="E417" s="4" t="s">
        <v>382</v>
      </c>
      <c r="F417" s="4">
        <v>1</v>
      </c>
    </row>
    <row r="418" spans="1:6" x14ac:dyDescent="0.25">
      <c r="A418" s="4">
        <v>10425073</v>
      </c>
      <c r="B418" s="9" t="s">
        <v>42</v>
      </c>
      <c r="C418" s="4" t="s">
        <v>222</v>
      </c>
      <c r="D418" s="4" t="s">
        <v>136</v>
      </c>
      <c r="E418" s="4" t="s">
        <v>383</v>
      </c>
      <c r="F418" s="4">
        <v>1</v>
      </c>
    </row>
    <row r="419" spans="1:6" x14ac:dyDescent="0.25">
      <c r="A419" s="4">
        <v>10425073</v>
      </c>
      <c r="B419" s="9" t="s">
        <v>42</v>
      </c>
      <c r="C419" s="4" t="s">
        <v>222</v>
      </c>
      <c r="D419" s="4" t="s">
        <v>136</v>
      </c>
      <c r="E419" s="4" t="s">
        <v>384</v>
      </c>
      <c r="F419" s="4">
        <v>1</v>
      </c>
    </row>
    <row r="420" spans="1:6" x14ac:dyDescent="0.25">
      <c r="A420" s="4">
        <v>10425073</v>
      </c>
      <c r="B420" s="9" t="s">
        <v>42</v>
      </c>
      <c r="C420" s="4" t="s">
        <v>222</v>
      </c>
      <c r="D420" s="4" t="s">
        <v>136</v>
      </c>
      <c r="E420" s="4" t="s">
        <v>385</v>
      </c>
      <c r="F420" s="4">
        <v>1</v>
      </c>
    </row>
    <row r="421" spans="1:6" x14ac:dyDescent="0.25">
      <c r="A421" s="4">
        <v>10425073</v>
      </c>
      <c r="B421" s="9" t="s">
        <v>42</v>
      </c>
      <c r="C421" s="4" t="s">
        <v>222</v>
      </c>
      <c r="D421" s="4" t="s">
        <v>136</v>
      </c>
      <c r="E421" s="4" t="s">
        <v>377</v>
      </c>
      <c r="F421" s="4">
        <v>0</v>
      </c>
    </row>
    <row r="422" spans="1:6" x14ac:dyDescent="0.25">
      <c r="A422" s="4">
        <v>10425074</v>
      </c>
      <c r="B422" s="9" t="s">
        <v>42</v>
      </c>
      <c r="C422" s="4" t="s">
        <v>222</v>
      </c>
      <c r="D422" s="4" t="s">
        <v>136</v>
      </c>
      <c r="E422" s="4" t="s">
        <v>380</v>
      </c>
      <c r="F422" s="4">
        <v>1</v>
      </c>
    </row>
    <row r="423" spans="1:6" x14ac:dyDescent="0.25">
      <c r="A423" s="4">
        <v>10425074</v>
      </c>
      <c r="B423" s="9" t="s">
        <v>42</v>
      </c>
      <c r="C423" s="4" t="s">
        <v>222</v>
      </c>
      <c r="D423" s="4" t="s">
        <v>136</v>
      </c>
      <c r="E423" s="4" t="s">
        <v>381</v>
      </c>
      <c r="F423" s="4">
        <v>1</v>
      </c>
    </row>
    <row r="424" spans="1:6" x14ac:dyDescent="0.25">
      <c r="A424" s="4">
        <v>10425074</v>
      </c>
      <c r="B424" s="9" t="s">
        <v>42</v>
      </c>
      <c r="C424" s="4" t="s">
        <v>222</v>
      </c>
      <c r="D424" s="4" t="s">
        <v>136</v>
      </c>
      <c r="E424" s="4" t="s">
        <v>382</v>
      </c>
      <c r="F424" s="4">
        <v>1</v>
      </c>
    </row>
    <row r="425" spans="1:6" x14ac:dyDescent="0.25">
      <c r="A425" s="4">
        <v>10425074</v>
      </c>
      <c r="B425" s="9" t="s">
        <v>42</v>
      </c>
      <c r="C425" s="4" t="s">
        <v>222</v>
      </c>
      <c r="D425" s="4" t="s">
        <v>136</v>
      </c>
      <c r="E425" s="4" t="s">
        <v>383</v>
      </c>
      <c r="F425" s="4">
        <v>1</v>
      </c>
    </row>
    <row r="426" spans="1:6" x14ac:dyDescent="0.25">
      <c r="A426" s="4">
        <v>10425074</v>
      </c>
      <c r="B426" s="9" t="s">
        <v>42</v>
      </c>
      <c r="C426" s="4" t="s">
        <v>222</v>
      </c>
      <c r="D426" s="4" t="s">
        <v>136</v>
      </c>
      <c r="E426" s="4" t="s">
        <v>384</v>
      </c>
      <c r="F426" s="4">
        <v>1</v>
      </c>
    </row>
    <row r="427" spans="1:6" x14ac:dyDescent="0.25">
      <c r="A427" s="4">
        <v>10425074</v>
      </c>
      <c r="B427" s="9" t="s">
        <v>42</v>
      </c>
      <c r="C427" s="4" t="s">
        <v>222</v>
      </c>
      <c r="D427" s="4" t="s">
        <v>136</v>
      </c>
      <c r="E427" s="4" t="s">
        <v>385</v>
      </c>
      <c r="F427" s="4">
        <v>1</v>
      </c>
    </row>
    <row r="428" spans="1:6" x14ac:dyDescent="0.25">
      <c r="A428" s="4">
        <v>10425074</v>
      </c>
      <c r="B428" s="9" t="s">
        <v>42</v>
      </c>
      <c r="C428" s="4" t="s">
        <v>222</v>
      </c>
      <c r="D428" s="4" t="s">
        <v>136</v>
      </c>
      <c r="E428" s="4" t="s">
        <v>377</v>
      </c>
      <c r="F428" s="4">
        <v>0</v>
      </c>
    </row>
    <row r="429" spans="1:6" x14ac:dyDescent="0.25">
      <c r="A429" s="4">
        <v>10425075</v>
      </c>
      <c r="B429" s="9" t="s">
        <v>42</v>
      </c>
      <c r="C429" s="4" t="s">
        <v>227</v>
      </c>
      <c r="D429" s="4" t="s">
        <v>136</v>
      </c>
      <c r="E429" s="4" t="s">
        <v>380</v>
      </c>
      <c r="F429" s="4">
        <v>0</v>
      </c>
    </row>
    <row r="430" spans="1:6" x14ac:dyDescent="0.25">
      <c r="A430" s="4">
        <v>10425075</v>
      </c>
      <c r="B430" s="9" t="s">
        <v>42</v>
      </c>
      <c r="C430" s="4" t="s">
        <v>227</v>
      </c>
      <c r="D430" s="4" t="s">
        <v>136</v>
      </c>
      <c r="E430" s="4" t="s">
        <v>381</v>
      </c>
      <c r="F430" s="4">
        <v>0</v>
      </c>
    </row>
    <row r="431" spans="1:6" x14ac:dyDescent="0.25">
      <c r="A431" s="4">
        <v>10425075</v>
      </c>
      <c r="B431" s="9" t="s">
        <v>42</v>
      </c>
      <c r="C431" s="4" t="s">
        <v>227</v>
      </c>
      <c r="D431" s="4" t="s">
        <v>136</v>
      </c>
      <c r="E431" s="4" t="s">
        <v>382</v>
      </c>
      <c r="F431" s="4">
        <v>0</v>
      </c>
    </row>
    <row r="432" spans="1:6" x14ac:dyDescent="0.25">
      <c r="A432" s="4">
        <v>10425075</v>
      </c>
      <c r="B432" s="9" t="s">
        <v>42</v>
      </c>
      <c r="C432" s="4" t="s">
        <v>227</v>
      </c>
      <c r="D432" s="4" t="s">
        <v>136</v>
      </c>
      <c r="E432" s="4" t="s">
        <v>383</v>
      </c>
      <c r="F432" s="4">
        <v>0</v>
      </c>
    </row>
    <row r="433" spans="1:6" x14ac:dyDescent="0.25">
      <c r="A433" s="4">
        <v>10425075</v>
      </c>
      <c r="B433" s="9" t="s">
        <v>42</v>
      </c>
      <c r="C433" s="4" t="s">
        <v>227</v>
      </c>
      <c r="D433" s="4" t="s">
        <v>136</v>
      </c>
      <c r="E433" s="4" t="s">
        <v>384</v>
      </c>
      <c r="F433" s="4">
        <v>0</v>
      </c>
    </row>
    <row r="434" spans="1:6" x14ac:dyDescent="0.25">
      <c r="A434" s="4">
        <v>10425075</v>
      </c>
      <c r="B434" s="9" t="s">
        <v>42</v>
      </c>
      <c r="C434" s="4" t="s">
        <v>227</v>
      </c>
      <c r="D434" s="4" t="s">
        <v>136</v>
      </c>
      <c r="E434" s="4" t="s">
        <v>385</v>
      </c>
      <c r="F434" s="4">
        <v>0</v>
      </c>
    </row>
    <row r="435" spans="1:6" x14ac:dyDescent="0.25">
      <c r="A435" s="4">
        <v>10425075</v>
      </c>
      <c r="B435" s="9" t="s">
        <v>42</v>
      </c>
      <c r="C435" s="4" t="s">
        <v>227</v>
      </c>
      <c r="D435" s="4" t="s">
        <v>136</v>
      </c>
      <c r="E435" s="4" t="s">
        <v>377</v>
      </c>
      <c r="F435" s="4">
        <v>1</v>
      </c>
    </row>
    <row r="436" spans="1:6" x14ac:dyDescent="0.25">
      <c r="A436" s="4">
        <v>10425076</v>
      </c>
      <c r="B436" s="9" t="s">
        <v>42</v>
      </c>
      <c r="C436" s="4" t="s">
        <v>227</v>
      </c>
      <c r="D436" s="4" t="s">
        <v>136</v>
      </c>
      <c r="E436" s="4" t="s">
        <v>380</v>
      </c>
      <c r="F436" s="4">
        <v>1</v>
      </c>
    </row>
    <row r="437" spans="1:6" x14ac:dyDescent="0.25">
      <c r="A437" s="4">
        <v>10425076</v>
      </c>
      <c r="B437" s="9" t="s">
        <v>42</v>
      </c>
      <c r="C437" s="4" t="s">
        <v>227</v>
      </c>
      <c r="D437" s="4" t="s">
        <v>136</v>
      </c>
      <c r="E437" s="4" t="s">
        <v>381</v>
      </c>
      <c r="F437" s="4">
        <v>1</v>
      </c>
    </row>
    <row r="438" spans="1:6" x14ac:dyDescent="0.25">
      <c r="A438" s="4">
        <v>10425076</v>
      </c>
      <c r="B438" s="9" t="s">
        <v>42</v>
      </c>
      <c r="C438" s="4" t="s">
        <v>227</v>
      </c>
      <c r="D438" s="4" t="s">
        <v>136</v>
      </c>
      <c r="E438" s="4" t="s">
        <v>382</v>
      </c>
      <c r="F438" s="4">
        <v>1</v>
      </c>
    </row>
    <row r="439" spans="1:6" x14ac:dyDescent="0.25">
      <c r="A439" s="4">
        <v>10425076</v>
      </c>
      <c r="B439" s="9" t="s">
        <v>42</v>
      </c>
      <c r="C439" s="4" t="s">
        <v>227</v>
      </c>
      <c r="D439" s="4" t="s">
        <v>136</v>
      </c>
      <c r="E439" s="4" t="s">
        <v>383</v>
      </c>
      <c r="F439" s="4">
        <v>1</v>
      </c>
    </row>
    <row r="440" spans="1:6" x14ac:dyDescent="0.25">
      <c r="A440" s="4">
        <v>10425076</v>
      </c>
      <c r="B440" s="9" t="s">
        <v>42</v>
      </c>
      <c r="C440" s="4" t="s">
        <v>227</v>
      </c>
      <c r="D440" s="4" t="s">
        <v>136</v>
      </c>
      <c r="E440" s="4" t="s">
        <v>384</v>
      </c>
      <c r="F440" s="4">
        <v>1</v>
      </c>
    </row>
    <row r="441" spans="1:6" x14ac:dyDescent="0.25">
      <c r="A441" s="4">
        <v>10425076</v>
      </c>
      <c r="B441" s="9" t="s">
        <v>42</v>
      </c>
      <c r="C441" s="4" t="s">
        <v>227</v>
      </c>
      <c r="D441" s="4" t="s">
        <v>136</v>
      </c>
      <c r="E441" s="4" t="s">
        <v>385</v>
      </c>
      <c r="F441" s="4">
        <v>1</v>
      </c>
    </row>
    <row r="442" spans="1:6" x14ac:dyDescent="0.25">
      <c r="A442" s="4">
        <v>10425076</v>
      </c>
      <c r="B442" s="9" t="s">
        <v>42</v>
      </c>
      <c r="C442" s="4" t="s">
        <v>227</v>
      </c>
      <c r="D442" s="4" t="s">
        <v>136</v>
      </c>
      <c r="E442" s="4" t="s">
        <v>377</v>
      </c>
      <c r="F442" s="4">
        <v>0</v>
      </c>
    </row>
    <row r="443" spans="1:6" x14ac:dyDescent="0.25">
      <c r="A443" s="4">
        <v>10425077</v>
      </c>
      <c r="B443" s="9" t="s">
        <v>42</v>
      </c>
      <c r="C443" s="4" t="s">
        <v>232</v>
      </c>
      <c r="D443" s="4" t="s">
        <v>233</v>
      </c>
      <c r="E443" s="4" t="s">
        <v>380</v>
      </c>
      <c r="F443" s="4">
        <v>1</v>
      </c>
    </row>
    <row r="444" spans="1:6" x14ac:dyDescent="0.25">
      <c r="A444" s="4">
        <v>10425077</v>
      </c>
      <c r="B444" s="9" t="s">
        <v>42</v>
      </c>
      <c r="C444" s="4" t="s">
        <v>232</v>
      </c>
      <c r="D444" s="4" t="s">
        <v>233</v>
      </c>
      <c r="E444" s="4" t="s">
        <v>381</v>
      </c>
      <c r="F444" s="4">
        <v>1</v>
      </c>
    </row>
    <row r="445" spans="1:6" x14ac:dyDescent="0.25">
      <c r="A445" s="4">
        <v>10425077</v>
      </c>
      <c r="B445" s="9" t="s">
        <v>42</v>
      </c>
      <c r="C445" s="4" t="s">
        <v>232</v>
      </c>
      <c r="D445" s="4" t="s">
        <v>233</v>
      </c>
      <c r="E445" s="4" t="s">
        <v>382</v>
      </c>
      <c r="F445" s="4">
        <v>0</v>
      </c>
    </row>
    <row r="446" spans="1:6" x14ac:dyDescent="0.25">
      <c r="A446" s="4">
        <v>10425077</v>
      </c>
      <c r="B446" s="9" t="s">
        <v>42</v>
      </c>
      <c r="C446" s="4" t="s">
        <v>232</v>
      </c>
      <c r="D446" s="4" t="s">
        <v>233</v>
      </c>
      <c r="E446" s="4" t="s">
        <v>383</v>
      </c>
      <c r="F446" s="4">
        <v>1</v>
      </c>
    </row>
    <row r="447" spans="1:6" x14ac:dyDescent="0.25">
      <c r="A447" s="4">
        <v>10425077</v>
      </c>
      <c r="B447" s="9" t="s">
        <v>42</v>
      </c>
      <c r="C447" s="4" t="s">
        <v>232</v>
      </c>
      <c r="D447" s="4" t="s">
        <v>233</v>
      </c>
      <c r="E447" s="4" t="s">
        <v>384</v>
      </c>
      <c r="F447" s="4">
        <v>0</v>
      </c>
    </row>
    <row r="448" spans="1:6" x14ac:dyDescent="0.25">
      <c r="A448" s="4">
        <v>10425077</v>
      </c>
      <c r="B448" s="9" t="s">
        <v>42</v>
      </c>
      <c r="C448" s="4" t="s">
        <v>232</v>
      </c>
      <c r="D448" s="4" t="s">
        <v>233</v>
      </c>
      <c r="E448" s="4" t="s">
        <v>385</v>
      </c>
      <c r="F448" s="4">
        <v>0</v>
      </c>
    </row>
    <row r="449" spans="1:6" x14ac:dyDescent="0.25">
      <c r="A449" s="4">
        <v>10425077</v>
      </c>
      <c r="B449" s="9" t="s">
        <v>42</v>
      </c>
      <c r="C449" s="4" t="s">
        <v>232</v>
      </c>
      <c r="D449" s="4" t="s">
        <v>233</v>
      </c>
      <c r="E449" s="4" t="s">
        <v>377</v>
      </c>
      <c r="F449" s="4">
        <v>0</v>
      </c>
    </row>
    <row r="450" spans="1:6" x14ac:dyDescent="0.25">
      <c r="A450" s="4">
        <v>10425078</v>
      </c>
      <c r="B450" s="9" t="s">
        <v>42</v>
      </c>
      <c r="C450" s="4" t="s">
        <v>237</v>
      </c>
      <c r="D450" s="4" t="s">
        <v>233</v>
      </c>
      <c r="E450" s="4" t="s">
        <v>380</v>
      </c>
      <c r="F450" s="4">
        <v>1</v>
      </c>
    </row>
    <row r="451" spans="1:6" x14ac:dyDescent="0.25">
      <c r="A451" s="4">
        <v>10425078</v>
      </c>
      <c r="B451" s="9" t="s">
        <v>42</v>
      </c>
      <c r="C451" s="4" t="s">
        <v>237</v>
      </c>
      <c r="D451" s="4" t="s">
        <v>233</v>
      </c>
      <c r="E451" s="4" t="s">
        <v>381</v>
      </c>
      <c r="F451" s="4">
        <v>1</v>
      </c>
    </row>
    <row r="452" spans="1:6" x14ac:dyDescent="0.25">
      <c r="A452" s="4">
        <v>10425078</v>
      </c>
      <c r="B452" s="9" t="s">
        <v>42</v>
      </c>
      <c r="C452" s="4" t="s">
        <v>237</v>
      </c>
      <c r="D452" s="4" t="s">
        <v>233</v>
      </c>
      <c r="E452" s="4" t="s">
        <v>382</v>
      </c>
      <c r="F452" s="4">
        <v>1</v>
      </c>
    </row>
    <row r="453" spans="1:6" x14ac:dyDescent="0.25">
      <c r="A453" s="4">
        <v>10425078</v>
      </c>
      <c r="B453" s="9" t="s">
        <v>42</v>
      </c>
      <c r="C453" s="4" t="s">
        <v>237</v>
      </c>
      <c r="D453" s="4" t="s">
        <v>233</v>
      </c>
      <c r="E453" s="4" t="s">
        <v>383</v>
      </c>
      <c r="F453" s="4">
        <v>1</v>
      </c>
    </row>
    <row r="454" spans="1:6" x14ac:dyDescent="0.25">
      <c r="A454" s="4">
        <v>10425078</v>
      </c>
      <c r="B454" s="9" t="s">
        <v>42</v>
      </c>
      <c r="C454" s="4" t="s">
        <v>237</v>
      </c>
      <c r="D454" s="4" t="s">
        <v>233</v>
      </c>
      <c r="E454" s="4" t="s">
        <v>384</v>
      </c>
      <c r="F454" s="4">
        <v>1</v>
      </c>
    </row>
    <row r="455" spans="1:6" x14ac:dyDescent="0.25">
      <c r="A455" s="4">
        <v>10425078</v>
      </c>
      <c r="B455" s="9" t="s">
        <v>42</v>
      </c>
      <c r="C455" s="4" t="s">
        <v>237</v>
      </c>
      <c r="D455" s="4" t="s">
        <v>233</v>
      </c>
      <c r="E455" s="4" t="s">
        <v>385</v>
      </c>
      <c r="F455" s="4">
        <v>1</v>
      </c>
    </row>
    <row r="456" spans="1:6" x14ac:dyDescent="0.25">
      <c r="A456" s="4">
        <v>10425078</v>
      </c>
      <c r="B456" s="9" t="s">
        <v>42</v>
      </c>
      <c r="C456" s="4" t="s">
        <v>237</v>
      </c>
      <c r="D456" s="4" t="s">
        <v>233</v>
      </c>
      <c r="E456" s="4" t="s">
        <v>377</v>
      </c>
      <c r="F456" s="4">
        <v>0</v>
      </c>
    </row>
    <row r="457" spans="1:6" x14ac:dyDescent="0.25">
      <c r="A457" s="4">
        <v>10425079</v>
      </c>
      <c r="B457" s="9" t="s">
        <v>42</v>
      </c>
      <c r="C457" s="4" t="s">
        <v>237</v>
      </c>
      <c r="D457" s="4" t="s">
        <v>233</v>
      </c>
      <c r="E457" s="4" t="s">
        <v>380</v>
      </c>
      <c r="F457" s="4">
        <v>1</v>
      </c>
    </row>
    <row r="458" spans="1:6" x14ac:dyDescent="0.25">
      <c r="A458" s="4">
        <v>10425079</v>
      </c>
      <c r="B458" s="9" t="s">
        <v>42</v>
      </c>
      <c r="C458" s="4" t="s">
        <v>237</v>
      </c>
      <c r="D458" s="4" t="s">
        <v>233</v>
      </c>
      <c r="E458" s="4" t="s">
        <v>381</v>
      </c>
      <c r="F458" s="4">
        <v>1</v>
      </c>
    </row>
    <row r="459" spans="1:6" x14ac:dyDescent="0.25">
      <c r="A459" s="4">
        <v>10425079</v>
      </c>
      <c r="B459" s="9" t="s">
        <v>42</v>
      </c>
      <c r="C459" s="4" t="s">
        <v>237</v>
      </c>
      <c r="D459" s="4" t="s">
        <v>233</v>
      </c>
      <c r="E459" s="4" t="s">
        <v>382</v>
      </c>
      <c r="F459" s="4">
        <v>1</v>
      </c>
    </row>
    <row r="460" spans="1:6" x14ac:dyDescent="0.25">
      <c r="A460" s="4">
        <v>10425079</v>
      </c>
      <c r="B460" s="9" t="s">
        <v>42</v>
      </c>
      <c r="C460" s="4" t="s">
        <v>237</v>
      </c>
      <c r="D460" s="4" t="s">
        <v>233</v>
      </c>
      <c r="E460" s="4" t="s">
        <v>383</v>
      </c>
      <c r="F460" s="4">
        <v>1</v>
      </c>
    </row>
    <row r="461" spans="1:6" x14ac:dyDescent="0.25">
      <c r="A461" s="4">
        <v>10425079</v>
      </c>
      <c r="B461" s="9" t="s">
        <v>42</v>
      </c>
      <c r="C461" s="4" t="s">
        <v>237</v>
      </c>
      <c r="D461" s="4" t="s">
        <v>233</v>
      </c>
      <c r="E461" s="4" t="s">
        <v>384</v>
      </c>
      <c r="F461" s="4">
        <v>1</v>
      </c>
    </row>
    <row r="462" spans="1:6" x14ac:dyDescent="0.25">
      <c r="A462" s="4">
        <v>10425079</v>
      </c>
      <c r="B462" s="9" t="s">
        <v>42</v>
      </c>
      <c r="C462" s="4" t="s">
        <v>237</v>
      </c>
      <c r="D462" s="4" t="s">
        <v>233</v>
      </c>
      <c r="E462" s="4" t="s">
        <v>385</v>
      </c>
      <c r="F462" s="4">
        <v>1</v>
      </c>
    </row>
    <row r="463" spans="1:6" x14ac:dyDescent="0.25">
      <c r="A463" s="4">
        <v>10425079</v>
      </c>
      <c r="B463" s="9" t="s">
        <v>42</v>
      </c>
      <c r="C463" s="4" t="s">
        <v>237</v>
      </c>
      <c r="D463" s="4" t="s">
        <v>233</v>
      </c>
      <c r="E463" s="4" t="s">
        <v>377</v>
      </c>
      <c r="F463" s="4">
        <v>0</v>
      </c>
    </row>
    <row r="464" spans="1:6" x14ac:dyDescent="0.25">
      <c r="A464" s="4">
        <v>10425080</v>
      </c>
      <c r="B464" s="9" t="s">
        <v>42</v>
      </c>
      <c r="C464" s="4" t="s">
        <v>242</v>
      </c>
      <c r="D464" s="4" t="s">
        <v>136</v>
      </c>
      <c r="E464" s="4" t="s">
        <v>380</v>
      </c>
      <c r="F464" s="4">
        <v>1</v>
      </c>
    </row>
    <row r="465" spans="1:6" x14ac:dyDescent="0.25">
      <c r="A465" s="4">
        <v>10425080</v>
      </c>
      <c r="B465" s="9" t="s">
        <v>42</v>
      </c>
      <c r="C465" s="4" t="s">
        <v>242</v>
      </c>
      <c r="D465" s="4" t="s">
        <v>136</v>
      </c>
      <c r="E465" s="4" t="s">
        <v>381</v>
      </c>
      <c r="F465" s="4">
        <v>1</v>
      </c>
    </row>
    <row r="466" spans="1:6" x14ac:dyDescent="0.25">
      <c r="A466" s="4">
        <v>10425080</v>
      </c>
      <c r="B466" s="9" t="s">
        <v>42</v>
      </c>
      <c r="C466" s="4" t="s">
        <v>242</v>
      </c>
      <c r="D466" s="4" t="s">
        <v>136</v>
      </c>
      <c r="E466" s="4" t="s">
        <v>382</v>
      </c>
      <c r="F466" s="4">
        <v>1</v>
      </c>
    </row>
    <row r="467" spans="1:6" x14ac:dyDescent="0.25">
      <c r="A467" s="4">
        <v>10425080</v>
      </c>
      <c r="B467" s="9" t="s">
        <v>42</v>
      </c>
      <c r="C467" s="4" t="s">
        <v>242</v>
      </c>
      <c r="D467" s="4" t="s">
        <v>136</v>
      </c>
      <c r="E467" s="4" t="s">
        <v>383</v>
      </c>
      <c r="F467" s="4">
        <v>1</v>
      </c>
    </row>
    <row r="468" spans="1:6" x14ac:dyDescent="0.25">
      <c r="A468" s="4">
        <v>10425080</v>
      </c>
      <c r="B468" s="9" t="s">
        <v>42</v>
      </c>
      <c r="C468" s="4" t="s">
        <v>242</v>
      </c>
      <c r="D468" s="4" t="s">
        <v>136</v>
      </c>
      <c r="E468" s="4" t="s">
        <v>384</v>
      </c>
      <c r="F468" s="4">
        <v>1</v>
      </c>
    </row>
    <row r="469" spans="1:6" x14ac:dyDescent="0.25">
      <c r="A469" s="4">
        <v>10425080</v>
      </c>
      <c r="B469" s="9" t="s">
        <v>42</v>
      </c>
      <c r="C469" s="4" t="s">
        <v>242</v>
      </c>
      <c r="D469" s="4" t="s">
        <v>136</v>
      </c>
      <c r="E469" s="4" t="s">
        <v>385</v>
      </c>
      <c r="F469" s="4">
        <v>1</v>
      </c>
    </row>
    <row r="470" spans="1:6" x14ac:dyDescent="0.25">
      <c r="A470" s="4">
        <v>10425080</v>
      </c>
      <c r="B470" s="9" t="s">
        <v>42</v>
      </c>
      <c r="C470" s="4" t="s">
        <v>242</v>
      </c>
      <c r="D470" s="4" t="s">
        <v>136</v>
      </c>
      <c r="E470" s="4" t="s">
        <v>377</v>
      </c>
      <c r="F470" s="4">
        <v>0</v>
      </c>
    </row>
    <row r="471" spans="1:6" x14ac:dyDescent="0.25">
      <c r="A471" s="4">
        <v>10425081</v>
      </c>
      <c r="B471" s="9" t="s">
        <v>42</v>
      </c>
      <c r="C471" s="4" t="s">
        <v>242</v>
      </c>
      <c r="D471" s="4" t="s">
        <v>136</v>
      </c>
      <c r="E471" s="4" t="s">
        <v>380</v>
      </c>
      <c r="F471" s="4">
        <v>1</v>
      </c>
    </row>
    <row r="472" spans="1:6" x14ac:dyDescent="0.25">
      <c r="A472" s="4">
        <v>10425081</v>
      </c>
      <c r="B472" s="9" t="s">
        <v>42</v>
      </c>
      <c r="C472" s="4" t="s">
        <v>242</v>
      </c>
      <c r="D472" s="4" t="s">
        <v>136</v>
      </c>
      <c r="E472" s="4" t="s">
        <v>381</v>
      </c>
      <c r="F472" s="4">
        <v>1</v>
      </c>
    </row>
    <row r="473" spans="1:6" x14ac:dyDescent="0.25">
      <c r="A473" s="4">
        <v>10425081</v>
      </c>
      <c r="B473" s="9" t="s">
        <v>42</v>
      </c>
      <c r="C473" s="4" t="s">
        <v>242</v>
      </c>
      <c r="D473" s="4" t="s">
        <v>136</v>
      </c>
      <c r="E473" s="4" t="s">
        <v>382</v>
      </c>
      <c r="F473" s="4">
        <v>1</v>
      </c>
    </row>
    <row r="474" spans="1:6" x14ac:dyDescent="0.25">
      <c r="A474" s="4">
        <v>10425081</v>
      </c>
      <c r="B474" s="9" t="s">
        <v>42</v>
      </c>
      <c r="C474" s="4" t="s">
        <v>242</v>
      </c>
      <c r="D474" s="4" t="s">
        <v>136</v>
      </c>
      <c r="E474" s="4" t="s">
        <v>383</v>
      </c>
      <c r="F474" s="4">
        <v>1</v>
      </c>
    </row>
    <row r="475" spans="1:6" x14ac:dyDescent="0.25">
      <c r="A475" s="4">
        <v>10425081</v>
      </c>
      <c r="B475" s="9" t="s">
        <v>42</v>
      </c>
      <c r="C475" s="4" t="s">
        <v>242</v>
      </c>
      <c r="D475" s="4" t="s">
        <v>136</v>
      </c>
      <c r="E475" s="4" t="s">
        <v>384</v>
      </c>
      <c r="F475" s="4">
        <v>1</v>
      </c>
    </row>
    <row r="476" spans="1:6" x14ac:dyDescent="0.25">
      <c r="A476" s="4">
        <v>10425081</v>
      </c>
      <c r="B476" s="9" t="s">
        <v>42</v>
      </c>
      <c r="C476" s="4" t="s">
        <v>242</v>
      </c>
      <c r="D476" s="4" t="s">
        <v>136</v>
      </c>
      <c r="E476" s="4" t="s">
        <v>385</v>
      </c>
      <c r="F476" s="4">
        <v>1</v>
      </c>
    </row>
    <row r="477" spans="1:6" x14ac:dyDescent="0.25">
      <c r="A477" s="4">
        <v>10425081</v>
      </c>
      <c r="B477" s="9" t="s">
        <v>42</v>
      </c>
      <c r="C477" s="4" t="s">
        <v>242</v>
      </c>
      <c r="D477" s="4" t="s">
        <v>136</v>
      </c>
      <c r="E477" s="4" t="s">
        <v>377</v>
      </c>
      <c r="F477" s="4">
        <v>0</v>
      </c>
    </row>
    <row r="478" spans="1:6" x14ac:dyDescent="0.25">
      <c r="A478" s="4">
        <v>10425082</v>
      </c>
      <c r="B478" s="9" t="s">
        <v>42</v>
      </c>
      <c r="C478" s="4" t="s">
        <v>247</v>
      </c>
      <c r="D478" s="4" t="s">
        <v>136</v>
      </c>
      <c r="E478" s="4" t="s">
        <v>380</v>
      </c>
      <c r="F478" s="4">
        <v>1</v>
      </c>
    </row>
    <row r="479" spans="1:6" x14ac:dyDescent="0.25">
      <c r="A479" s="4">
        <v>10425082</v>
      </c>
      <c r="B479" s="9" t="s">
        <v>42</v>
      </c>
      <c r="C479" s="4" t="s">
        <v>247</v>
      </c>
      <c r="D479" s="4" t="s">
        <v>136</v>
      </c>
      <c r="E479" s="4" t="s">
        <v>381</v>
      </c>
      <c r="F479" s="4">
        <v>1</v>
      </c>
    </row>
    <row r="480" spans="1:6" x14ac:dyDescent="0.25">
      <c r="A480" s="4">
        <v>10425082</v>
      </c>
      <c r="B480" s="9" t="s">
        <v>42</v>
      </c>
      <c r="C480" s="4" t="s">
        <v>247</v>
      </c>
      <c r="D480" s="4" t="s">
        <v>136</v>
      </c>
      <c r="E480" s="4" t="s">
        <v>382</v>
      </c>
      <c r="F480" s="4">
        <v>1</v>
      </c>
    </row>
    <row r="481" spans="1:6" x14ac:dyDescent="0.25">
      <c r="A481" s="4">
        <v>10425082</v>
      </c>
      <c r="B481" s="9" t="s">
        <v>42</v>
      </c>
      <c r="C481" s="4" t="s">
        <v>247</v>
      </c>
      <c r="D481" s="4" t="s">
        <v>136</v>
      </c>
      <c r="E481" s="4" t="s">
        <v>383</v>
      </c>
      <c r="F481" s="4">
        <v>1</v>
      </c>
    </row>
    <row r="482" spans="1:6" x14ac:dyDescent="0.25">
      <c r="A482" s="4">
        <v>10425082</v>
      </c>
      <c r="B482" s="9" t="s">
        <v>42</v>
      </c>
      <c r="C482" s="4" t="s">
        <v>247</v>
      </c>
      <c r="D482" s="4" t="s">
        <v>136</v>
      </c>
      <c r="E482" s="4" t="s">
        <v>384</v>
      </c>
      <c r="F482" s="4">
        <v>1</v>
      </c>
    </row>
    <row r="483" spans="1:6" x14ac:dyDescent="0.25">
      <c r="A483" s="4">
        <v>10425082</v>
      </c>
      <c r="B483" s="9" t="s">
        <v>42</v>
      </c>
      <c r="C483" s="4" t="s">
        <v>247</v>
      </c>
      <c r="D483" s="4" t="s">
        <v>136</v>
      </c>
      <c r="E483" s="4" t="s">
        <v>385</v>
      </c>
      <c r="F483" s="4">
        <v>1</v>
      </c>
    </row>
    <row r="484" spans="1:6" x14ac:dyDescent="0.25">
      <c r="A484" s="4">
        <v>10425082</v>
      </c>
      <c r="B484" s="9" t="s">
        <v>42</v>
      </c>
      <c r="C484" s="4" t="s">
        <v>247</v>
      </c>
      <c r="D484" s="4" t="s">
        <v>136</v>
      </c>
      <c r="E484" s="4" t="s">
        <v>377</v>
      </c>
      <c r="F484" s="4">
        <v>0</v>
      </c>
    </row>
    <row r="485" spans="1:6" x14ac:dyDescent="0.25">
      <c r="A485" s="4">
        <v>10425083</v>
      </c>
      <c r="B485" s="9" t="s">
        <v>42</v>
      </c>
      <c r="C485" s="4" t="s">
        <v>247</v>
      </c>
      <c r="D485" s="4" t="s">
        <v>136</v>
      </c>
      <c r="E485" s="4" t="s">
        <v>380</v>
      </c>
      <c r="F485" s="4">
        <v>1</v>
      </c>
    </row>
    <row r="486" spans="1:6" x14ac:dyDescent="0.25">
      <c r="A486" s="4">
        <v>10425083</v>
      </c>
      <c r="B486" s="9" t="s">
        <v>42</v>
      </c>
      <c r="C486" s="4" t="s">
        <v>247</v>
      </c>
      <c r="D486" s="4" t="s">
        <v>136</v>
      </c>
      <c r="E486" s="4" t="s">
        <v>381</v>
      </c>
      <c r="F486" s="4">
        <v>1</v>
      </c>
    </row>
    <row r="487" spans="1:6" x14ac:dyDescent="0.25">
      <c r="A487" s="4">
        <v>10425083</v>
      </c>
      <c r="B487" s="9" t="s">
        <v>42</v>
      </c>
      <c r="C487" s="4" t="s">
        <v>247</v>
      </c>
      <c r="D487" s="4" t="s">
        <v>136</v>
      </c>
      <c r="E487" s="4" t="s">
        <v>382</v>
      </c>
      <c r="F487" s="4">
        <v>1</v>
      </c>
    </row>
    <row r="488" spans="1:6" x14ac:dyDescent="0.25">
      <c r="A488" s="4">
        <v>10425083</v>
      </c>
      <c r="B488" s="9" t="s">
        <v>42</v>
      </c>
      <c r="C488" s="4" t="s">
        <v>247</v>
      </c>
      <c r="D488" s="4" t="s">
        <v>136</v>
      </c>
      <c r="E488" s="4" t="s">
        <v>383</v>
      </c>
      <c r="F488" s="4">
        <v>1</v>
      </c>
    </row>
    <row r="489" spans="1:6" x14ac:dyDescent="0.25">
      <c r="A489" s="4">
        <v>10425083</v>
      </c>
      <c r="B489" s="9" t="s">
        <v>42</v>
      </c>
      <c r="C489" s="4" t="s">
        <v>247</v>
      </c>
      <c r="D489" s="4" t="s">
        <v>136</v>
      </c>
      <c r="E489" s="4" t="s">
        <v>384</v>
      </c>
      <c r="F489" s="4">
        <v>0</v>
      </c>
    </row>
    <row r="490" spans="1:6" x14ac:dyDescent="0.25">
      <c r="A490" s="4">
        <v>10425083</v>
      </c>
      <c r="B490" s="9" t="s">
        <v>42</v>
      </c>
      <c r="C490" s="4" t="s">
        <v>247</v>
      </c>
      <c r="D490" s="4" t="s">
        <v>136</v>
      </c>
      <c r="E490" s="4" t="s">
        <v>385</v>
      </c>
      <c r="F490" s="4">
        <v>0</v>
      </c>
    </row>
    <row r="491" spans="1:6" x14ac:dyDescent="0.25">
      <c r="A491" s="4">
        <v>10425083</v>
      </c>
      <c r="B491" s="9" t="s">
        <v>42</v>
      </c>
      <c r="C491" s="4" t="s">
        <v>247</v>
      </c>
      <c r="D491" s="4" t="s">
        <v>136</v>
      </c>
      <c r="E491" s="4" t="s">
        <v>377</v>
      </c>
      <c r="F491" s="4">
        <v>0</v>
      </c>
    </row>
    <row r="492" spans="1:6" x14ac:dyDescent="0.25">
      <c r="A492" s="4">
        <v>10425084</v>
      </c>
      <c r="B492" s="9" t="s">
        <v>42</v>
      </c>
      <c r="C492" s="4" t="s">
        <v>252</v>
      </c>
      <c r="D492" s="4" t="s">
        <v>253</v>
      </c>
      <c r="E492" s="4" t="s">
        <v>380</v>
      </c>
      <c r="F492" s="4">
        <v>1</v>
      </c>
    </row>
    <row r="493" spans="1:6" x14ac:dyDescent="0.25">
      <c r="A493" s="4">
        <v>10425084</v>
      </c>
      <c r="B493" s="9" t="s">
        <v>42</v>
      </c>
      <c r="C493" s="4" t="s">
        <v>252</v>
      </c>
      <c r="D493" s="4" t="s">
        <v>253</v>
      </c>
      <c r="E493" s="4" t="s">
        <v>381</v>
      </c>
      <c r="F493" s="4">
        <v>0</v>
      </c>
    </row>
    <row r="494" spans="1:6" x14ac:dyDescent="0.25">
      <c r="A494" s="4">
        <v>10425084</v>
      </c>
      <c r="B494" s="9" t="s">
        <v>42</v>
      </c>
      <c r="C494" s="4" t="s">
        <v>252</v>
      </c>
      <c r="D494" s="4" t="s">
        <v>253</v>
      </c>
      <c r="E494" s="4" t="s">
        <v>382</v>
      </c>
      <c r="F494" s="4">
        <v>0</v>
      </c>
    </row>
    <row r="495" spans="1:6" x14ac:dyDescent="0.25">
      <c r="A495" s="4">
        <v>10425084</v>
      </c>
      <c r="B495" s="9" t="s">
        <v>42</v>
      </c>
      <c r="C495" s="4" t="s">
        <v>252</v>
      </c>
      <c r="D495" s="4" t="s">
        <v>253</v>
      </c>
      <c r="E495" s="4" t="s">
        <v>383</v>
      </c>
      <c r="F495" s="4">
        <v>0</v>
      </c>
    </row>
    <row r="496" spans="1:6" x14ac:dyDescent="0.25">
      <c r="A496" s="4">
        <v>10425084</v>
      </c>
      <c r="B496" s="9" t="s">
        <v>42</v>
      </c>
      <c r="C496" s="4" t="s">
        <v>252</v>
      </c>
      <c r="D496" s="4" t="s">
        <v>253</v>
      </c>
      <c r="E496" s="4" t="s">
        <v>384</v>
      </c>
      <c r="F496" s="4">
        <v>0</v>
      </c>
    </row>
    <row r="497" spans="1:6" x14ac:dyDescent="0.25">
      <c r="A497" s="4">
        <v>10425084</v>
      </c>
      <c r="B497" s="9" t="s">
        <v>42</v>
      </c>
      <c r="C497" s="4" t="s">
        <v>252</v>
      </c>
      <c r="D497" s="4" t="s">
        <v>253</v>
      </c>
      <c r="E497" s="4" t="s">
        <v>385</v>
      </c>
      <c r="F497" s="4">
        <v>0</v>
      </c>
    </row>
    <row r="498" spans="1:6" x14ac:dyDescent="0.25">
      <c r="A498" s="4">
        <v>10425084</v>
      </c>
      <c r="B498" s="9" t="s">
        <v>42</v>
      </c>
      <c r="C498" s="4" t="s">
        <v>252</v>
      </c>
      <c r="D498" s="4" t="s">
        <v>253</v>
      </c>
      <c r="E498" s="4" t="s">
        <v>377</v>
      </c>
      <c r="F498" s="4">
        <v>0</v>
      </c>
    </row>
    <row r="499" spans="1:6" x14ac:dyDescent="0.25">
      <c r="A499" s="4">
        <v>10425085</v>
      </c>
      <c r="B499" s="9" t="s">
        <v>42</v>
      </c>
      <c r="C499" s="4" t="s">
        <v>256</v>
      </c>
      <c r="D499" s="4" t="s">
        <v>253</v>
      </c>
      <c r="E499" s="4" t="s">
        <v>380</v>
      </c>
      <c r="F499" s="4">
        <v>1</v>
      </c>
    </row>
    <row r="500" spans="1:6" x14ac:dyDescent="0.25">
      <c r="A500" s="4">
        <v>10425085</v>
      </c>
      <c r="B500" s="9" t="s">
        <v>42</v>
      </c>
      <c r="C500" s="4" t="s">
        <v>256</v>
      </c>
      <c r="D500" s="4" t="s">
        <v>253</v>
      </c>
      <c r="E500" s="4" t="s">
        <v>381</v>
      </c>
      <c r="F500" s="4">
        <v>1</v>
      </c>
    </row>
    <row r="501" spans="1:6" x14ac:dyDescent="0.25">
      <c r="A501" s="4">
        <v>10425085</v>
      </c>
      <c r="B501" s="9" t="s">
        <v>42</v>
      </c>
      <c r="C501" s="4" t="s">
        <v>256</v>
      </c>
      <c r="D501" s="4" t="s">
        <v>253</v>
      </c>
      <c r="E501" s="4" t="s">
        <v>382</v>
      </c>
      <c r="F501" s="4">
        <v>1</v>
      </c>
    </row>
    <row r="502" spans="1:6" x14ac:dyDescent="0.25">
      <c r="A502" s="4">
        <v>10425085</v>
      </c>
      <c r="B502" s="9" t="s">
        <v>42</v>
      </c>
      <c r="C502" s="4" t="s">
        <v>256</v>
      </c>
      <c r="D502" s="4" t="s">
        <v>253</v>
      </c>
      <c r="E502" s="4" t="s">
        <v>383</v>
      </c>
      <c r="F502" s="4">
        <v>1</v>
      </c>
    </row>
    <row r="503" spans="1:6" x14ac:dyDescent="0.25">
      <c r="A503" s="4">
        <v>10425085</v>
      </c>
      <c r="B503" s="9" t="s">
        <v>42</v>
      </c>
      <c r="C503" s="4" t="s">
        <v>256</v>
      </c>
      <c r="D503" s="4" t="s">
        <v>253</v>
      </c>
      <c r="E503" s="4" t="s">
        <v>384</v>
      </c>
      <c r="F503" s="4">
        <v>1</v>
      </c>
    </row>
    <row r="504" spans="1:6" x14ac:dyDescent="0.25">
      <c r="A504" s="4">
        <v>10425085</v>
      </c>
      <c r="B504" s="9" t="s">
        <v>42</v>
      </c>
      <c r="C504" s="4" t="s">
        <v>256</v>
      </c>
      <c r="D504" s="4" t="s">
        <v>253</v>
      </c>
      <c r="E504" s="4" t="s">
        <v>385</v>
      </c>
      <c r="F504" s="4">
        <v>0</v>
      </c>
    </row>
    <row r="505" spans="1:6" x14ac:dyDescent="0.25">
      <c r="A505" s="4">
        <v>10425085</v>
      </c>
      <c r="B505" s="9" t="s">
        <v>42</v>
      </c>
      <c r="C505" s="4" t="s">
        <v>256</v>
      </c>
      <c r="D505" s="4" t="s">
        <v>253</v>
      </c>
      <c r="E505" s="4" t="s">
        <v>377</v>
      </c>
      <c r="F505" s="4">
        <v>0</v>
      </c>
    </row>
    <row r="506" spans="1:6" x14ac:dyDescent="0.25">
      <c r="A506" s="4">
        <v>10425086</v>
      </c>
      <c r="B506" s="9" t="s">
        <v>42</v>
      </c>
      <c r="C506" s="4" t="s">
        <v>259</v>
      </c>
      <c r="D506" s="4" t="s">
        <v>253</v>
      </c>
      <c r="E506" s="4" t="s">
        <v>380</v>
      </c>
      <c r="F506" s="4">
        <v>1</v>
      </c>
    </row>
    <row r="507" spans="1:6" x14ac:dyDescent="0.25">
      <c r="A507" s="4">
        <v>10425086</v>
      </c>
      <c r="B507" s="9" t="s">
        <v>42</v>
      </c>
      <c r="C507" s="4" t="s">
        <v>259</v>
      </c>
      <c r="D507" s="4" t="s">
        <v>253</v>
      </c>
      <c r="E507" s="4" t="s">
        <v>381</v>
      </c>
      <c r="F507" s="4">
        <v>1</v>
      </c>
    </row>
    <row r="508" spans="1:6" x14ac:dyDescent="0.25">
      <c r="A508" s="4">
        <v>10425086</v>
      </c>
      <c r="B508" s="9" t="s">
        <v>42</v>
      </c>
      <c r="C508" s="4" t="s">
        <v>259</v>
      </c>
      <c r="D508" s="4" t="s">
        <v>253</v>
      </c>
      <c r="E508" s="4" t="s">
        <v>382</v>
      </c>
      <c r="F508" s="4">
        <v>1</v>
      </c>
    </row>
    <row r="509" spans="1:6" x14ac:dyDescent="0.25">
      <c r="A509" s="4">
        <v>10425086</v>
      </c>
      <c r="B509" s="9" t="s">
        <v>42</v>
      </c>
      <c r="C509" s="4" t="s">
        <v>259</v>
      </c>
      <c r="D509" s="4" t="s">
        <v>253</v>
      </c>
      <c r="E509" s="4" t="s">
        <v>383</v>
      </c>
      <c r="F509" s="4">
        <v>1</v>
      </c>
    </row>
    <row r="510" spans="1:6" x14ac:dyDescent="0.25">
      <c r="A510" s="4">
        <v>10425086</v>
      </c>
      <c r="B510" s="9" t="s">
        <v>42</v>
      </c>
      <c r="C510" s="4" t="s">
        <v>259</v>
      </c>
      <c r="D510" s="4" t="s">
        <v>253</v>
      </c>
      <c r="E510" s="4" t="s">
        <v>384</v>
      </c>
      <c r="F510" s="4">
        <v>1</v>
      </c>
    </row>
    <row r="511" spans="1:6" x14ac:dyDescent="0.25">
      <c r="A511" s="4">
        <v>10425086</v>
      </c>
      <c r="B511" s="9" t="s">
        <v>42</v>
      </c>
      <c r="C511" s="4" t="s">
        <v>259</v>
      </c>
      <c r="D511" s="4" t="s">
        <v>253</v>
      </c>
      <c r="E511" s="4" t="s">
        <v>385</v>
      </c>
      <c r="F511" s="4">
        <v>1</v>
      </c>
    </row>
    <row r="512" spans="1:6" x14ac:dyDescent="0.25">
      <c r="A512" s="4">
        <v>10425086</v>
      </c>
      <c r="B512" s="9" t="s">
        <v>42</v>
      </c>
      <c r="C512" s="4" t="s">
        <v>259</v>
      </c>
      <c r="D512" s="4" t="s">
        <v>253</v>
      </c>
      <c r="E512" s="4" t="s">
        <v>377</v>
      </c>
      <c r="F512" s="4">
        <v>0</v>
      </c>
    </row>
    <row r="513" spans="1:6" x14ac:dyDescent="0.25">
      <c r="A513" s="4">
        <v>10425087</v>
      </c>
      <c r="B513" s="9" t="s">
        <v>42</v>
      </c>
      <c r="C513" s="4" t="s">
        <v>259</v>
      </c>
      <c r="D513" s="4" t="s">
        <v>253</v>
      </c>
      <c r="E513" s="4" t="s">
        <v>380</v>
      </c>
      <c r="F513" s="4">
        <v>1</v>
      </c>
    </row>
    <row r="514" spans="1:6" x14ac:dyDescent="0.25">
      <c r="A514" s="4">
        <v>10425087</v>
      </c>
      <c r="B514" s="9" t="s">
        <v>42</v>
      </c>
      <c r="C514" s="4" t="s">
        <v>259</v>
      </c>
      <c r="D514" s="4" t="s">
        <v>253</v>
      </c>
      <c r="E514" s="4" t="s">
        <v>381</v>
      </c>
      <c r="F514" s="4">
        <v>1</v>
      </c>
    </row>
    <row r="515" spans="1:6" x14ac:dyDescent="0.25">
      <c r="A515" s="4">
        <v>10425087</v>
      </c>
      <c r="B515" s="9" t="s">
        <v>42</v>
      </c>
      <c r="C515" s="4" t="s">
        <v>259</v>
      </c>
      <c r="D515" s="4" t="s">
        <v>253</v>
      </c>
      <c r="E515" s="4" t="s">
        <v>382</v>
      </c>
      <c r="F515" s="4">
        <v>1</v>
      </c>
    </row>
    <row r="516" spans="1:6" x14ac:dyDescent="0.25">
      <c r="A516" s="4">
        <v>10425087</v>
      </c>
      <c r="B516" s="9" t="s">
        <v>42</v>
      </c>
      <c r="C516" s="4" t="s">
        <v>259</v>
      </c>
      <c r="D516" s="4" t="s">
        <v>253</v>
      </c>
      <c r="E516" s="4" t="s">
        <v>383</v>
      </c>
      <c r="F516" s="4">
        <v>1</v>
      </c>
    </row>
    <row r="517" spans="1:6" x14ac:dyDescent="0.25">
      <c r="A517" s="4">
        <v>10425087</v>
      </c>
      <c r="B517" s="9" t="s">
        <v>42</v>
      </c>
      <c r="C517" s="4" t="s">
        <v>259</v>
      </c>
      <c r="D517" s="4" t="s">
        <v>253</v>
      </c>
      <c r="E517" s="4" t="s">
        <v>384</v>
      </c>
      <c r="F517" s="4">
        <v>1</v>
      </c>
    </row>
    <row r="518" spans="1:6" x14ac:dyDescent="0.25">
      <c r="A518" s="4">
        <v>10425087</v>
      </c>
      <c r="B518" s="9" t="s">
        <v>42</v>
      </c>
      <c r="C518" s="4" t="s">
        <v>259</v>
      </c>
      <c r="D518" s="4" t="s">
        <v>253</v>
      </c>
      <c r="E518" s="4" t="s">
        <v>385</v>
      </c>
      <c r="F518" s="4">
        <v>1</v>
      </c>
    </row>
    <row r="519" spans="1:6" x14ac:dyDescent="0.25">
      <c r="A519" s="4">
        <v>10425087</v>
      </c>
      <c r="B519" s="9" t="s">
        <v>42</v>
      </c>
      <c r="C519" s="4" t="s">
        <v>259</v>
      </c>
      <c r="D519" s="4" t="s">
        <v>253</v>
      </c>
      <c r="E519" s="4" t="s">
        <v>377</v>
      </c>
      <c r="F519" s="4">
        <v>0</v>
      </c>
    </row>
    <row r="520" spans="1:6" x14ac:dyDescent="0.25">
      <c r="A520" s="4">
        <v>10425088</v>
      </c>
      <c r="B520" s="9" t="s">
        <v>42</v>
      </c>
      <c r="C520" s="4" t="s">
        <v>264</v>
      </c>
      <c r="D520" s="4" t="s">
        <v>186</v>
      </c>
      <c r="E520" s="4" t="s">
        <v>380</v>
      </c>
      <c r="F520" s="4">
        <v>1</v>
      </c>
    </row>
    <row r="521" spans="1:6" x14ac:dyDescent="0.25">
      <c r="A521" s="4">
        <v>10425088</v>
      </c>
      <c r="B521" s="9" t="s">
        <v>42</v>
      </c>
      <c r="C521" s="4" t="s">
        <v>264</v>
      </c>
      <c r="D521" s="4" t="s">
        <v>186</v>
      </c>
      <c r="E521" s="4" t="s">
        <v>381</v>
      </c>
      <c r="F521" s="4">
        <v>1</v>
      </c>
    </row>
    <row r="522" spans="1:6" x14ac:dyDescent="0.25">
      <c r="A522" s="4">
        <v>10425088</v>
      </c>
      <c r="B522" s="9" t="s">
        <v>42</v>
      </c>
      <c r="C522" s="4" t="s">
        <v>264</v>
      </c>
      <c r="D522" s="4" t="s">
        <v>186</v>
      </c>
      <c r="E522" s="4" t="s">
        <v>382</v>
      </c>
      <c r="F522" s="4">
        <v>1</v>
      </c>
    </row>
    <row r="523" spans="1:6" x14ac:dyDescent="0.25">
      <c r="A523" s="4">
        <v>10425088</v>
      </c>
      <c r="B523" s="9" t="s">
        <v>42</v>
      </c>
      <c r="C523" s="4" t="s">
        <v>264</v>
      </c>
      <c r="D523" s="4" t="s">
        <v>186</v>
      </c>
      <c r="E523" s="4" t="s">
        <v>383</v>
      </c>
      <c r="F523" s="4">
        <v>1</v>
      </c>
    </row>
    <row r="524" spans="1:6" x14ac:dyDescent="0.25">
      <c r="A524" s="4">
        <v>10425088</v>
      </c>
      <c r="B524" s="9" t="s">
        <v>42</v>
      </c>
      <c r="C524" s="4" t="s">
        <v>264</v>
      </c>
      <c r="D524" s="4" t="s">
        <v>186</v>
      </c>
      <c r="E524" s="4" t="s">
        <v>384</v>
      </c>
      <c r="F524" s="4">
        <v>1</v>
      </c>
    </row>
    <row r="525" spans="1:6" x14ac:dyDescent="0.25">
      <c r="A525" s="4">
        <v>10425088</v>
      </c>
      <c r="B525" s="9" t="s">
        <v>42</v>
      </c>
      <c r="C525" s="4" t="s">
        <v>264</v>
      </c>
      <c r="D525" s="4" t="s">
        <v>186</v>
      </c>
      <c r="E525" s="4" t="s">
        <v>385</v>
      </c>
      <c r="F525" s="4">
        <v>1</v>
      </c>
    </row>
    <row r="526" spans="1:6" x14ac:dyDescent="0.25">
      <c r="A526" s="4">
        <v>10425088</v>
      </c>
      <c r="B526" s="9" t="s">
        <v>42</v>
      </c>
      <c r="C526" s="4" t="s">
        <v>264</v>
      </c>
      <c r="D526" s="4" t="s">
        <v>186</v>
      </c>
      <c r="E526" s="4" t="s">
        <v>377</v>
      </c>
      <c r="F526" s="4">
        <v>0</v>
      </c>
    </row>
    <row r="527" spans="1:6" x14ac:dyDescent="0.25">
      <c r="A527" s="4">
        <v>10425089</v>
      </c>
      <c r="B527" s="9" t="s">
        <v>42</v>
      </c>
      <c r="C527" s="4" t="s">
        <v>264</v>
      </c>
      <c r="D527" s="4" t="s">
        <v>186</v>
      </c>
      <c r="E527" s="4" t="s">
        <v>380</v>
      </c>
      <c r="F527" s="4">
        <v>1</v>
      </c>
    </row>
    <row r="528" spans="1:6" x14ac:dyDescent="0.25">
      <c r="A528" s="4">
        <v>10425089</v>
      </c>
      <c r="B528" s="9" t="s">
        <v>42</v>
      </c>
      <c r="C528" s="4" t="s">
        <v>264</v>
      </c>
      <c r="D528" s="4" t="s">
        <v>186</v>
      </c>
      <c r="E528" s="4" t="s">
        <v>381</v>
      </c>
      <c r="F528" s="4">
        <v>1</v>
      </c>
    </row>
    <row r="529" spans="1:6" x14ac:dyDescent="0.25">
      <c r="A529" s="4">
        <v>10425089</v>
      </c>
      <c r="B529" s="9" t="s">
        <v>42</v>
      </c>
      <c r="C529" s="4" t="s">
        <v>264</v>
      </c>
      <c r="D529" s="4" t="s">
        <v>186</v>
      </c>
      <c r="E529" s="4" t="s">
        <v>382</v>
      </c>
      <c r="F529" s="4">
        <v>1</v>
      </c>
    </row>
    <row r="530" spans="1:6" x14ac:dyDescent="0.25">
      <c r="A530" s="4">
        <v>10425089</v>
      </c>
      <c r="B530" s="9" t="s">
        <v>42</v>
      </c>
      <c r="C530" s="4" t="s">
        <v>264</v>
      </c>
      <c r="D530" s="4" t="s">
        <v>186</v>
      </c>
      <c r="E530" s="4" t="s">
        <v>383</v>
      </c>
      <c r="F530" s="4">
        <v>1</v>
      </c>
    </row>
    <row r="531" spans="1:6" x14ac:dyDescent="0.25">
      <c r="A531" s="4">
        <v>10425089</v>
      </c>
      <c r="B531" s="9" t="s">
        <v>42</v>
      </c>
      <c r="C531" s="4" t="s">
        <v>264</v>
      </c>
      <c r="D531" s="4" t="s">
        <v>186</v>
      </c>
      <c r="E531" s="4" t="s">
        <v>384</v>
      </c>
      <c r="F531" s="4">
        <v>1</v>
      </c>
    </row>
    <row r="532" spans="1:6" x14ac:dyDescent="0.25">
      <c r="A532" s="4">
        <v>10425089</v>
      </c>
      <c r="B532" s="9" t="s">
        <v>42</v>
      </c>
      <c r="C532" s="4" t="s">
        <v>264</v>
      </c>
      <c r="D532" s="4" t="s">
        <v>186</v>
      </c>
      <c r="E532" s="4" t="s">
        <v>385</v>
      </c>
      <c r="F532" s="4">
        <v>1</v>
      </c>
    </row>
    <row r="533" spans="1:6" x14ac:dyDescent="0.25">
      <c r="A533" s="4">
        <v>10425089</v>
      </c>
      <c r="B533" s="9" t="s">
        <v>42</v>
      </c>
      <c r="C533" s="4" t="s">
        <v>264</v>
      </c>
      <c r="D533" s="4" t="s">
        <v>186</v>
      </c>
      <c r="E533" s="4" t="s">
        <v>377</v>
      </c>
      <c r="F533" s="4">
        <v>0</v>
      </c>
    </row>
    <row r="534" spans="1:6" x14ac:dyDescent="0.25">
      <c r="A534" s="4">
        <v>10425090</v>
      </c>
      <c r="B534" s="9" t="s">
        <v>42</v>
      </c>
      <c r="C534" s="4" t="s">
        <v>269</v>
      </c>
      <c r="D534" s="4" t="s">
        <v>186</v>
      </c>
      <c r="E534" s="4" t="s">
        <v>380</v>
      </c>
      <c r="F534" s="4">
        <v>1</v>
      </c>
    </row>
    <row r="535" spans="1:6" x14ac:dyDescent="0.25">
      <c r="A535" s="4">
        <v>10425090</v>
      </c>
      <c r="B535" s="9" t="s">
        <v>42</v>
      </c>
      <c r="C535" s="4" t="s">
        <v>269</v>
      </c>
      <c r="D535" s="4" t="s">
        <v>186</v>
      </c>
      <c r="E535" s="4" t="s">
        <v>381</v>
      </c>
      <c r="F535" s="4">
        <v>1</v>
      </c>
    </row>
    <row r="536" spans="1:6" x14ac:dyDescent="0.25">
      <c r="A536" s="4">
        <v>10425090</v>
      </c>
      <c r="B536" s="9" t="s">
        <v>42</v>
      </c>
      <c r="C536" s="4" t="s">
        <v>269</v>
      </c>
      <c r="D536" s="4" t="s">
        <v>186</v>
      </c>
      <c r="E536" s="4" t="s">
        <v>382</v>
      </c>
      <c r="F536" s="4">
        <v>1</v>
      </c>
    </row>
    <row r="537" spans="1:6" x14ac:dyDescent="0.25">
      <c r="A537" s="4">
        <v>10425090</v>
      </c>
      <c r="B537" s="9" t="s">
        <v>42</v>
      </c>
      <c r="C537" s="4" t="s">
        <v>269</v>
      </c>
      <c r="D537" s="4" t="s">
        <v>186</v>
      </c>
      <c r="E537" s="4" t="s">
        <v>383</v>
      </c>
      <c r="F537" s="4">
        <v>1</v>
      </c>
    </row>
    <row r="538" spans="1:6" x14ac:dyDescent="0.25">
      <c r="A538" s="4">
        <v>10425090</v>
      </c>
      <c r="B538" s="9" t="s">
        <v>42</v>
      </c>
      <c r="C538" s="4" t="s">
        <v>269</v>
      </c>
      <c r="D538" s="4" t="s">
        <v>186</v>
      </c>
      <c r="E538" s="4" t="s">
        <v>384</v>
      </c>
      <c r="F538" s="4">
        <v>1</v>
      </c>
    </row>
    <row r="539" spans="1:6" x14ac:dyDescent="0.25">
      <c r="A539" s="4">
        <v>10425090</v>
      </c>
      <c r="B539" s="9" t="s">
        <v>42</v>
      </c>
      <c r="C539" s="4" t="s">
        <v>269</v>
      </c>
      <c r="D539" s="4" t="s">
        <v>186</v>
      </c>
      <c r="E539" s="4" t="s">
        <v>385</v>
      </c>
      <c r="F539" s="4">
        <v>0</v>
      </c>
    </row>
    <row r="540" spans="1:6" x14ac:dyDescent="0.25">
      <c r="A540" s="4">
        <v>10425090</v>
      </c>
      <c r="B540" s="9" t="s">
        <v>42</v>
      </c>
      <c r="C540" s="4" t="s">
        <v>269</v>
      </c>
      <c r="D540" s="4" t="s">
        <v>186</v>
      </c>
      <c r="E540" s="4" t="s">
        <v>377</v>
      </c>
      <c r="F540" s="4">
        <v>0</v>
      </c>
    </row>
    <row r="541" spans="1:6" x14ac:dyDescent="0.25">
      <c r="A541" s="4">
        <v>10425091</v>
      </c>
      <c r="B541" s="9" t="s">
        <v>42</v>
      </c>
      <c r="C541" s="4" t="s">
        <v>272</v>
      </c>
      <c r="D541" s="4" t="s">
        <v>253</v>
      </c>
      <c r="E541" s="4" t="s">
        <v>380</v>
      </c>
      <c r="F541" s="4">
        <v>1</v>
      </c>
    </row>
    <row r="542" spans="1:6" x14ac:dyDescent="0.25">
      <c r="A542" s="4">
        <v>10425091</v>
      </c>
      <c r="B542" s="9" t="s">
        <v>42</v>
      </c>
      <c r="C542" s="4" t="s">
        <v>272</v>
      </c>
      <c r="D542" s="4" t="s">
        <v>253</v>
      </c>
      <c r="E542" s="4" t="s">
        <v>381</v>
      </c>
      <c r="F542" s="4">
        <v>1</v>
      </c>
    </row>
    <row r="543" spans="1:6" x14ac:dyDescent="0.25">
      <c r="A543" s="4">
        <v>10425091</v>
      </c>
      <c r="B543" s="9" t="s">
        <v>42</v>
      </c>
      <c r="C543" s="4" t="s">
        <v>272</v>
      </c>
      <c r="D543" s="4" t="s">
        <v>253</v>
      </c>
      <c r="E543" s="4" t="s">
        <v>382</v>
      </c>
      <c r="F543" s="4">
        <v>1</v>
      </c>
    </row>
    <row r="544" spans="1:6" x14ac:dyDescent="0.25">
      <c r="A544" s="4">
        <v>10425091</v>
      </c>
      <c r="B544" s="9" t="s">
        <v>42</v>
      </c>
      <c r="C544" s="4" t="s">
        <v>272</v>
      </c>
      <c r="D544" s="4" t="s">
        <v>253</v>
      </c>
      <c r="E544" s="4" t="s">
        <v>383</v>
      </c>
      <c r="F544" s="4">
        <v>1</v>
      </c>
    </row>
    <row r="545" spans="1:6" x14ac:dyDescent="0.25">
      <c r="A545" s="4">
        <v>10425091</v>
      </c>
      <c r="B545" s="9" t="s">
        <v>42</v>
      </c>
      <c r="C545" s="4" t="s">
        <v>272</v>
      </c>
      <c r="D545" s="4" t="s">
        <v>253</v>
      </c>
      <c r="E545" s="4" t="s">
        <v>384</v>
      </c>
      <c r="F545" s="4">
        <v>1</v>
      </c>
    </row>
    <row r="546" spans="1:6" x14ac:dyDescent="0.25">
      <c r="A546" s="4">
        <v>10425091</v>
      </c>
      <c r="B546" s="9" t="s">
        <v>42</v>
      </c>
      <c r="C546" s="4" t="s">
        <v>272</v>
      </c>
      <c r="D546" s="4" t="s">
        <v>253</v>
      </c>
      <c r="E546" s="4" t="s">
        <v>385</v>
      </c>
      <c r="F546" s="4">
        <v>1</v>
      </c>
    </row>
    <row r="547" spans="1:6" x14ac:dyDescent="0.25">
      <c r="A547" s="4">
        <v>10425091</v>
      </c>
      <c r="B547" s="9" t="s">
        <v>42</v>
      </c>
      <c r="C547" s="4" t="s">
        <v>272</v>
      </c>
      <c r="D547" s="4" t="s">
        <v>253</v>
      </c>
      <c r="E547" s="4" t="s">
        <v>377</v>
      </c>
      <c r="F547" s="4">
        <v>0</v>
      </c>
    </row>
    <row r="548" spans="1:6" x14ac:dyDescent="0.25">
      <c r="A548" s="4">
        <v>10425092</v>
      </c>
      <c r="B548" s="9" t="s">
        <v>42</v>
      </c>
      <c r="C548" s="4" t="s">
        <v>275</v>
      </c>
      <c r="D548" s="4" t="s">
        <v>253</v>
      </c>
      <c r="E548" s="4" t="s">
        <v>380</v>
      </c>
      <c r="F548" s="4">
        <v>1</v>
      </c>
    </row>
    <row r="549" spans="1:6" x14ac:dyDescent="0.25">
      <c r="A549" s="4">
        <v>10425092</v>
      </c>
      <c r="B549" s="9" t="s">
        <v>42</v>
      </c>
      <c r="C549" s="4" t="s">
        <v>275</v>
      </c>
      <c r="D549" s="4" t="s">
        <v>253</v>
      </c>
      <c r="E549" s="4" t="s">
        <v>381</v>
      </c>
      <c r="F549" s="4">
        <v>1</v>
      </c>
    </row>
    <row r="550" spans="1:6" x14ac:dyDescent="0.25">
      <c r="A550" s="4">
        <v>10425092</v>
      </c>
      <c r="B550" s="9" t="s">
        <v>42</v>
      </c>
      <c r="C550" s="4" t="s">
        <v>275</v>
      </c>
      <c r="D550" s="4" t="s">
        <v>253</v>
      </c>
      <c r="E550" s="4" t="s">
        <v>382</v>
      </c>
      <c r="F550" s="4">
        <v>1</v>
      </c>
    </row>
    <row r="551" spans="1:6" x14ac:dyDescent="0.25">
      <c r="A551" s="4">
        <v>10425092</v>
      </c>
      <c r="B551" s="9" t="s">
        <v>42</v>
      </c>
      <c r="C551" s="4" t="s">
        <v>275</v>
      </c>
      <c r="D551" s="4" t="s">
        <v>253</v>
      </c>
      <c r="E551" s="4" t="s">
        <v>383</v>
      </c>
      <c r="F551" s="4">
        <v>1</v>
      </c>
    </row>
    <row r="552" spans="1:6" x14ac:dyDescent="0.25">
      <c r="A552" s="4">
        <v>10425092</v>
      </c>
      <c r="B552" s="9" t="s">
        <v>42</v>
      </c>
      <c r="C552" s="4" t="s">
        <v>275</v>
      </c>
      <c r="D552" s="4" t="s">
        <v>253</v>
      </c>
      <c r="E552" s="4" t="s">
        <v>384</v>
      </c>
      <c r="F552" s="4">
        <v>1</v>
      </c>
    </row>
    <row r="553" spans="1:6" x14ac:dyDescent="0.25">
      <c r="A553" s="4">
        <v>10425092</v>
      </c>
      <c r="B553" s="9" t="s">
        <v>42</v>
      </c>
      <c r="C553" s="4" t="s">
        <v>275</v>
      </c>
      <c r="D553" s="4" t="s">
        <v>253</v>
      </c>
      <c r="E553" s="4" t="s">
        <v>385</v>
      </c>
      <c r="F553" s="4">
        <v>1</v>
      </c>
    </row>
    <row r="554" spans="1:6" x14ac:dyDescent="0.25">
      <c r="A554" s="4">
        <v>10425092</v>
      </c>
      <c r="B554" s="9" t="s">
        <v>42</v>
      </c>
      <c r="C554" s="4" t="s">
        <v>275</v>
      </c>
      <c r="D554" s="4" t="s">
        <v>253</v>
      </c>
      <c r="E554" s="4" t="s">
        <v>377</v>
      </c>
      <c r="F554" s="4">
        <v>0</v>
      </c>
    </row>
    <row r="555" spans="1:6" x14ac:dyDescent="0.25">
      <c r="A555" s="4">
        <v>10425094</v>
      </c>
      <c r="B555" s="9" t="s">
        <v>42</v>
      </c>
      <c r="C555" s="4" t="s">
        <v>278</v>
      </c>
      <c r="D555" s="4" t="s">
        <v>253</v>
      </c>
      <c r="E555" s="4" t="s">
        <v>380</v>
      </c>
      <c r="F555" s="4">
        <v>1</v>
      </c>
    </row>
    <row r="556" spans="1:6" x14ac:dyDescent="0.25">
      <c r="A556" s="4">
        <v>10425094</v>
      </c>
      <c r="B556" s="9" t="s">
        <v>42</v>
      </c>
      <c r="C556" s="4" t="s">
        <v>278</v>
      </c>
      <c r="D556" s="4" t="s">
        <v>253</v>
      </c>
      <c r="E556" s="4" t="s">
        <v>381</v>
      </c>
      <c r="F556" s="4">
        <v>1</v>
      </c>
    </row>
    <row r="557" spans="1:6" x14ac:dyDescent="0.25">
      <c r="A557" s="4">
        <v>10425094</v>
      </c>
      <c r="B557" s="9" t="s">
        <v>42</v>
      </c>
      <c r="C557" s="4" t="s">
        <v>278</v>
      </c>
      <c r="D557" s="4" t="s">
        <v>253</v>
      </c>
      <c r="E557" s="4" t="s">
        <v>382</v>
      </c>
      <c r="F557" s="4">
        <v>1</v>
      </c>
    </row>
    <row r="558" spans="1:6" x14ac:dyDescent="0.25">
      <c r="A558" s="4">
        <v>10425094</v>
      </c>
      <c r="B558" s="9" t="s">
        <v>42</v>
      </c>
      <c r="C558" s="4" t="s">
        <v>278</v>
      </c>
      <c r="D558" s="4" t="s">
        <v>253</v>
      </c>
      <c r="E558" s="4" t="s">
        <v>383</v>
      </c>
      <c r="F558" s="4">
        <v>1</v>
      </c>
    </row>
    <row r="559" spans="1:6" x14ac:dyDescent="0.25">
      <c r="A559" s="4">
        <v>10425094</v>
      </c>
      <c r="B559" s="9" t="s">
        <v>42</v>
      </c>
      <c r="C559" s="4" t="s">
        <v>278</v>
      </c>
      <c r="D559" s="4" t="s">
        <v>253</v>
      </c>
      <c r="E559" s="4" t="s">
        <v>384</v>
      </c>
      <c r="F559" s="4">
        <v>1</v>
      </c>
    </row>
    <row r="560" spans="1:6" x14ac:dyDescent="0.25">
      <c r="A560" s="4">
        <v>10425094</v>
      </c>
      <c r="B560" s="9" t="s">
        <v>42</v>
      </c>
      <c r="C560" s="4" t="s">
        <v>278</v>
      </c>
      <c r="D560" s="4" t="s">
        <v>253</v>
      </c>
      <c r="E560" s="4" t="s">
        <v>385</v>
      </c>
      <c r="F560" s="4">
        <v>0</v>
      </c>
    </row>
    <row r="561" spans="1:6" x14ac:dyDescent="0.25">
      <c r="A561" s="4">
        <v>10425094</v>
      </c>
      <c r="B561" s="9" t="s">
        <v>42</v>
      </c>
      <c r="C561" s="4" t="s">
        <v>278</v>
      </c>
      <c r="D561" s="4" t="s">
        <v>253</v>
      </c>
      <c r="E561" s="4" t="s">
        <v>377</v>
      </c>
      <c r="F561" s="4">
        <v>0</v>
      </c>
    </row>
    <row r="562" spans="1:6" x14ac:dyDescent="0.25">
      <c r="A562" s="4">
        <v>10425095</v>
      </c>
      <c r="B562" s="9" t="s">
        <v>42</v>
      </c>
      <c r="C562" s="4" t="s">
        <v>281</v>
      </c>
      <c r="D562" s="4" t="s">
        <v>253</v>
      </c>
      <c r="E562" s="4" t="s">
        <v>380</v>
      </c>
      <c r="F562" s="4">
        <v>1</v>
      </c>
    </row>
    <row r="563" spans="1:6" x14ac:dyDescent="0.25">
      <c r="A563" s="4">
        <v>10425095</v>
      </c>
      <c r="B563" s="9" t="s">
        <v>42</v>
      </c>
      <c r="C563" s="4" t="s">
        <v>281</v>
      </c>
      <c r="D563" s="4" t="s">
        <v>253</v>
      </c>
      <c r="E563" s="4" t="s">
        <v>381</v>
      </c>
      <c r="F563" s="4">
        <v>1</v>
      </c>
    </row>
    <row r="564" spans="1:6" x14ac:dyDescent="0.25">
      <c r="A564" s="4">
        <v>10425095</v>
      </c>
      <c r="B564" s="9" t="s">
        <v>42</v>
      </c>
      <c r="C564" s="4" t="s">
        <v>281</v>
      </c>
      <c r="D564" s="4" t="s">
        <v>253</v>
      </c>
      <c r="E564" s="4" t="s">
        <v>382</v>
      </c>
      <c r="F564" s="4">
        <v>1</v>
      </c>
    </row>
    <row r="565" spans="1:6" x14ac:dyDescent="0.25">
      <c r="A565" s="4">
        <v>10425095</v>
      </c>
      <c r="B565" s="9" t="s">
        <v>42</v>
      </c>
      <c r="C565" s="4" t="s">
        <v>281</v>
      </c>
      <c r="D565" s="4" t="s">
        <v>253</v>
      </c>
      <c r="E565" s="4" t="s">
        <v>383</v>
      </c>
      <c r="F565" s="4">
        <v>1</v>
      </c>
    </row>
    <row r="566" spans="1:6" x14ac:dyDescent="0.25">
      <c r="A566" s="4">
        <v>10425095</v>
      </c>
      <c r="B566" s="9" t="s">
        <v>42</v>
      </c>
      <c r="C566" s="4" t="s">
        <v>281</v>
      </c>
      <c r="D566" s="4" t="s">
        <v>253</v>
      </c>
      <c r="E566" s="4" t="s">
        <v>384</v>
      </c>
      <c r="F566" s="4">
        <v>1</v>
      </c>
    </row>
    <row r="567" spans="1:6" x14ac:dyDescent="0.25">
      <c r="A567" s="4">
        <v>10425095</v>
      </c>
      <c r="B567" s="9" t="s">
        <v>42</v>
      </c>
      <c r="C567" s="4" t="s">
        <v>281</v>
      </c>
      <c r="D567" s="4" t="s">
        <v>253</v>
      </c>
      <c r="E567" s="4" t="s">
        <v>385</v>
      </c>
      <c r="F567" s="4">
        <v>1</v>
      </c>
    </row>
    <row r="568" spans="1:6" x14ac:dyDescent="0.25">
      <c r="A568" s="4">
        <v>10425095</v>
      </c>
      <c r="B568" s="9" t="s">
        <v>42</v>
      </c>
      <c r="C568" s="4" t="s">
        <v>281</v>
      </c>
      <c r="D568" s="4" t="s">
        <v>253</v>
      </c>
      <c r="E568" s="4" t="s">
        <v>377</v>
      </c>
      <c r="F568" s="4">
        <v>0</v>
      </c>
    </row>
    <row r="569" spans="1:6" x14ac:dyDescent="0.25">
      <c r="A569" s="4">
        <v>10425096</v>
      </c>
      <c r="B569" s="9" t="s">
        <v>42</v>
      </c>
      <c r="C569" s="4" t="s">
        <v>284</v>
      </c>
      <c r="D569" s="4" t="s">
        <v>233</v>
      </c>
      <c r="E569" s="4" t="s">
        <v>380</v>
      </c>
      <c r="F569" s="4">
        <v>1</v>
      </c>
    </row>
    <row r="570" spans="1:6" x14ac:dyDescent="0.25">
      <c r="A570" s="4">
        <v>10425096</v>
      </c>
      <c r="B570" s="9" t="s">
        <v>42</v>
      </c>
      <c r="C570" s="4" t="s">
        <v>284</v>
      </c>
      <c r="D570" s="4" t="s">
        <v>233</v>
      </c>
      <c r="E570" s="4" t="s">
        <v>381</v>
      </c>
      <c r="F570" s="4">
        <v>1</v>
      </c>
    </row>
    <row r="571" spans="1:6" x14ac:dyDescent="0.25">
      <c r="A571" s="4">
        <v>10425096</v>
      </c>
      <c r="B571" s="9" t="s">
        <v>42</v>
      </c>
      <c r="C571" s="4" t="s">
        <v>284</v>
      </c>
      <c r="D571" s="4" t="s">
        <v>233</v>
      </c>
      <c r="E571" s="4" t="s">
        <v>382</v>
      </c>
      <c r="F571" s="4">
        <v>1</v>
      </c>
    </row>
    <row r="572" spans="1:6" x14ac:dyDescent="0.25">
      <c r="A572" s="4">
        <v>10425096</v>
      </c>
      <c r="B572" s="9" t="s">
        <v>42</v>
      </c>
      <c r="C572" s="4" t="s">
        <v>284</v>
      </c>
      <c r="D572" s="4" t="s">
        <v>233</v>
      </c>
      <c r="E572" s="4" t="s">
        <v>383</v>
      </c>
      <c r="F572" s="4">
        <v>1</v>
      </c>
    </row>
    <row r="573" spans="1:6" x14ac:dyDescent="0.25">
      <c r="A573" s="4">
        <v>10425096</v>
      </c>
      <c r="B573" s="9" t="s">
        <v>42</v>
      </c>
      <c r="C573" s="4" t="s">
        <v>284</v>
      </c>
      <c r="D573" s="4" t="s">
        <v>233</v>
      </c>
      <c r="E573" s="4" t="s">
        <v>384</v>
      </c>
      <c r="F573" s="4">
        <v>1</v>
      </c>
    </row>
    <row r="574" spans="1:6" x14ac:dyDescent="0.25">
      <c r="A574" s="4">
        <v>10425096</v>
      </c>
      <c r="B574" s="9" t="s">
        <v>42</v>
      </c>
      <c r="C574" s="4" t="s">
        <v>284</v>
      </c>
      <c r="D574" s="4" t="s">
        <v>233</v>
      </c>
      <c r="E574" s="4" t="s">
        <v>385</v>
      </c>
      <c r="F574" s="4">
        <v>1</v>
      </c>
    </row>
    <row r="575" spans="1:6" x14ac:dyDescent="0.25">
      <c r="A575" s="4">
        <v>10425096</v>
      </c>
      <c r="B575" s="9" t="s">
        <v>42</v>
      </c>
      <c r="C575" s="4" t="s">
        <v>284</v>
      </c>
      <c r="D575" s="4" t="s">
        <v>233</v>
      </c>
      <c r="E575" s="4" t="s">
        <v>377</v>
      </c>
      <c r="F575" s="4">
        <v>0</v>
      </c>
    </row>
    <row r="576" spans="1:6" x14ac:dyDescent="0.25">
      <c r="A576" s="4">
        <v>10425097</v>
      </c>
      <c r="B576" s="9" t="s">
        <v>42</v>
      </c>
      <c r="C576" s="4" t="s">
        <v>284</v>
      </c>
      <c r="D576" s="4" t="s">
        <v>233</v>
      </c>
      <c r="E576" s="4" t="s">
        <v>380</v>
      </c>
      <c r="F576" s="4">
        <v>0</v>
      </c>
    </row>
    <row r="577" spans="1:6" x14ac:dyDescent="0.25">
      <c r="A577" s="4">
        <v>10425097</v>
      </c>
      <c r="B577" s="9" t="s">
        <v>42</v>
      </c>
      <c r="C577" s="4" t="s">
        <v>284</v>
      </c>
      <c r="D577" s="4" t="s">
        <v>233</v>
      </c>
      <c r="E577" s="4" t="s">
        <v>381</v>
      </c>
      <c r="F577" s="4">
        <v>1</v>
      </c>
    </row>
    <row r="578" spans="1:6" x14ac:dyDescent="0.25">
      <c r="A578" s="4">
        <v>10425097</v>
      </c>
      <c r="B578" s="9" t="s">
        <v>42</v>
      </c>
      <c r="C578" s="4" t="s">
        <v>284</v>
      </c>
      <c r="D578" s="4" t="s">
        <v>233</v>
      </c>
      <c r="E578" s="4" t="s">
        <v>382</v>
      </c>
      <c r="F578" s="4">
        <v>1</v>
      </c>
    </row>
    <row r="579" spans="1:6" x14ac:dyDescent="0.25">
      <c r="A579" s="4">
        <v>10425097</v>
      </c>
      <c r="B579" s="9" t="s">
        <v>42</v>
      </c>
      <c r="C579" s="4" t="s">
        <v>284</v>
      </c>
      <c r="D579" s="4" t="s">
        <v>233</v>
      </c>
      <c r="E579" s="4" t="s">
        <v>383</v>
      </c>
      <c r="F579" s="4">
        <v>1</v>
      </c>
    </row>
    <row r="580" spans="1:6" x14ac:dyDescent="0.25">
      <c r="A580" s="4">
        <v>10425097</v>
      </c>
      <c r="B580" s="9" t="s">
        <v>42</v>
      </c>
      <c r="C580" s="4" t="s">
        <v>284</v>
      </c>
      <c r="D580" s="4" t="s">
        <v>233</v>
      </c>
      <c r="E580" s="4" t="s">
        <v>384</v>
      </c>
      <c r="F580" s="4">
        <v>1</v>
      </c>
    </row>
    <row r="581" spans="1:6" x14ac:dyDescent="0.25">
      <c r="A581" s="4">
        <v>10425097</v>
      </c>
      <c r="B581" s="9" t="s">
        <v>42</v>
      </c>
      <c r="C581" s="4" t="s">
        <v>284</v>
      </c>
      <c r="D581" s="4" t="s">
        <v>233</v>
      </c>
      <c r="E581" s="4" t="s">
        <v>385</v>
      </c>
      <c r="F581" s="4">
        <v>0</v>
      </c>
    </row>
    <row r="582" spans="1:6" x14ac:dyDescent="0.25">
      <c r="A582" s="4">
        <v>10425097</v>
      </c>
      <c r="B582" s="9" t="s">
        <v>42</v>
      </c>
      <c r="C582" s="4" t="s">
        <v>284</v>
      </c>
      <c r="D582" s="4" t="s">
        <v>233</v>
      </c>
      <c r="E582" s="4" t="s">
        <v>377</v>
      </c>
      <c r="F582" s="4">
        <v>0</v>
      </c>
    </row>
    <row r="583" spans="1:6" x14ac:dyDescent="0.25">
      <c r="A583" s="4">
        <v>10425098</v>
      </c>
      <c r="B583" s="9" t="s">
        <v>42</v>
      </c>
      <c r="C583" s="4" t="s">
        <v>289</v>
      </c>
      <c r="D583" s="4" t="s">
        <v>233</v>
      </c>
      <c r="E583" s="4" t="s">
        <v>380</v>
      </c>
      <c r="F583" s="4">
        <v>1</v>
      </c>
    </row>
    <row r="584" spans="1:6" x14ac:dyDescent="0.25">
      <c r="A584" s="4">
        <v>10425098</v>
      </c>
      <c r="B584" s="9" t="s">
        <v>42</v>
      </c>
      <c r="C584" s="4" t="s">
        <v>289</v>
      </c>
      <c r="D584" s="4" t="s">
        <v>233</v>
      </c>
      <c r="E584" s="4" t="s">
        <v>381</v>
      </c>
      <c r="F584" s="4">
        <v>1</v>
      </c>
    </row>
    <row r="585" spans="1:6" x14ac:dyDescent="0.25">
      <c r="A585" s="4">
        <v>10425098</v>
      </c>
      <c r="B585" s="9" t="s">
        <v>42</v>
      </c>
      <c r="C585" s="4" t="s">
        <v>289</v>
      </c>
      <c r="D585" s="4" t="s">
        <v>233</v>
      </c>
      <c r="E585" s="4" t="s">
        <v>382</v>
      </c>
      <c r="F585" s="4">
        <v>1</v>
      </c>
    </row>
    <row r="586" spans="1:6" x14ac:dyDescent="0.25">
      <c r="A586" s="4">
        <v>10425098</v>
      </c>
      <c r="B586" s="9" t="s">
        <v>42</v>
      </c>
      <c r="C586" s="4" t="s">
        <v>289</v>
      </c>
      <c r="D586" s="4" t="s">
        <v>233</v>
      </c>
      <c r="E586" s="4" t="s">
        <v>383</v>
      </c>
      <c r="F586" s="4">
        <v>1</v>
      </c>
    </row>
    <row r="587" spans="1:6" x14ac:dyDescent="0.25">
      <c r="A587" s="4">
        <v>10425098</v>
      </c>
      <c r="B587" s="9" t="s">
        <v>42</v>
      </c>
      <c r="C587" s="4" t="s">
        <v>289</v>
      </c>
      <c r="D587" s="4" t="s">
        <v>233</v>
      </c>
      <c r="E587" s="4" t="s">
        <v>384</v>
      </c>
      <c r="F587" s="4">
        <v>1</v>
      </c>
    </row>
    <row r="588" spans="1:6" x14ac:dyDescent="0.25">
      <c r="A588" s="4">
        <v>10425098</v>
      </c>
      <c r="B588" s="9" t="s">
        <v>42</v>
      </c>
      <c r="C588" s="4" t="s">
        <v>289</v>
      </c>
      <c r="D588" s="4" t="s">
        <v>233</v>
      </c>
      <c r="E588" s="4" t="s">
        <v>385</v>
      </c>
      <c r="F588" s="4">
        <v>0</v>
      </c>
    </row>
    <row r="589" spans="1:6" x14ac:dyDescent="0.25">
      <c r="A589" s="4">
        <v>10425098</v>
      </c>
      <c r="B589" s="9" t="s">
        <v>42</v>
      </c>
      <c r="C589" s="4" t="s">
        <v>289</v>
      </c>
      <c r="D589" s="4" t="s">
        <v>233</v>
      </c>
      <c r="E589" s="4" t="s">
        <v>377</v>
      </c>
      <c r="F589" s="4">
        <v>0</v>
      </c>
    </row>
    <row r="590" spans="1:6" x14ac:dyDescent="0.25">
      <c r="A590" s="4">
        <v>10425099</v>
      </c>
      <c r="B590" s="9" t="s">
        <v>42</v>
      </c>
      <c r="C590" s="4" t="s">
        <v>292</v>
      </c>
      <c r="D590" s="4" t="s">
        <v>233</v>
      </c>
      <c r="E590" s="4" t="s">
        <v>380</v>
      </c>
      <c r="F590" s="4">
        <v>1</v>
      </c>
    </row>
    <row r="591" spans="1:6" x14ac:dyDescent="0.25">
      <c r="A591" s="4">
        <v>10425099</v>
      </c>
      <c r="B591" s="9" t="s">
        <v>42</v>
      </c>
      <c r="C591" s="4" t="s">
        <v>292</v>
      </c>
      <c r="D591" s="4" t="s">
        <v>233</v>
      </c>
      <c r="E591" s="4" t="s">
        <v>381</v>
      </c>
      <c r="F591" s="4">
        <v>1</v>
      </c>
    </row>
    <row r="592" spans="1:6" x14ac:dyDescent="0.25">
      <c r="A592" s="4">
        <v>10425099</v>
      </c>
      <c r="B592" s="9" t="s">
        <v>42</v>
      </c>
      <c r="C592" s="4" t="s">
        <v>292</v>
      </c>
      <c r="D592" s="4" t="s">
        <v>233</v>
      </c>
      <c r="E592" s="4" t="s">
        <v>382</v>
      </c>
      <c r="F592" s="4">
        <v>0</v>
      </c>
    </row>
    <row r="593" spans="1:6" x14ac:dyDescent="0.25">
      <c r="A593" s="4">
        <v>10425099</v>
      </c>
      <c r="B593" s="9" t="s">
        <v>42</v>
      </c>
      <c r="C593" s="4" t="s">
        <v>292</v>
      </c>
      <c r="D593" s="4" t="s">
        <v>233</v>
      </c>
      <c r="E593" s="4" t="s">
        <v>383</v>
      </c>
      <c r="F593" s="4">
        <v>1</v>
      </c>
    </row>
    <row r="594" spans="1:6" x14ac:dyDescent="0.25">
      <c r="A594" s="4">
        <v>10425099</v>
      </c>
      <c r="B594" s="9" t="s">
        <v>42</v>
      </c>
      <c r="C594" s="4" t="s">
        <v>292</v>
      </c>
      <c r="D594" s="4" t="s">
        <v>233</v>
      </c>
      <c r="E594" s="4" t="s">
        <v>384</v>
      </c>
      <c r="F594" s="4">
        <v>1</v>
      </c>
    </row>
    <row r="595" spans="1:6" x14ac:dyDescent="0.25">
      <c r="A595" s="4">
        <v>10425099</v>
      </c>
      <c r="B595" s="9" t="s">
        <v>42</v>
      </c>
      <c r="C595" s="4" t="s">
        <v>292</v>
      </c>
      <c r="D595" s="4" t="s">
        <v>233</v>
      </c>
      <c r="E595" s="4" t="s">
        <v>385</v>
      </c>
      <c r="F595" s="4">
        <v>0</v>
      </c>
    </row>
    <row r="596" spans="1:6" x14ac:dyDescent="0.25">
      <c r="A596" s="4">
        <v>10425099</v>
      </c>
      <c r="B596" s="9" t="s">
        <v>42</v>
      </c>
      <c r="C596" s="4" t="s">
        <v>292</v>
      </c>
      <c r="D596" s="4" t="s">
        <v>233</v>
      </c>
      <c r="E596" s="4" t="s">
        <v>377</v>
      </c>
      <c r="F596" s="4">
        <v>0</v>
      </c>
    </row>
    <row r="597" spans="1:6" x14ac:dyDescent="0.25">
      <c r="A597" s="4">
        <v>10425100</v>
      </c>
      <c r="B597" s="9" t="s">
        <v>42</v>
      </c>
      <c r="C597" s="4" t="s">
        <v>295</v>
      </c>
      <c r="D597" s="4" t="s">
        <v>233</v>
      </c>
      <c r="E597" s="4" t="s">
        <v>380</v>
      </c>
      <c r="F597" s="4">
        <v>1</v>
      </c>
    </row>
    <row r="598" spans="1:6" x14ac:dyDescent="0.25">
      <c r="A598" s="4">
        <v>10425100</v>
      </c>
      <c r="B598" s="9" t="s">
        <v>42</v>
      </c>
      <c r="C598" s="4" t="s">
        <v>295</v>
      </c>
      <c r="D598" s="4" t="s">
        <v>233</v>
      </c>
      <c r="E598" s="4" t="s">
        <v>381</v>
      </c>
      <c r="F598" s="4">
        <v>1</v>
      </c>
    </row>
    <row r="599" spans="1:6" x14ac:dyDescent="0.25">
      <c r="A599" s="4">
        <v>10425100</v>
      </c>
      <c r="B599" s="9" t="s">
        <v>42</v>
      </c>
      <c r="C599" s="4" t="s">
        <v>295</v>
      </c>
      <c r="D599" s="4" t="s">
        <v>233</v>
      </c>
      <c r="E599" s="4" t="s">
        <v>382</v>
      </c>
      <c r="F599" s="4">
        <v>1</v>
      </c>
    </row>
    <row r="600" spans="1:6" x14ac:dyDescent="0.25">
      <c r="A600" s="4">
        <v>10425100</v>
      </c>
      <c r="B600" s="9" t="s">
        <v>42</v>
      </c>
      <c r="C600" s="4" t="s">
        <v>295</v>
      </c>
      <c r="D600" s="4" t="s">
        <v>233</v>
      </c>
      <c r="E600" s="4" t="s">
        <v>383</v>
      </c>
      <c r="F600" s="4">
        <v>1</v>
      </c>
    </row>
    <row r="601" spans="1:6" x14ac:dyDescent="0.25">
      <c r="A601" s="4">
        <v>10425100</v>
      </c>
      <c r="B601" s="9" t="s">
        <v>42</v>
      </c>
      <c r="C601" s="4" t="s">
        <v>295</v>
      </c>
      <c r="D601" s="4" t="s">
        <v>233</v>
      </c>
      <c r="E601" s="4" t="s">
        <v>384</v>
      </c>
      <c r="F601" s="4">
        <v>1</v>
      </c>
    </row>
    <row r="602" spans="1:6" x14ac:dyDescent="0.25">
      <c r="A602" s="4">
        <v>10425100</v>
      </c>
      <c r="B602" s="9" t="s">
        <v>42</v>
      </c>
      <c r="C602" s="4" t="s">
        <v>295</v>
      </c>
      <c r="D602" s="4" t="s">
        <v>233</v>
      </c>
      <c r="E602" s="4" t="s">
        <v>385</v>
      </c>
      <c r="F602" s="4">
        <v>1</v>
      </c>
    </row>
    <row r="603" spans="1:6" x14ac:dyDescent="0.25">
      <c r="A603" s="4">
        <v>10425100</v>
      </c>
      <c r="B603" s="9" t="s">
        <v>42</v>
      </c>
      <c r="C603" s="4" t="s">
        <v>295</v>
      </c>
      <c r="D603" s="4" t="s">
        <v>233</v>
      </c>
      <c r="E603" s="4" t="s">
        <v>377</v>
      </c>
      <c r="F603" s="4">
        <v>0</v>
      </c>
    </row>
    <row r="604" spans="1:6" x14ac:dyDescent="0.25">
      <c r="A604" s="4">
        <v>10425101</v>
      </c>
      <c r="B604" s="9" t="s">
        <v>42</v>
      </c>
      <c r="C604" s="4" t="s">
        <v>289</v>
      </c>
      <c r="D604" s="4" t="s">
        <v>233</v>
      </c>
      <c r="E604" s="4" t="s">
        <v>380</v>
      </c>
      <c r="F604" s="4">
        <v>1</v>
      </c>
    </row>
    <row r="605" spans="1:6" x14ac:dyDescent="0.25">
      <c r="A605" s="4">
        <v>10425101</v>
      </c>
      <c r="B605" s="9" t="s">
        <v>42</v>
      </c>
      <c r="C605" s="4" t="s">
        <v>289</v>
      </c>
      <c r="D605" s="4" t="s">
        <v>233</v>
      </c>
      <c r="E605" s="4" t="s">
        <v>381</v>
      </c>
      <c r="F605" s="4">
        <v>1</v>
      </c>
    </row>
    <row r="606" spans="1:6" x14ac:dyDescent="0.25">
      <c r="A606" s="4">
        <v>10425101</v>
      </c>
      <c r="B606" s="9" t="s">
        <v>42</v>
      </c>
      <c r="C606" s="4" t="s">
        <v>289</v>
      </c>
      <c r="D606" s="4" t="s">
        <v>233</v>
      </c>
      <c r="E606" s="4" t="s">
        <v>382</v>
      </c>
      <c r="F606" s="4">
        <v>1</v>
      </c>
    </row>
    <row r="607" spans="1:6" x14ac:dyDescent="0.25">
      <c r="A607" s="4">
        <v>10425101</v>
      </c>
      <c r="B607" s="9" t="s">
        <v>42</v>
      </c>
      <c r="C607" s="4" t="s">
        <v>289</v>
      </c>
      <c r="D607" s="4" t="s">
        <v>233</v>
      </c>
      <c r="E607" s="4" t="s">
        <v>383</v>
      </c>
      <c r="F607" s="4">
        <v>1</v>
      </c>
    </row>
    <row r="608" spans="1:6" x14ac:dyDescent="0.25">
      <c r="A608" s="4">
        <v>10425101</v>
      </c>
      <c r="B608" s="9" t="s">
        <v>42</v>
      </c>
      <c r="C608" s="4" t="s">
        <v>289</v>
      </c>
      <c r="D608" s="4" t="s">
        <v>233</v>
      </c>
      <c r="E608" s="4" t="s">
        <v>384</v>
      </c>
      <c r="F608" s="4">
        <v>1</v>
      </c>
    </row>
    <row r="609" spans="1:6" x14ac:dyDescent="0.25">
      <c r="A609" s="4">
        <v>10425101</v>
      </c>
      <c r="B609" s="9" t="s">
        <v>42</v>
      </c>
      <c r="C609" s="4" t="s">
        <v>289</v>
      </c>
      <c r="D609" s="4" t="s">
        <v>233</v>
      </c>
      <c r="E609" s="4" t="s">
        <v>385</v>
      </c>
      <c r="F609" s="4">
        <v>1</v>
      </c>
    </row>
    <row r="610" spans="1:6" x14ac:dyDescent="0.25">
      <c r="A610" s="4">
        <v>10425101</v>
      </c>
      <c r="B610" s="9" t="s">
        <v>42</v>
      </c>
      <c r="C610" s="4" t="s">
        <v>289</v>
      </c>
      <c r="D610" s="4" t="s">
        <v>233</v>
      </c>
      <c r="E610" s="4" t="s">
        <v>377</v>
      </c>
      <c r="F610" s="4">
        <v>0</v>
      </c>
    </row>
    <row r="611" spans="1:6" x14ac:dyDescent="0.25">
      <c r="A611" s="4">
        <v>10425102</v>
      </c>
      <c r="B611" s="9" t="s">
        <v>42</v>
      </c>
      <c r="C611" s="4" t="s">
        <v>300</v>
      </c>
      <c r="D611" s="4" t="s">
        <v>233</v>
      </c>
      <c r="E611" s="4" t="s">
        <v>380</v>
      </c>
      <c r="F611" s="4">
        <v>0</v>
      </c>
    </row>
    <row r="612" spans="1:6" x14ac:dyDescent="0.25">
      <c r="A612" s="4">
        <v>10425102</v>
      </c>
      <c r="B612" s="9" t="s">
        <v>42</v>
      </c>
      <c r="C612" s="4" t="s">
        <v>300</v>
      </c>
      <c r="D612" s="4" t="s">
        <v>233</v>
      </c>
      <c r="E612" s="4" t="s">
        <v>381</v>
      </c>
      <c r="F612" s="4">
        <v>0</v>
      </c>
    </row>
    <row r="613" spans="1:6" x14ac:dyDescent="0.25">
      <c r="A613" s="4">
        <v>10425102</v>
      </c>
      <c r="B613" s="9" t="s">
        <v>42</v>
      </c>
      <c r="C613" s="4" t="s">
        <v>300</v>
      </c>
      <c r="D613" s="4" t="s">
        <v>233</v>
      </c>
      <c r="E613" s="4" t="s">
        <v>382</v>
      </c>
      <c r="F613" s="4">
        <v>0</v>
      </c>
    </row>
    <row r="614" spans="1:6" x14ac:dyDescent="0.25">
      <c r="A614" s="4">
        <v>10425102</v>
      </c>
      <c r="B614" s="9" t="s">
        <v>42</v>
      </c>
      <c r="C614" s="4" t="s">
        <v>300</v>
      </c>
      <c r="D614" s="4" t="s">
        <v>233</v>
      </c>
      <c r="E614" s="4" t="s">
        <v>383</v>
      </c>
      <c r="F614" s="4">
        <v>1</v>
      </c>
    </row>
    <row r="615" spans="1:6" x14ac:dyDescent="0.25">
      <c r="A615" s="4">
        <v>10425102</v>
      </c>
      <c r="B615" s="9" t="s">
        <v>42</v>
      </c>
      <c r="C615" s="4" t="s">
        <v>300</v>
      </c>
      <c r="D615" s="4" t="s">
        <v>233</v>
      </c>
      <c r="E615" s="4" t="s">
        <v>384</v>
      </c>
      <c r="F615" s="4">
        <v>1</v>
      </c>
    </row>
    <row r="616" spans="1:6" x14ac:dyDescent="0.25">
      <c r="A616" s="4">
        <v>10425102</v>
      </c>
      <c r="B616" s="9" t="s">
        <v>42</v>
      </c>
      <c r="C616" s="4" t="s">
        <v>300</v>
      </c>
      <c r="D616" s="4" t="s">
        <v>233</v>
      </c>
      <c r="E616" s="4" t="s">
        <v>385</v>
      </c>
      <c r="F616" s="4">
        <v>0</v>
      </c>
    </row>
    <row r="617" spans="1:6" x14ac:dyDescent="0.25">
      <c r="A617" s="4">
        <v>10425102</v>
      </c>
      <c r="B617" s="9" t="s">
        <v>42</v>
      </c>
      <c r="C617" s="4" t="s">
        <v>300</v>
      </c>
      <c r="D617" s="4" t="s">
        <v>233</v>
      </c>
      <c r="E617" s="4" t="s">
        <v>377</v>
      </c>
      <c r="F617" s="4">
        <v>0</v>
      </c>
    </row>
    <row r="618" spans="1:6" x14ac:dyDescent="0.25">
      <c r="A618" s="4">
        <v>10425103</v>
      </c>
      <c r="B618" s="9" t="s">
        <v>42</v>
      </c>
      <c r="C618" s="4" t="s">
        <v>163</v>
      </c>
      <c r="D618" s="4" t="s">
        <v>136</v>
      </c>
      <c r="E618" s="4" t="s">
        <v>380</v>
      </c>
      <c r="F618" s="4">
        <v>1</v>
      </c>
    </row>
    <row r="619" spans="1:6" x14ac:dyDescent="0.25">
      <c r="A619" s="4">
        <v>10425103</v>
      </c>
      <c r="B619" s="9" t="s">
        <v>42</v>
      </c>
      <c r="C619" s="4" t="s">
        <v>163</v>
      </c>
      <c r="D619" s="4" t="s">
        <v>136</v>
      </c>
      <c r="E619" s="4" t="s">
        <v>381</v>
      </c>
      <c r="F619" s="4">
        <v>1</v>
      </c>
    </row>
    <row r="620" spans="1:6" x14ac:dyDescent="0.25">
      <c r="A620" s="4">
        <v>10425103</v>
      </c>
      <c r="B620" s="9" t="s">
        <v>42</v>
      </c>
      <c r="C620" s="4" t="s">
        <v>163</v>
      </c>
      <c r="D620" s="4" t="s">
        <v>136</v>
      </c>
      <c r="E620" s="4" t="s">
        <v>382</v>
      </c>
      <c r="F620" s="4">
        <v>1</v>
      </c>
    </row>
    <row r="621" spans="1:6" x14ac:dyDescent="0.25">
      <c r="A621" s="4">
        <v>10425103</v>
      </c>
      <c r="B621" s="9" t="s">
        <v>42</v>
      </c>
      <c r="C621" s="4" t="s">
        <v>163</v>
      </c>
      <c r="D621" s="4" t="s">
        <v>136</v>
      </c>
      <c r="E621" s="4" t="s">
        <v>383</v>
      </c>
      <c r="F621" s="4">
        <v>1</v>
      </c>
    </row>
    <row r="622" spans="1:6" x14ac:dyDescent="0.25">
      <c r="A622" s="4">
        <v>10425103</v>
      </c>
      <c r="B622" s="9" t="s">
        <v>42</v>
      </c>
      <c r="C622" s="4" t="s">
        <v>163</v>
      </c>
      <c r="D622" s="4" t="s">
        <v>136</v>
      </c>
      <c r="E622" s="4" t="s">
        <v>384</v>
      </c>
      <c r="F622" s="4">
        <v>1</v>
      </c>
    </row>
    <row r="623" spans="1:6" x14ac:dyDescent="0.25">
      <c r="A623" s="4">
        <v>10425103</v>
      </c>
      <c r="B623" s="9" t="s">
        <v>42</v>
      </c>
      <c r="C623" s="4" t="s">
        <v>163</v>
      </c>
      <c r="D623" s="4" t="s">
        <v>136</v>
      </c>
      <c r="E623" s="4" t="s">
        <v>385</v>
      </c>
      <c r="F623" s="4">
        <v>0</v>
      </c>
    </row>
    <row r="624" spans="1:6" x14ac:dyDescent="0.25">
      <c r="A624" s="4">
        <v>10425103</v>
      </c>
      <c r="B624" s="9" t="s">
        <v>42</v>
      </c>
      <c r="C624" s="4" t="s">
        <v>163</v>
      </c>
      <c r="D624" s="4" t="s">
        <v>136</v>
      </c>
      <c r="E624" s="4" t="s">
        <v>377</v>
      </c>
      <c r="F624" s="4">
        <v>0</v>
      </c>
    </row>
    <row r="625" spans="1:6" x14ac:dyDescent="0.25">
      <c r="A625" s="4">
        <v>10428465</v>
      </c>
      <c r="B625" s="9" t="s">
        <v>42</v>
      </c>
      <c r="C625" s="4" t="s">
        <v>305</v>
      </c>
      <c r="D625" s="4" t="s">
        <v>253</v>
      </c>
      <c r="E625" s="4" t="s">
        <v>380</v>
      </c>
      <c r="F625" s="4">
        <v>1</v>
      </c>
    </row>
    <row r="626" spans="1:6" x14ac:dyDescent="0.25">
      <c r="A626" s="4">
        <v>10428465</v>
      </c>
      <c r="B626" s="9" t="s">
        <v>42</v>
      </c>
      <c r="C626" s="4" t="s">
        <v>305</v>
      </c>
      <c r="D626" s="4" t="s">
        <v>253</v>
      </c>
      <c r="E626" s="4" t="s">
        <v>381</v>
      </c>
      <c r="F626" s="4">
        <v>1</v>
      </c>
    </row>
    <row r="627" spans="1:6" x14ac:dyDescent="0.25">
      <c r="A627" s="4">
        <v>10428465</v>
      </c>
      <c r="B627" s="9" t="s">
        <v>42</v>
      </c>
      <c r="C627" s="4" t="s">
        <v>305</v>
      </c>
      <c r="D627" s="4" t="s">
        <v>253</v>
      </c>
      <c r="E627" s="4" t="s">
        <v>382</v>
      </c>
      <c r="F627" s="4">
        <v>1</v>
      </c>
    </row>
    <row r="628" spans="1:6" x14ac:dyDescent="0.25">
      <c r="A628" s="4">
        <v>10428465</v>
      </c>
      <c r="B628" s="9" t="s">
        <v>42</v>
      </c>
      <c r="C628" s="4" t="s">
        <v>305</v>
      </c>
      <c r="D628" s="4" t="s">
        <v>253</v>
      </c>
      <c r="E628" s="4" t="s">
        <v>383</v>
      </c>
      <c r="F628" s="4">
        <v>1</v>
      </c>
    </row>
    <row r="629" spans="1:6" x14ac:dyDescent="0.25">
      <c r="A629" s="4">
        <v>10428465</v>
      </c>
      <c r="B629" s="9" t="s">
        <v>42</v>
      </c>
      <c r="C629" s="4" t="s">
        <v>305</v>
      </c>
      <c r="D629" s="4" t="s">
        <v>253</v>
      </c>
      <c r="E629" s="4" t="s">
        <v>384</v>
      </c>
      <c r="F629" s="4">
        <v>1</v>
      </c>
    </row>
    <row r="630" spans="1:6" x14ac:dyDescent="0.25">
      <c r="A630" s="4">
        <v>10428465</v>
      </c>
      <c r="B630" s="9" t="s">
        <v>42</v>
      </c>
      <c r="C630" s="4" t="s">
        <v>305</v>
      </c>
      <c r="D630" s="4" t="s">
        <v>253</v>
      </c>
      <c r="E630" s="4" t="s">
        <v>385</v>
      </c>
      <c r="F630" s="4">
        <v>0</v>
      </c>
    </row>
    <row r="631" spans="1:6" x14ac:dyDescent="0.25">
      <c r="A631" s="4">
        <v>10428465</v>
      </c>
      <c r="B631" s="9" t="s">
        <v>42</v>
      </c>
      <c r="C631" s="4" t="s">
        <v>305</v>
      </c>
      <c r="D631" s="4" t="s">
        <v>253</v>
      </c>
      <c r="E631" s="4" t="s">
        <v>377</v>
      </c>
      <c r="F631" s="4">
        <v>0</v>
      </c>
    </row>
    <row r="632" spans="1:6" x14ac:dyDescent="0.25">
      <c r="A632" s="4">
        <v>10431662</v>
      </c>
      <c r="B632" s="9" t="s">
        <v>42</v>
      </c>
      <c r="C632" s="4" t="s">
        <v>305</v>
      </c>
      <c r="D632" s="4" t="s">
        <v>253</v>
      </c>
      <c r="E632" s="4" t="s">
        <v>380</v>
      </c>
      <c r="F632" s="4">
        <v>0</v>
      </c>
    </row>
    <row r="633" spans="1:6" x14ac:dyDescent="0.25">
      <c r="A633" s="4">
        <v>10431662</v>
      </c>
      <c r="B633" s="9" t="s">
        <v>42</v>
      </c>
      <c r="C633" s="4" t="s">
        <v>305</v>
      </c>
      <c r="D633" s="4" t="s">
        <v>253</v>
      </c>
      <c r="E633" s="4" t="s">
        <v>381</v>
      </c>
      <c r="F633" s="4">
        <v>0</v>
      </c>
    </row>
    <row r="634" spans="1:6" x14ac:dyDescent="0.25">
      <c r="A634" s="4">
        <v>10431662</v>
      </c>
      <c r="B634" s="9" t="s">
        <v>42</v>
      </c>
      <c r="C634" s="4" t="s">
        <v>305</v>
      </c>
      <c r="D634" s="4" t="s">
        <v>253</v>
      </c>
      <c r="E634" s="4" t="s">
        <v>382</v>
      </c>
      <c r="F634" s="4">
        <v>0</v>
      </c>
    </row>
    <row r="635" spans="1:6" x14ac:dyDescent="0.25">
      <c r="A635" s="4">
        <v>10431662</v>
      </c>
      <c r="B635" s="9" t="s">
        <v>42</v>
      </c>
      <c r="C635" s="4" t="s">
        <v>305</v>
      </c>
      <c r="D635" s="4" t="s">
        <v>253</v>
      </c>
      <c r="E635" s="4" t="s">
        <v>383</v>
      </c>
      <c r="F635" s="4">
        <v>1</v>
      </c>
    </row>
    <row r="636" spans="1:6" x14ac:dyDescent="0.25">
      <c r="A636" s="4">
        <v>10431662</v>
      </c>
      <c r="B636" s="9" t="s">
        <v>42</v>
      </c>
      <c r="C636" s="4" t="s">
        <v>305</v>
      </c>
      <c r="D636" s="4" t="s">
        <v>253</v>
      </c>
      <c r="E636" s="4" t="s">
        <v>384</v>
      </c>
      <c r="F636" s="4">
        <v>0</v>
      </c>
    </row>
    <row r="637" spans="1:6" x14ac:dyDescent="0.25">
      <c r="A637" s="4">
        <v>10431662</v>
      </c>
      <c r="B637" s="9" t="s">
        <v>42</v>
      </c>
      <c r="C637" s="4" t="s">
        <v>305</v>
      </c>
      <c r="D637" s="4" t="s">
        <v>253</v>
      </c>
      <c r="E637" s="4" t="s">
        <v>385</v>
      </c>
      <c r="F637" s="4">
        <v>0</v>
      </c>
    </row>
    <row r="638" spans="1:6" x14ac:dyDescent="0.25">
      <c r="A638" s="4">
        <v>10431662</v>
      </c>
      <c r="B638" s="9" t="s">
        <v>42</v>
      </c>
      <c r="C638" s="4" t="s">
        <v>305</v>
      </c>
      <c r="D638" s="4" t="s">
        <v>253</v>
      </c>
      <c r="E638" s="4" t="s">
        <v>377</v>
      </c>
      <c r="F638" s="4">
        <v>0</v>
      </c>
    </row>
    <row r="639" spans="1:6" x14ac:dyDescent="0.25">
      <c r="A639" s="4">
        <v>10431663</v>
      </c>
      <c r="B639" s="9" t="s">
        <v>42</v>
      </c>
      <c r="C639" s="4" t="s">
        <v>194</v>
      </c>
      <c r="D639" s="4" t="s">
        <v>186</v>
      </c>
      <c r="E639" s="4" t="s">
        <v>380</v>
      </c>
      <c r="F639" s="4">
        <v>1</v>
      </c>
    </row>
    <row r="640" spans="1:6" x14ac:dyDescent="0.25">
      <c r="A640" s="4">
        <v>10431663</v>
      </c>
      <c r="B640" s="9" t="s">
        <v>42</v>
      </c>
      <c r="C640" s="4" t="s">
        <v>194</v>
      </c>
      <c r="D640" s="4" t="s">
        <v>186</v>
      </c>
      <c r="E640" s="4" t="s">
        <v>381</v>
      </c>
      <c r="F640" s="4">
        <v>1</v>
      </c>
    </row>
    <row r="641" spans="1:6" x14ac:dyDescent="0.25">
      <c r="A641" s="4">
        <v>10431663</v>
      </c>
      <c r="B641" s="9" t="s">
        <v>42</v>
      </c>
      <c r="C641" s="4" t="s">
        <v>194</v>
      </c>
      <c r="D641" s="4" t="s">
        <v>186</v>
      </c>
      <c r="E641" s="4" t="s">
        <v>382</v>
      </c>
      <c r="F641" s="4">
        <v>1</v>
      </c>
    </row>
    <row r="642" spans="1:6" x14ac:dyDescent="0.25">
      <c r="A642" s="4">
        <v>10431663</v>
      </c>
      <c r="B642" s="9" t="s">
        <v>42</v>
      </c>
      <c r="C642" s="4" t="s">
        <v>194</v>
      </c>
      <c r="D642" s="4" t="s">
        <v>186</v>
      </c>
      <c r="E642" s="4" t="s">
        <v>383</v>
      </c>
      <c r="F642" s="4">
        <v>1</v>
      </c>
    </row>
    <row r="643" spans="1:6" x14ac:dyDescent="0.25">
      <c r="A643" s="4">
        <v>10431663</v>
      </c>
      <c r="B643" s="9" t="s">
        <v>42</v>
      </c>
      <c r="C643" s="4" t="s">
        <v>194</v>
      </c>
      <c r="D643" s="4" t="s">
        <v>186</v>
      </c>
      <c r="E643" s="4" t="s">
        <v>384</v>
      </c>
      <c r="F643" s="4">
        <v>1</v>
      </c>
    </row>
    <row r="644" spans="1:6" x14ac:dyDescent="0.25">
      <c r="A644" s="4">
        <v>10431663</v>
      </c>
      <c r="B644" s="9" t="s">
        <v>42</v>
      </c>
      <c r="C644" s="4" t="s">
        <v>194</v>
      </c>
      <c r="D644" s="4" t="s">
        <v>186</v>
      </c>
      <c r="E644" s="4" t="s">
        <v>385</v>
      </c>
      <c r="F644" s="4">
        <v>1</v>
      </c>
    </row>
    <row r="645" spans="1:6" x14ac:dyDescent="0.25">
      <c r="A645" s="4">
        <v>10431663</v>
      </c>
      <c r="B645" s="9" t="s">
        <v>42</v>
      </c>
      <c r="C645" s="4" t="s">
        <v>194</v>
      </c>
      <c r="D645" s="4" t="s">
        <v>186</v>
      </c>
      <c r="E645" s="4" t="s">
        <v>377</v>
      </c>
      <c r="F645" s="4">
        <v>0</v>
      </c>
    </row>
    <row r="646" spans="1:6" x14ac:dyDescent="0.25">
      <c r="A646" s="4">
        <v>10431664</v>
      </c>
      <c r="B646" s="9" t="s">
        <v>42</v>
      </c>
      <c r="C646" s="4" t="s">
        <v>300</v>
      </c>
      <c r="D646" s="4" t="s">
        <v>233</v>
      </c>
      <c r="E646" s="4" t="s">
        <v>380</v>
      </c>
      <c r="F646" s="4">
        <v>1</v>
      </c>
    </row>
    <row r="647" spans="1:6" x14ac:dyDescent="0.25">
      <c r="A647" s="4">
        <v>10431664</v>
      </c>
      <c r="B647" s="9" t="s">
        <v>42</v>
      </c>
      <c r="C647" s="4" t="s">
        <v>300</v>
      </c>
      <c r="D647" s="4" t="s">
        <v>233</v>
      </c>
      <c r="E647" s="4" t="s">
        <v>381</v>
      </c>
      <c r="F647" s="4">
        <v>1</v>
      </c>
    </row>
    <row r="648" spans="1:6" x14ac:dyDescent="0.25">
      <c r="A648" s="4">
        <v>10431664</v>
      </c>
      <c r="B648" s="9" t="s">
        <v>42</v>
      </c>
      <c r="C648" s="4" t="s">
        <v>300</v>
      </c>
      <c r="D648" s="4" t="s">
        <v>233</v>
      </c>
      <c r="E648" s="4" t="s">
        <v>382</v>
      </c>
      <c r="F648" s="4">
        <v>1</v>
      </c>
    </row>
    <row r="649" spans="1:6" x14ac:dyDescent="0.25">
      <c r="A649" s="4">
        <v>10431664</v>
      </c>
      <c r="B649" s="9" t="s">
        <v>42</v>
      </c>
      <c r="C649" s="4" t="s">
        <v>300</v>
      </c>
      <c r="D649" s="4" t="s">
        <v>233</v>
      </c>
      <c r="E649" s="4" t="s">
        <v>383</v>
      </c>
      <c r="F649" s="4">
        <v>1</v>
      </c>
    </row>
    <row r="650" spans="1:6" x14ac:dyDescent="0.25">
      <c r="A650" s="4">
        <v>10431664</v>
      </c>
      <c r="B650" s="9" t="s">
        <v>42</v>
      </c>
      <c r="C650" s="4" t="s">
        <v>300</v>
      </c>
      <c r="D650" s="4" t="s">
        <v>233</v>
      </c>
      <c r="E650" s="4" t="s">
        <v>384</v>
      </c>
      <c r="F650" s="4">
        <v>1</v>
      </c>
    </row>
    <row r="651" spans="1:6" x14ac:dyDescent="0.25">
      <c r="A651" s="4">
        <v>10431664</v>
      </c>
      <c r="B651" s="9" t="s">
        <v>42</v>
      </c>
      <c r="C651" s="4" t="s">
        <v>300</v>
      </c>
      <c r="D651" s="4" t="s">
        <v>233</v>
      </c>
      <c r="E651" s="4" t="s">
        <v>385</v>
      </c>
      <c r="F651" s="4">
        <v>1</v>
      </c>
    </row>
    <row r="652" spans="1:6" x14ac:dyDescent="0.25">
      <c r="A652" s="4">
        <v>10431664</v>
      </c>
      <c r="B652" s="9" t="s">
        <v>42</v>
      </c>
      <c r="C652" s="4" t="s">
        <v>300</v>
      </c>
      <c r="D652" s="4" t="s">
        <v>233</v>
      </c>
      <c r="E652" s="4" t="s">
        <v>377</v>
      </c>
      <c r="F652" s="4">
        <v>0</v>
      </c>
    </row>
    <row r="653" spans="1:6" x14ac:dyDescent="0.25">
      <c r="A653" s="4">
        <v>10431665</v>
      </c>
      <c r="B653" s="9" t="s">
        <v>42</v>
      </c>
      <c r="C653" s="4" t="s">
        <v>209</v>
      </c>
      <c r="D653" s="4" t="s">
        <v>186</v>
      </c>
      <c r="E653" s="4" t="s">
        <v>380</v>
      </c>
      <c r="F653" s="4">
        <v>1</v>
      </c>
    </row>
    <row r="654" spans="1:6" x14ac:dyDescent="0.25">
      <c r="A654" s="4">
        <v>10431665</v>
      </c>
      <c r="B654" s="9" t="s">
        <v>42</v>
      </c>
      <c r="C654" s="4" t="s">
        <v>209</v>
      </c>
      <c r="D654" s="4" t="s">
        <v>186</v>
      </c>
      <c r="E654" s="4" t="s">
        <v>381</v>
      </c>
      <c r="F654" s="4">
        <v>1</v>
      </c>
    </row>
    <row r="655" spans="1:6" x14ac:dyDescent="0.25">
      <c r="A655" s="4">
        <v>10431665</v>
      </c>
      <c r="B655" s="9" t="s">
        <v>42</v>
      </c>
      <c r="C655" s="4" t="s">
        <v>209</v>
      </c>
      <c r="D655" s="4" t="s">
        <v>186</v>
      </c>
      <c r="E655" s="4" t="s">
        <v>382</v>
      </c>
      <c r="F655" s="4">
        <v>1</v>
      </c>
    </row>
    <row r="656" spans="1:6" x14ac:dyDescent="0.25">
      <c r="A656" s="4">
        <v>10431665</v>
      </c>
      <c r="B656" s="9" t="s">
        <v>42</v>
      </c>
      <c r="C656" s="4" t="s">
        <v>209</v>
      </c>
      <c r="D656" s="4" t="s">
        <v>186</v>
      </c>
      <c r="E656" s="4" t="s">
        <v>383</v>
      </c>
      <c r="F656" s="4">
        <v>1</v>
      </c>
    </row>
    <row r="657" spans="1:6" x14ac:dyDescent="0.25">
      <c r="A657" s="4">
        <v>10431665</v>
      </c>
      <c r="B657" s="9" t="s">
        <v>42</v>
      </c>
      <c r="C657" s="4" t="s">
        <v>209</v>
      </c>
      <c r="D657" s="4" t="s">
        <v>186</v>
      </c>
      <c r="E657" s="4" t="s">
        <v>384</v>
      </c>
      <c r="F657" s="4">
        <v>1</v>
      </c>
    </row>
    <row r="658" spans="1:6" x14ac:dyDescent="0.25">
      <c r="A658" s="4">
        <v>10431665</v>
      </c>
      <c r="B658" s="9" t="s">
        <v>42</v>
      </c>
      <c r="C658" s="4" t="s">
        <v>209</v>
      </c>
      <c r="D658" s="4" t="s">
        <v>186</v>
      </c>
      <c r="E658" s="4" t="s">
        <v>385</v>
      </c>
      <c r="F658" s="4">
        <v>1</v>
      </c>
    </row>
    <row r="659" spans="1:6" x14ac:dyDescent="0.25">
      <c r="A659" s="4">
        <v>10431665</v>
      </c>
      <c r="B659" s="9" t="s">
        <v>42</v>
      </c>
      <c r="C659" s="4" t="s">
        <v>209</v>
      </c>
      <c r="D659" s="4" t="s">
        <v>186</v>
      </c>
      <c r="E659" s="4" t="s">
        <v>377</v>
      </c>
      <c r="F659" s="4">
        <v>0</v>
      </c>
    </row>
    <row r="660" spans="1:6" x14ac:dyDescent="0.25">
      <c r="A660" s="4">
        <v>10431666</v>
      </c>
      <c r="B660" s="9" t="s">
        <v>42</v>
      </c>
      <c r="C660" s="4" t="s">
        <v>131</v>
      </c>
      <c r="D660" s="4" t="s">
        <v>104</v>
      </c>
      <c r="E660" s="4" t="s">
        <v>380</v>
      </c>
      <c r="F660" s="4">
        <v>1</v>
      </c>
    </row>
    <row r="661" spans="1:6" x14ac:dyDescent="0.25">
      <c r="A661" s="4">
        <v>10431666</v>
      </c>
      <c r="B661" s="9" t="s">
        <v>42</v>
      </c>
      <c r="C661" s="4" t="s">
        <v>131</v>
      </c>
      <c r="D661" s="4" t="s">
        <v>104</v>
      </c>
      <c r="E661" s="4" t="s">
        <v>381</v>
      </c>
      <c r="F661" s="4">
        <v>1</v>
      </c>
    </row>
    <row r="662" spans="1:6" x14ac:dyDescent="0.25">
      <c r="A662" s="4">
        <v>10431666</v>
      </c>
      <c r="B662" s="9" t="s">
        <v>42</v>
      </c>
      <c r="C662" s="4" t="s">
        <v>131</v>
      </c>
      <c r="D662" s="4" t="s">
        <v>104</v>
      </c>
      <c r="E662" s="4" t="s">
        <v>382</v>
      </c>
      <c r="F662" s="4">
        <v>1</v>
      </c>
    </row>
    <row r="663" spans="1:6" x14ac:dyDescent="0.25">
      <c r="A663" s="4">
        <v>10431666</v>
      </c>
      <c r="B663" s="9" t="s">
        <v>42</v>
      </c>
      <c r="C663" s="4" t="s">
        <v>131</v>
      </c>
      <c r="D663" s="4" t="s">
        <v>104</v>
      </c>
      <c r="E663" s="4" t="s">
        <v>383</v>
      </c>
      <c r="F663" s="4">
        <v>1</v>
      </c>
    </row>
    <row r="664" spans="1:6" x14ac:dyDescent="0.25">
      <c r="A664" s="4">
        <v>10431666</v>
      </c>
      <c r="B664" s="9" t="s">
        <v>42</v>
      </c>
      <c r="C664" s="4" t="s">
        <v>131</v>
      </c>
      <c r="D664" s="4" t="s">
        <v>104</v>
      </c>
      <c r="E664" s="4" t="s">
        <v>384</v>
      </c>
      <c r="F664" s="4">
        <v>1</v>
      </c>
    </row>
    <row r="665" spans="1:6" x14ac:dyDescent="0.25">
      <c r="A665" s="4">
        <v>10431666</v>
      </c>
      <c r="B665" s="9" t="s">
        <v>42</v>
      </c>
      <c r="C665" s="4" t="s">
        <v>131</v>
      </c>
      <c r="D665" s="4" t="s">
        <v>104</v>
      </c>
      <c r="E665" s="4" t="s">
        <v>385</v>
      </c>
      <c r="F665" s="4">
        <v>1</v>
      </c>
    </row>
    <row r="666" spans="1:6" x14ac:dyDescent="0.25">
      <c r="A666" s="4">
        <v>10431666</v>
      </c>
      <c r="B666" s="9" t="s">
        <v>42</v>
      </c>
      <c r="C666" s="4" t="s">
        <v>131</v>
      </c>
      <c r="D666" s="4" t="s">
        <v>104</v>
      </c>
      <c r="E666" s="4" t="s">
        <v>377</v>
      </c>
      <c r="F666" s="4">
        <v>0</v>
      </c>
    </row>
    <row r="667" spans="1:6" x14ac:dyDescent="0.25">
      <c r="A667" s="4">
        <v>10431667</v>
      </c>
      <c r="B667" s="9" t="s">
        <v>42</v>
      </c>
      <c r="C667" s="4" t="s">
        <v>292</v>
      </c>
      <c r="D667" s="4" t="s">
        <v>233</v>
      </c>
      <c r="E667" s="4" t="s">
        <v>380</v>
      </c>
      <c r="F667" s="4">
        <v>1</v>
      </c>
    </row>
    <row r="668" spans="1:6" x14ac:dyDescent="0.25">
      <c r="A668" s="4">
        <v>10431667</v>
      </c>
      <c r="B668" s="9" t="s">
        <v>42</v>
      </c>
      <c r="C668" s="4" t="s">
        <v>292</v>
      </c>
      <c r="D668" s="4" t="s">
        <v>233</v>
      </c>
      <c r="E668" s="4" t="s">
        <v>381</v>
      </c>
      <c r="F668" s="4">
        <v>1</v>
      </c>
    </row>
    <row r="669" spans="1:6" x14ac:dyDescent="0.25">
      <c r="A669" s="4">
        <v>10431667</v>
      </c>
      <c r="B669" s="9" t="s">
        <v>42</v>
      </c>
      <c r="C669" s="4" t="s">
        <v>292</v>
      </c>
      <c r="D669" s="4" t="s">
        <v>233</v>
      </c>
      <c r="E669" s="4" t="s">
        <v>382</v>
      </c>
      <c r="F669" s="4">
        <v>0</v>
      </c>
    </row>
    <row r="670" spans="1:6" x14ac:dyDescent="0.25">
      <c r="A670" s="4">
        <v>10431667</v>
      </c>
      <c r="B670" s="9" t="s">
        <v>42</v>
      </c>
      <c r="C670" s="4" t="s">
        <v>292</v>
      </c>
      <c r="D670" s="4" t="s">
        <v>233</v>
      </c>
      <c r="E670" s="4" t="s">
        <v>383</v>
      </c>
      <c r="F670" s="4">
        <v>1</v>
      </c>
    </row>
    <row r="671" spans="1:6" x14ac:dyDescent="0.25">
      <c r="A671" s="4">
        <v>10431667</v>
      </c>
      <c r="B671" s="9" t="s">
        <v>42</v>
      </c>
      <c r="C671" s="4" t="s">
        <v>292</v>
      </c>
      <c r="D671" s="4" t="s">
        <v>233</v>
      </c>
      <c r="E671" s="4" t="s">
        <v>384</v>
      </c>
      <c r="F671" s="4">
        <v>1</v>
      </c>
    </row>
    <row r="672" spans="1:6" x14ac:dyDescent="0.25">
      <c r="A672" s="4">
        <v>10431667</v>
      </c>
      <c r="B672" s="9" t="s">
        <v>42</v>
      </c>
      <c r="C672" s="4" t="s">
        <v>292</v>
      </c>
      <c r="D672" s="4" t="s">
        <v>233</v>
      </c>
      <c r="E672" s="4" t="s">
        <v>385</v>
      </c>
      <c r="F672" s="4">
        <v>0</v>
      </c>
    </row>
    <row r="673" spans="1:6" x14ac:dyDescent="0.25">
      <c r="A673" s="4">
        <v>10431667</v>
      </c>
      <c r="B673" s="9" t="s">
        <v>42</v>
      </c>
      <c r="C673" s="4" t="s">
        <v>292</v>
      </c>
      <c r="D673" s="4" t="s">
        <v>233</v>
      </c>
      <c r="E673" s="4" t="s">
        <v>377</v>
      </c>
      <c r="F673" s="4">
        <v>0</v>
      </c>
    </row>
    <row r="674" spans="1:6" x14ac:dyDescent="0.25">
      <c r="A674" s="4">
        <v>10431668</v>
      </c>
      <c r="B674" s="9" t="s">
        <v>42</v>
      </c>
      <c r="C674" s="4" t="s">
        <v>281</v>
      </c>
      <c r="D674" s="4" t="s">
        <v>253</v>
      </c>
      <c r="E674" s="4" t="s">
        <v>380</v>
      </c>
      <c r="F674" s="4">
        <v>1</v>
      </c>
    </row>
    <row r="675" spans="1:6" x14ac:dyDescent="0.25">
      <c r="A675" s="4">
        <v>10431668</v>
      </c>
      <c r="B675" s="9" t="s">
        <v>42</v>
      </c>
      <c r="C675" s="4" t="s">
        <v>281</v>
      </c>
      <c r="D675" s="4" t="s">
        <v>253</v>
      </c>
      <c r="E675" s="4" t="s">
        <v>381</v>
      </c>
      <c r="F675" s="4">
        <v>1</v>
      </c>
    </row>
    <row r="676" spans="1:6" x14ac:dyDescent="0.25">
      <c r="A676" s="4">
        <v>10431668</v>
      </c>
      <c r="B676" s="9" t="s">
        <v>42</v>
      </c>
      <c r="C676" s="4" t="s">
        <v>281</v>
      </c>
      <c r="D676" s="4" t="s">
        <v>253</v>
      </c>
      <c r="E676" s="4" t="s">
        <v>382</v>
      </c>
      <c r="F676" s="4">
        <v>1</v>
      </c>
    </row>
    <row r="677" spans="1:6" x14ac:dyDescent="0.25">
      <c r="A677" s="4">
        <v>10431668</v>
      </c>
      <c r="B677" s="9" t="s">
        <v>42</v>
      </c>
      <c r="C677" s="4" t="s">
        <v>281</v>
      </c>
      <c r="D677" s="4" t="s">
        <v>253</v>
      </c>
      <c r="E677" s="4" t="s">
        <v>383</v>
      </c>
      <c r="F677" s="4">
        <v>1</v>
      </c>
    </row>
    <row r="678" spans="1:6" x14ac:dyDescent="0.25">
      <c r="A678" s="4">
        <v>10431668</v>
      </c>
      <c r="B678" s="9" t="s">
        <v>42</v>
      </c>
      <c r="C678" s="4" t="s">
        <v>281</v>
      </c>
      <c r="D678" s="4" t="s">
        <v>253</v>
      </c>
      <c r="E678" s="4" t="s">
        <v>384</v>
      </c>
      <c r="F678" s="4">
        <v>1</v>
      </c>
    </row>
    <row r="679" spans="1:6" x14ac:dyDescent="0.25">
      <c r="A679" s="4">
        <v>10431668</v>
      </c>
      <c r="B679" s="9" t="s">
        <v>42</v>
      </c>
      <c r="C679" s="4" t="s">
        <v>281</v>
      </c>
      <c r="D679" s="4" t="s">
        <v>253</v>
      </c>
      <c r="E679" s="4" t="s">
        <v>385</v>
      </c>
      <c r="F679" s="4">
        <v>0</v>
      </c>
    </row>
    <row r="680" spans="1:6" x14ac:dyDescent="0.25">
      <c r="A680" s="4">
        <v>10431668</v>
      </c>
      <c r="B680" s="9" t="s">
        <v>42</v>
      </c>
      <c r="C680" s="4" t="s">
        <v>281</v>
      </c>
      <c r="D680" s="4" t="s">
        <v>253</v>
      </c>
      <c r="E680" s="4" t="s">
        <v>377</v>
      </c>
      <c r="F680" s="4">
        <v>0</v>
      </c>
    </row>
    <row r="681" spans="1:6" x14ac:dyDescent="0.25">
      <c r="A681" s="4">
        <v>10431669</v>
      </c>
      <c r="B681" s="9" t="s">
        <v>42</v>
      </c>
      <c r="C681" s="4" t="s">
        <v>66</v>
      </c>
      <c r="D681" s="4" t="s">
        <v>48</v>
      </c>
      <c r="E681" s="4" t="s">
        <v>380</v>
      </c>
      <c r="F681" s="4">
        <v>1</v>
      </c>
    </row>
    <row r="682" spans="1:6" x14ac:dyDescent="0.25">
      <c r="A682" s="4">
        <v>10431669</v>
      </c>
      <c r="B682" s="9" t="s">
        <v>42</v>
      </c>
      <c r="C682" s="4" t="s">
        <v>66</v>
      </c>
      <c r="D682" s="4" t="s">
        <v>48</v>
      </c>
      <c r="E682" s="4" t="s">
        <v>381</v>
      </c>
      <c r="F682" s="4">
        <v>0</v>
      </c>
    </row>
    <row r="683" spans="1:6" x14ac:dyDescent="0.25">
      <c r="A683" s="4">
        <v>10431669</v>
      </c>
      <c r="B683" s="9" t="s">
        <v>42</v>
      </c>
      <c r="C683" s="4" t="s">
        <v>66</v>
      </c>
      <c r="D683" s="4" t="s">
        <v>48</v>
      </c>
      <c r="E683" s="4" t="s">
        <v>382</v>
      </c>
      <c r="F683" s="4">
        <v>1</v>
      </c>
    </row>
    <row r="684" spans="1:6" x14ac:dyDescent="0.25">
      <c r="A684" s="4">
        <v>10431669</v>
      </c>
      <c r="B684" s="9" t="s">
        <v>42</v>
      </c>
      <c r="C684" s="4" t="s">
        <v>66</v>
      </c>
      <c r="D684" s="4" t="s">
        <v>48</v>
      </c>
      <c r="E684" s="4" t="s">
        <v>383</v>
      </c>
      <c r="F684" s="4">
        <v>1</v>
      </c>
    </row>
    <row r="685" spans="1:6" x14ac:dyDescent="0.25">
      <c r="A685" s="4">
        <v>10431669</v>
      </c>
      <c r="B685" s="9" t="s">
        <v>42</v>
      </c>
      <c r="C685" s="4" t="s">
        <v>66</v>
      </c>
      <c r="D685" s="4" t="s">
        <v>48</v>
      </c>
      <c r="E685" s="4" t="s">
        <v>384</v>
      </c>
      <c r="F685" s="4">
        <v>1</v>
      </c>
    </row>
    <row r="686" spans="1:6" x14ac:dyDescent="0.25">
      <c r="A686" s="4">
        <v>10431669</v>
      </c>
      <c r="B686" s="9" t="s">
        <v>42</v>
      </c>
      <c r="C686" s="4" t="s">
        <v>66</v>
      </c>
      <c r="D686" s="4" t="s">
        <v>48</v>
      </c>
      <c r="E686" s="4" t="s">
        <v>385</v>
      </c>
      <c r="F686" s="4">
        <v>0</v>
      </c>
    </row>
    <row r="687" spans="1:6" x14ac:dyDescent="0.25">
      <c r="A687" s="4">
        <v>10431669</v>
      </c>
      <c r="B687" s="9" t="s">
        <v>42</v>
      </c>
      <c r="C687" s="4" t="s">
        <v>66</v>
      </c>
      <c r="D687" s="4" t="s">
        <v>48</v>
      </c>
      <c r="E687" s="4" t="s">
        <v>377</v>
      </c>
      <c r="F687" s="4">
        <v>0</v>
      </c>
    </row>
    <row r="688" spans="1:6" x14ac:dyDescent="0.25">
      <c r="A688" s="4">
        <v>10431670</v>
      </c>
      <c r="B688" s="9" t="s">
        <v>42</v>
      </c>
      <c r="C688" s="4" t="s">
        <v>308</v>
      </c>
      <c r="D688" s="4" t="s">
        <v>48</v>
      </c>
      <c r="E688" s="4" t="s">
        <v>380</v>
      </c>
      <c r="F688" s="4">
        <v>1</v>
      </c>
    </row>
    <row r="689" spans="1:6" x14ac:dyDescent="0.25">
      <c r="A689" s="4">
        <v>10431670</v>
      </c>
      <c r="B689" s="9" t="s">
        <v>42</v>
      </c>
      <c r="C689" s="4" t="s">
        <v>308</v>
      </c>
      <c r="D689" s="4" t="s">
        <v>48</v>
      </c>
      <c r="E689" s="4" t="s">
        <v>381</v>
      </c>
      <c r="F689" s="4">
        <v>1</v>
      </c>
    </row>
    <row r="690" spans="1:6" x14ac:dyDescent="0.25">
      <c r="A690" s="4">
        <v>10431670</v>
      </c>
      <c r="B690" s="9" t="s">
        <v>42</v>
      </c>
      <c r="C690" s="4" t="s">
        <v>308</v>
      </c>
      <c r="D690" s="4" t="s">
        <v>48</v>
      </c>
      <c r="E690" s="4" t="s">
        <v>382</v>
      </c>
      <c r="F690" s="4">
        <v>1</v>
      </c>
    </row>
    <row r="691" spans="1:6" x14ac:dyDescent="0.25">
      <c r="A691" s="4">
        <v>10431670</v>
      </c>
      <c r="B691" s="9" t="s">
        <v>42</v>
      </c>
      <c r="C691" s="4" t="s">
        <v>308</v>
      </c>
      <c r="D691" s="4" t="s">
        <v>48</v>
      </c>
      <c r="E691" s="4" t="s">
        <v>383</v>
      </c>
      <c r="F691" s="4">
        <v>1</v>
      </c>
    </row>
    <row r="692" spans="1:6" x14ac:dyDescent="0.25">
      <c r="A692" s="4">
        <v>10431670</v>
      </c>
      <c r="B692" s="9" t="s">
        <v>42</v>
      </c>
      <c r="C692" s="4" t="s">
        <v>308</v>
      </c>
      <c r="D692" s="4" t="s">
        <v>48</v>
      </c>
      <c r="E692" s="4" t="s">
        <v>384</v>
      </c>
      <c r="F692" s="4">
        <v>1</v>
      </c>
    </row>
    <row r="693" spans="1:6" x14ac:dyDescent="0.25">
      <c r="A693" s="4">
        <v>10431670</v>
      </c>
      <c r="B693" s="9" t="s">
        <v>42</v>
      </c>
      <c r="C693" s="4" t="s">
        <v>308</v>
      </c>
      <c r="D693" s="4" t="s">
        <v>48</v>
      </c>
      <c r="E693" s="4" t="s">
        <v>385</v>
      </c>
      <c r="F693" s="4">
        <v>0</v>
      </c>
    </row>
    <row r="694" spans="1:6" x14ac:dyDescent="0.25">
      <c r="A694" s="4">
        <v>10431670</v>
      </c>
      <c r="B694" s="9" t="s">
        <v>42</v>
      </c>
      <c r="C694" s="4" t="s">
        <v>308</v>
      </c>
      <c r="D694" s="4" t="s">
        <v>48</v>
      </c>
      <c r="E694" s="4" t="s">
        <v>377</v>
      </c>
      <c r="F694" s="4">
        <v>0</v>
      </c>
    </row>
    <row r="695" spans="1:6" x14ac:dyDescent="0.25">
      <c r="A695" s="4">
        <v>10431671</v>
      </c>
      <c r="B695" s="9" t="s">
        <v>42</v>
      </c>
      <c r="C695" s="4" t="s">
        <v>272</v>
      </c>
      <c r="D695" s="4" t="s">
        <v>253</v>
      </c>
      <c r="E695" s="4" t="s">
        <v>380</v>
      </c>
      <c r="F695" s="4">
        <v>1</v>
      </c>
    </row>
    <row r="696" spans="1:6" x14ac:dyDescent="0.25">
      <c r="A696" s="4">
        <v>10431671</v>
      </c>
      <c r="B696" s="9" t="s">
        <v>42</v>
      </c>
      <c r="C696" s="4" t="s">
        <v>272</v>
      </c>
      <c r="D696" s="4" t="s">
        <v>253</v>
      </c>
      <c r="E696" s="4" t="s">
        <v>381</v>
      </c>
      <c r="F696" s="4">
        <v>1</v>
      </c>
    </row>
    <row r="697" spans="1:6" x14ac:dyDescent="0.25">
      <c r="A697" s="4">
        <v>10431671</v>
      </c>
      <c r="B697" s="9" t="s">
        <v>42</v>
      </c>
      <c r="C697" s="4" t="s">
        <v>272</v>
      </c>
      <c r="D697" s="4" t="s">
        <v>253</v>
      </c>
      <c r="E697" s="4" t="s">
        <v>382</v>
      </c>
      <c r="F697" s="4">
        <v>1</v>
      </c>
    </row>
    <row r="698" spans="1:6" x14ac:dyDescent="0.25">
      <c r="A698" s="4">
        <v>10431671</v>
      </c>
      <c r="B698" s="9" t="s">
        <v>42</v>
      </c>
      <c r="C698" s="4" t="s">
        <v>272</v>
      </c>
      <c r="D698" s="4" t="s">
        <v>253</v>
      </c>
      <c r="E698" s="4" t="s">
        <v>383</v>
      </c>
      <c r="F698" s="4">
        <v>1</v>
      </c>
    </row>
    <row r="699" spans="1:6" x14ac:dyDescent="0.25">
      <c r="A699" s="4">
        <v>10431671</v>
      </c>
      <c r="B699" s="9" t="s">
        <v>42</v>
      </c>
      <c r="C699" s="4" t="s">
        <v>272</v>
      </c>
      <c r="D699" s="4" t="s">
        <v>253</v>
      </c>
      <c r="E699" s="4" t="s">
        <v>384</v>
      </c>
      <c r="F699" s="4">
        <v>1</v>
      </c>
    </row>
    <row r="700" spans="1:6" x14ac:dyDescent="0.25">
      <c r="A700" s="4">
        <v>10431671</v>
      </c>
      <c r="B700" s="9" t="s">
        <v>42</v>
      </c>
      <c r="C700" s="4" t="s">
        <v>272</v>
      </c>
      <c r="D700" s="4" t="s">
        <v>253</v>
      </c>
      <c r="E700" s="4" t="s">
        <v>385</v>
      </c>
      <c r="F700" s="4">
        <v>1</v>
      </c>
    </row>
    <row r="701" spans="1:6" x14ac:dyDescent="0.25">
      <c r="A701" s="4">
        <v>10431671</v>
      </c>
      <c r="B701" s="9" t="s">
        <v>42</v>
      </c>
      <c r="C701" s="4" t="s">
        <v>272</v>
      </c>
      <c r="D701" s="4" t="s">
        <v>253</v>
      </c>
      <c r="E701" s="4" t="s">
        <v>377</v>
      </c>
      <c r="F701" s="4">
        <v>0</v>
      </c>
    </row>
    <row r="702" spans="1:6" x14ac:dyDescent="0.25">
      <c r="A702" s="4">
        <v>10431672</v>
      </c>
      <c r="B702" s="9" t="s">
        <v>42</v>
      </c>
      <c r="C702" s="4" t="s">
        <v>177</v>
      </c>
      <c r="D702" s="4" t="s">
        <v>104</v>
      </c>
      <c r="E702" s="4" t="s">
        <v>380</v>
      </c>
      <c r="F702" s="4">
        <v>1</v>
      </c>
    </row>
    <row r="703" spans="1:6" x14ac:dyDescent="0.25">
      <c r="A703" s="4">
        <v>10431672</v>
      </c>
      <c r="B703" s="9" t="s">
        <v>42</v>
      </c>
      <c r="C703" s="4" t="s">
        <v>177</v>
      </c>
      <c r="D703" s="4" t="s">
        <v>104</v>
      </c>
      <c r="E703" s="4" t="s">
        <v>381</v>
      </c>
      <c r="F703" s="4">
        <v>0</v>
      </c>
    </row>
    <row r="704" spans="1:6" x14ac:dyDescent="0.25">
      <c r="A704" s="4">
        <v>10431672</v>
      </c>
      <c r="B704" s="9" t="s">
        <v>42</v>
      </c>
      <c r="C704" s="4" t="s">
        <v>177</v>
      </c>
      <c r="D704" s="4" t="s">
        <v>104</v>
      </c>
      <c r="E704" s="4" t="s">
        <v>382</v>
      </c>
      <c r="F704" s="4">
        <v>1</v>
      </c>
    </row>
    <row r="705" spans="1:6" x14ac:dyDescent="0.25">
      <c r="A705" s="4">
        <v>10431672</v>
      </c>
      <c r="B705" s="9" t="s">
        <v>42</v>
      </c>
      <c r="C705" s="4" t="s">
        <v>177</v>
      </c>
      <c r="D705" s="4" t="s">
        <v>104</v>
      </c>
      <c r="E705" s="4" t="s">
        <v>383</v>
      </c>
      <c r="F705" s="4">
        <v>1</v>
      </c>
    </row>
    <row r="706" spans="1:6" x14ac:dyDescent="0.25">
      <c r="A706" s="4">
        <v>10431672</v>
      </c>
      <c r="B706" s="9" t="s">
        <v>42</v>
      </c>
      <c r="C706" s="4" t="s">
        <v>177</v>
      </c>
      <c r="D706" s="4" t="s">
        <v>104</v>
      </c>
      <c r="E706" s="4" t="s">
        <v>384</v>
      </c>
      <c r="F706" s="4">
        <v>0</v>
      </c>
    </row>
    <row r="707" spans="1:6" x14ac:dyDescent="0.25">
      <c r="A707" s="4">
        <v>10431672</v>
      </c>
      <c r="B707" s="9" t="s">
        <v>42</v>
      </c>
      <c r="C707" s="4" t="s">
        <v>177</v>
      </c>
      <c r="D707" s="4" t="s">
        <v>104</v>
      </c>
      <c r="E707" s="4" t="s">
        <v>385</v>
      </c>
      <c r="F707" s="4">
        <v>0</v>
      </c>
    </row>
    <row r="708" spans="1:6" x14ac:dyDescent="0.25">
      <c r="A708" s="4">
        <v>10431672</v>
      </c>
      <c r="B708" s="9" t="s">
        <v>42</v>
      </c>
      <c r="C708" s="4" t="s">
        <v>177</v>
      </c>
      <c r="D708" s="4" t="s">
        <v>104</v>
      </c>
      <c r="E708" s="4" t="s">
        <v>377</v>
      </c>
      <c r="F708" s="4">
        <v>0</v>
      </c>
    </row>
    <row r="709" spans="1:6" x14ac:dyDescent="0.25">
      <c r="A709" s="4">
        <v>10431673</v>
      </c>
      <c r="B709" s="9" t="s">
        <v>42</v>
      </c>
      <c r="C709" s="4" t="s">
        <v>269</v>
      </c>
      <c r="D709" s="4" t="s">
        <v>186</v>
      </c>
      <c r="E709" s="4" t="s">
        <v>380</v>
      </c>
      <c r="F709" s="4">
        <v>1</v>
      </c>
    </row>
    <row r="710" spans="1:6" x14ac:dyDescent="0.25">
      <c r="A710" s="4">
        <v>10431673</v>
      </c>
      <c r="B710" s="9" t="s">
        <v>42</v>
      </c>
      <c r="C710" s="4" t="s">
        <v>269</v>
      </c>
      <c r="D710" s="4" t="s">
        <v>186</v>
      </c>
      <c r="E710" s="4" t="s">
        <v>381</v>
      </c>
      <c r="F710" s="4">
        <v>1</v>
      </c>
    </row>
    <row r="711" spans="1:6" x14ac:dyDescent="0.25">
      <c r="A711" s="4">
        <v>10431673</v>
      </c>
      <c r="B711" s="9" t="s">
        <v>42</v>
      </c>
      <c r="C711" s="4" t="s">
        <v>269</v>
      </c>
      <c r="D711" s="4" t="s">
        <v>186</v>
      </c>
      <c r="E711" s="4" t="s">
        <v>382</v>
      </c>
      <c r="F711" s="4">
        <v>1</v>
      </c>
    </row>
    <row r="712" spans="1:6" x14ac:dyDescent="0.25">
      <c r="A712" s="4">
        <v>10431673</v>
      </c>
      <c r="B712" s="9" t="s">
        <v>42</v>
      </c>
      <c r="C712" s="4" t="s">
        <v>269</v>
      </c>
      <c r="D712" s="4" t="s">
        <v>186</v>
      </c>
      <c r="E712" s="4" t="s">
        <v>383</v>
      </c>
      <c r="F712" s="4">
        <v>1</v>
      </c>
    </row>
    <row r="713" spans="1:6" x14ac:dyDescent="0.25">
      <c r="A713" s="4">
        <v>10431673</v>
      </c>
      <c r="B713" s="9" t="s">
        <v>42</v>
      </c>
      <c r="C713" s="4" t="s">
        <v>269</v>
      </c>
      <c r="D713" s="4" t="s">
        <v>186</v>
      </c>
      <c r="E713" s="4" t="s">
        <v>384</v>
      </c>
      <c r="F713" s="4">
        <v>1</v>
      </c>
    </row>
    <row r="714" spans="1:6" x14ac:dyDescent="0.25">
      <c r="A714" s="4">
        <v>10431673</v>
      </c>
      <c r="B714" s="9" t="s">
        <v>42</v>
      </c>
      <c r="C714" s="4" t="s">
        <v>269</v>
      </c>
      <c r="D714" s="4" t="s">
        <v>186</v>
      </c>
      <c r="E714" s="4" t="s">
        <v>385</v>
      </c>
      <c r="F714" s="4">
        <v>0</v>
      </c>
    </row>
    <row r="715" spans="1:6" x14ac:dyDescent="0.25">
      <c r="A715" s="4">
        <v>10431673</v>
      </c>
      <c r="B715" s="9" t="s">
        <v>42</v>
      </c>
      <c r="C715" s="4" t="s">
        <v>269</v>
      </c>
      <c r="D715" s="4" t="s">
        <v>186</v>
      </c>
      <c r="E715" s="4" t="s">
        <v>377</v>
      </c>
      <c r="F715" s="4">
        <v>0</v>
      </c>
    </row>
    <row r="716" spans="1:6" x14ac:dyDescent="0.25">
      <c r="A716" s="4">
        <v>10431674</v>
      </c>
      <c r="B716" s="9" t="s">
        <v>42</v>
      </c>
      <c r="C716" s="4" t="s">
        <v>256</v>
      </c>
      <c r="D716" s="4" t="s">
        <v>253</v>
      </c>
      <c r="E716" s="4" t="s">
        <v>380</v>
      </c>
      <c r="F716" s="4">
        <v>1</v>
      </c>
    </row>
    <row r="717" spans="1:6" x14ac:dyDescent="0.25">
      <c r="A717" s="4">
        <v>10431674</v>
      </c>
      <c r="B717" s="9" t="s">
        <v>42</v>
      </c>
      <c r="C717" s="4" t="s">
        <v>256</v>
      </c>
      <c r="D717" s="4" t="s">
        <v>253</v>
      </c>
      <c r="E717" s="4" t="s">
        <v>381</v>
      </c>
      <c r="F717" s="4">
        <v>1</v>
      </c>
    </row>
    <row r="718" spans="1:6" x14ac:dyDescent="0.25">
      <c r="A718" s="4">
        <v>10431674</v>
      </c>
      <c r="B718" s="9" t="s">
        <v>42</v>
      </c>
      <c r="C718" s="4" t="s">
        <v>256</v>
      </c>
      <c r="D718" s="4" t="s">
        <v>253</v>
      </c>
      <c r="E718" s="4" t="s">
        <v>382</v>
      </c>
      <c r="F718" s="4">
        <v>1</v>
      </c>
    </row>
    <row r="719" spans="1:6" x14ac:dyDescent="0.25">
      <c r="A719" s="4">
        <v>10431674</v>
      </c>
      <c r="B719" s="9" t="s">
        <v>42</v>
      </c>
      <c r="C719" s="4" t="s">
        <v>256</v>
      </c>
      <c r="D719" s="4" t="s">
        <v>253</v>
      </c>
      <c r="E719" s="4" t="s">
        <v>383</v>
      </c>
      <c r="F719" s="4">
        <v>1</v>
      </c>
    </row>
    <row r="720" spans="1:6" x14ac:dyDescent="0.25">
      <c r="A720" s="4">
        <v>10431674</v>
      </c>
      <c r="B720" s="9" t="s">
        <v>42</v>
      </c>
      <c r="C720" s="4" t="s">
        <v>256</v>
      </c>
      <c r="D720" s="4" t="s">
        <v>253</v>
      </c>
      <c r="E720" s="4" t="s">
        <v>384</v>
      </c>
      <c r="F720" s="4">
        <v>1</v>
      </c>
    </row>
    <row r="721" spans="1:6" x14ac:dyDescent="0.25">
      <c r="A721" s="4">
        <v>10431674</v>
      </c>
      <c r="B721" s="9" t="s">
        <v>42</v>
      </c>
      <c r="C721" s="4" t="s">
        <v>256</v>
      </c>
      <c r="D721" s="4" t="s">
        <v>253</v>
      </c>
      <c r="E721" s="4" t="s">
        <v>385</v>
      </c>
      <c r="F721" s="4">
        <v>1</v>
      </c>
    </row>
    <row r="722" spans="1:6" x14ac:dyDescent="0.25">
      <c r="A722" s="4">
        <v>10431674</v>
      </c>
      <c r="B722" s="9" t="s">
        <v>42</v>
      </c>
      <c r="C722" s="4" t="s">
        <v>256</v>
      </c>
      <c r="D722" s="4" t="s">
        <v>253</v>
      </c>
      <c r="E722" s="4" t="s">
        <v>377</v>
      </c>
      <c r="F722" s="4">
        <v>0</v>
      </c>
    </row>
    <row r="723" spans="1:6" x14ac:dyDescent="0.25">
      <c r="A723" s="4">
        <v>10431675</v>
      </c>
      <c r="B723" s="9" t="s">
        <v>42</v>
      </c>
      <c r="C723" s="4" t="s">
        <v>128</v>
      </c>
      <c r="D723" s="4" t="s">
        <v>104</v>
      </c>
      <c r="E723" s="4" t="s">
        <v>380</v>
      </c>
      <c r="F723" s="4">
        <v>1</v>
      </c>
    </row>
    <row r="724" spans="1:6" x14ac:dyDescent="0.25">
      <c r="A724" s="4">
        <v>10431675</v>
      </c>
      <c r="B724" s="9" t="s">
        <v>42</v>
      </c>
      <c r="C724" s="4" t="s">
        <v>128</v>
      </c>
      <c r="D724" s="4" t="s">
        <v>104</v>
      </c>
      <c r="E724" s="4" t="s">
        <v>381</v>
      </c>
      <c r="F724" s="4">
        <v>1</v>
      </c>
    </row>
    <row r="725" spans="1:6" x14ac:dyDescent="0.25">
      <c r="A725" s="4">
        <v>10431675</v>
      </c>
      <c r="B725" s="9" t="s">
        <v>42</v>
      </c>
      <c r="C725" s="4" t="s">
        <v>128</v>
      </c>
      <c r="D725" s="4" t="s">
        <v>104</v>
      </c>
      <c r="E725" s="4" t="s">
        <v>382</v>
      </c>
      <c r="F725" s="4">
        <v>1</v>
      </c>
    </row>
    <row r="726" spans="1:6" x14ac:dyDescent="0.25">
      <c r="A726" s="4">
        <v>10431675</v>
      </c>
      <c r="B726" s="9" t="s">
        <v>42</v>
      </c>
      <c r="C726" s="4" t="s">
        <v>128</v>
      </c>
      <c r="D726" s="4" t="s">
        <v>104</v>
      </c>
      <c r="E726" s="4" t="s">
        <v>383</v>
      </c>
      <c r="F726" s="4">
        <v>1</v>
      </c>
    </row>
    <row r="727" spans="1:6" x14ac:dyDescent="0.25">
      <c r="A727" s="4">
        <v>10431675</v>
      </c>
      <c r="B727" s="9" t="s">
        <v>42</v>
      </c>
      <c r="C727" s="4" t="s">
        <v>128</v>
      </c>
      <c r="D727" s="4" t="s">
        <v>104</v>
      </c>
      <c r="E727" s="4" t="s">
        <v>384</v>
      </c>
      <c r="F727" s="4">
        <v>1</v>
      </c>
    </row>
    <row r="728" spans="1:6" x14ac:dyDescent="0.25">
      <c r="A728" s="4">
        <v>10431675</v>
      </c>
      <c r="B728" s="9" t="s">
        <v>42</v>
      </c>
      <c r="C728" s="4" t="s">
        <v>128</v>
      </c>
      <c r="D728" s="4" t="s">
        <v>104</v>
      </c>
      <c r="E728" s="4" t="s">
        <v>385</v>
      </c>
      <c r="F728" s="4">
        <v>1</v>
      </c>
    </row>
    <row r="729" spans="1:6" x14ac:dyDescent="0.25">
      <c r="A729" s="4">
        <v>10431675</v>
      </c>
      <c r="B729" s="9" t="s">
        <v>42</v>
      </c>
      <c r="C729" s="4" t="s">
        <v>128</v>
      </c>
      <c r="D729" s="4" t="s">
        <v>104</v>
      </c>
      <c r="E729" s="4" t="s">
        <v>377</v>
      </c>
      <c r="F729" s="4">
        <v>0</v>
      </c>
    </row>
    <row r="730" spans="1:6" x14ac:dyDescent="0.25">
      <c r="A730" s="4">
        <v>10431676</v>
      </c>
      <c r="B730" s="9" t="s">
        <v>42</v>
      </c>
      <c r="C730" s="4" t="s">
        <v>275</v>
      </c>
      <c r="D730" s="4" t="s">
        <v>253</v>
      </c>
      <c r="E730" s="4" t="s">
        <v>380</v>
      </c>
      <c r="F730" s="4">
        <v>1</v>
      </c>
    </row>
    <row r="731" spans="1:6" x14ac:dyDescent="0.25">
      <c r="A731" s="4">
        <v>10431676</v>
      </c>
      <c r="B731" s="9" t="s">
        <v>42</v>
      </c>
      <c r="C731" s="4" t="s">
        <v>275</v>
      </c>
      <c r="D731" s="4" t="s">
        <v>253</v>
      </c>
      <c r="E731" s="4" t="s">
        <v>381</v>
      </c>
      <c r="F731" s="4">
        <v>1</v>
      </c>
    </row>
    <row r="732" spans="1:6" x14ac:dyDescent="0.25">
      <c r="A732" s="4">
        <v>10431676</v>
      </c>
      <c r="B732" s="9" t="s">
        <v>42</v>
      </c>
      <c r="C732" s="4" t="s">
        <v>275</v>
      </c>
      <c r="D732" s="4" t="s">
        <v>253</v>
      </c>
      <c r="E732" s="4" t="s">
        <v>382</v>
      </c>
      <c r="F732" s="4">
        <v>1</v>
      </c>
    </row>
    <row r="733" spans="1:6" x14ac:dyDescent="0.25">
      <c r="A733" s="4">
        <v>10431676</v>
      </c>
      <c r="B733" s="9" t="s">
        <v>42</v>
      </c>
      <c r="C733" s="4" t="s">
        <v>275</v>
      </c>
      <c r="D733" s="4" t="s">
        <v>253</v>
      </c>
      <c r="E733" s="4" t="s">
        <v>383</v>
      </c>
      <c r="F733" s="4">
        <v>1</v>
      </c>
    </row>
    <row r="734" spans="1:6" x14ac:dyDescent="0.25">
      <c r="A734" s="4">
        <v>10431676</v>
      </c>
      <c r="B734" s="9" t="s">
        <v>42</v>
      </c>
      <c r="C734" s="4" t="s">
        <v>275</v>
      </c>
      <c r="D734" s="4" t="s">
        <v>253</v>
      </c>
      <c r="E734" s="4" t="s">
        <v>384</v>
      </c>
      <c r="F734" s="4">
        <v>1</v>
      </c>
    </row>
    <row r="735" spans="1:6" x14ac:dyDescent="0.25">
      <c r="A735" s="4">
        <v>10431676</v>
      </c>
      <c r="B735" s="9" t="s">
        <v>42</v>
      </c>
      <c r="C735" s="4" t="s">
        <v>275</v>
      </c>
      <c r="D735" s="4" t="s">
        <v>253</v>
      </c>
      <c r="E735" s="4" t="s">
        <v>385</v>
      </c>
      <c r="F735" s="4">
        <v>1</v>
      </c>
    </row>
    <row r="736" spans="1:6" x14ac:dyDescent="0.25">
      <c r="A736" s="4">
        <v>10431676</v>
      </c>
      <c r="B736" s="9" t="s">
        <v>42</v>
      </c>
      <c r="C736" s="4" t="s">
        <v>275</v>
      </c>
      <c r="D736" s="4" t="s">
        <v>253</v>
      </c>
      <c r="E736" s="4" t="s">
        <v>377</v>
      </c>
      <c r="F736" s="4">
        <v>0</v>
      </c>
    </row>
    <row r="737" spans="1:6" x14ac:dyDescent="0.25">
      <c r="A737" s="4">
        <v>10431677</v>
      </c>
      <c r="B737" s="9" t="s">
        <v>42</v>
      </c>
      <c r="C737" s="4" t="s">
        <v>308</v>
      </c>
      <c r="D737" s="4" t="s">
        <v>48</v>
      </c>
      <c r="E737" s="4" t="s">
        <v>380</v>
      </c>
      <c r="F737" s="4">
        <v>1</v>
      </c>
    </row>
    <row r="738" spans="1:6" x14ac:dyDescent="0.25">
      <c r="A738" s="4">
        <v>10431677</v>
      </c>
      <c r="B738" s="9" t="s">
        <v>42</v>
      </c>
      <c r="C738" s="4" t="s">
        <v>308</v>
      </c>
      <c r="D738" s="4" t="s">
        <v>48</v>
      </c>
      <c r="E738" s="4" t="s">
        <v>381</v>
      </c>
      <c r="F738" s="4">
        <v>1</v>
      </c>
    </row>
    <row r="739" spans="1:6" x14ac:dyDescent="0.25">
      <c r="A739" s="4">
        <v>10431677</v>
      </c>
      <c r="B739" s="9" t="s">
        <v>42</v>
      </c>
      <c r="C739" s="4" t="s">
        <v>308</v>
      </c>
      <c r="D739" s="4" t="s">
        <v>48</v>
      </c>
      <c r="E739" s="4" t="s">
        <v>382</v>
      </c>
      <c r="F739" s="4">
        <v>1</v>
      </c>
    </row>
    <row r="740" spans="1:6" x14ac:dyDescent="0.25">
      <c r="A740" s="4">
        <v>10431677</v>
      </c>
      <c r="B740" s="9" t="s">
        <v>42</v>
      </c>
      <c r="C740" s="4" t="s">
        <v>308</v>
      </c>
      <c r="D740" s="4" t="s">
        <v>48</v>
      </c>
      <c r="E740" s="4" t="s">
        <v>383</v>
      </c>
      <c r="F740" s="4">
        <v>1</v>
      </c>
    </row>
    <row r="741" spans="1:6" x14ac:dyDescent="0.25">
      <c r="A741" s="4">
        <v>10431677</v>
      </c>
      <c r="B741" s="9" t="s">
        <v>42</v>
      </c>
      <c r="C741" s="4" t="s">
        <v>308</v>
      </c>
      <c r="D741" s="4" t="s">
        <v>48</v>
      </c>
      <c r="E741" s="4" t="s">
        <v>384</v>
      </c>
      <c r="F741" s="4">
        <v>1</v>
      </c>
    </row>
    <row r="742" spans="1:6" x14ac:dyDescent="0.25">
      <c r="A742" s="4">
        <v>10431677</v>
      </c>
      <c r="B742" s="9" t="s">
        <v>42</v>
      </c>
      <c r="C742" s="4" t="s">
        <v>308</v>
      </c>
      <c r="D742" s="4" t="s">
        <v>48</v>
      </c>
      <c r="E742" s="4" t="s">
        <v>385</v>
      </c>
      <c r="F742" s="4">
        <v>1</v>
      </c>
    </row>
    <row r="743" spans="1:6" x14ac:dyDescent="0.25">
      <c r="A743" s="4">
        <v>10431677</v>
      </c>
      <c r="B743" s="9" t="s">
        <v>42</v>
      </c>
      <c r="C743" s="4" t="s">
        <v>308</v>
      </c>
      <c r="D743" s="4" t="s">
        <v>48</v>
      </c>
      <c r="E743" s="4" t="s">
        <v>377</v>
      </c>
      <c r="F743" s="4">
        <v>0</v>
      </c>
    </row>
    <row r="744" spans="1:6" x14ac:dyDescent="0.25">
      <c r="A744" s="4">
        <v>10431678</v>
      </c>
      <c r="B744" s="9" t="s">
        <v>42</v>
      </c>
      <c r="C744" s="4" t="s">
        <v>174</v>
      </c>
      <c r="D744" s="4" t="s">
        <v>104</v>
      </c>
      <c r="E744" s="4" t="s">
        <v>380</v>
      </c>
      <c r="F744" s="4">
        <v>0</v>
      </c>
    </row>
    <row r="745" spans="1:6" x14ac:dyDescent="0.25">
      <c r="A745" s="4">
        <v>10431678</v>
      </c>
      <c r="B745" s="9" t="s">
        <v>42</v>
      </c>
      <c r="C745" s="4" t="s">
        <v>174</v>
      </c>
      <c r="D745" s="4" t="s">
        <v>104</v>
      </c>
      <c r="E745" s="4" t="s">
        <v>381</v>
      </c>
      <c r="F745" s="4">
        <v>1</v>
      </c>
    </row>
    <row r="746" spans="1:6" x14ac:dyDescent="0.25">
      <c r="A746" s="4">
        <v>10431678</v>
      </c>
      <c r="B746" s="9" t="s">
        <v>42</v>
      </c>
      <c r="C746" s="4" t="s">
        <v>174</v>
      </c>
      <c r="D746" s="4" t="s">
        <v>104</v>
      </c>
      <c r="E746" s="4" t="s">
        <v>382</v>
      </c>
      <c r="F746" s="4">
        <v>1</v>
      </c>
    </row>
    <row r="747" spans="1:6" x14ac:dyDescent="0.25">
      <c r="A747" s="4">
        <v>10431678</v>
      </c>
      <c r="B747" s="9" t="s">
        <v>42</v>
      </c>
      <c r="C747" s="4" t="s">
        <v>174</v>
      </c>
      <c r="D747" s="4" t="s">
        <v>104</v>
      </c>
      <c r="E747" s="4" t="s">
        <v>383</v>
      </c>
      <c r="F747" s="4">
        <v>1</v>
      </c>
    </row>
    <row r="748" spans="1:6" x14ac:dyDescent="0.25">
      <c r="A748" s="4">
        <v>10431678</v>
      </c>
      <c r="B748" s="9" t="s">
        <v>42</v>
      </c>
      <c r="C748" s="4" t="s">
        <v>174</v>
      </c>
      <c r="D748" s="4" t="s">
        <v>104</v>
      </c>
      <c r="E748" s="4" t="s">
        <v>384</v>
      </c>
      <c r="F748" s="4">
        <v>1</v>
      </c>
    </row>
    <row r="749" spans="1:6" x14ac:dyDescent="0.25">
      <c r="A749" s="4">
        <v>10431678</v>
      </c>
      <c r="B749" s="9" t="s">
        <v>42</v>
      </c>
      <c r="C749" s="4" t="s">
        <v>174</v>
      </c>
      <c r="D749" s="4" t="s">
        <v>104</v>
      </c>
      <c r="E749" s="4" t="s">
        <v>385</v>
      </c>
      <c r="F749" s="4">
        <v>1</v>
      </c>
    </row>
    <row r="750" spans="1:6" x14ac:dyDescent="0.25">
      <c r="A750" s="4">
        <v>10431678</v>
      </c>
      <c r="B750" s="9" t="s">
        <v>42</v>
      </c>
      <c r="C750" s="4" t="s">
        <v>174</v>
      </c>
      <c r="D750" s="4" t="s">
        <v>104</v>
      </c>
      <c r="E750" s="4" t="s">
        <v>377</v>
      </c>
      <c r="F750" s="4">
        <v>0</v>
      </c>
    </row>
    <row r="751" spans="1:6" x14ac:dyDescent="0.25">
      <c r="A751" s="4">
        <v>10431679</v>
      </c>
      <c r="B751" s="9" t="s">
        <v>42</v>
      </c>
      <c r="C751" s="4" t="s">
        <v>60</v>
      </c>
      <c r="D751" s="4" t="s">
        <v>48</v>
      </c>
      <c r="E751" s="4" t="s">
        <v>380</v>
      </c>
      <c r="F751" s="4">
        <v>1</v>
      </c>
    </row>
    <row r="752" spans="1:6" x14ac:dyDescent="0.25">
      <c r="A752" s="4">
        <v>10431679</v>
      </c>
      <c r="B752" s="9" t="s">
        <v>42</v>
      </c>
      <c r="C752" s="4" t="s">
        <v>60</v>
      </c>
      <c r="D752" s="4" t="s">
        <v>48</v>
      </c>
      <c r="E752" s="4" t="s">
        <v>381</v>
      </c>
      <c r="F752" s="4">
        <v>1</v>
      </c>
    </row>
    <row r="753" spans="1:6" x14ac:dyDescent="0.25">
      <c r="A753" s="4">
        <v>10431679</v>
      </c>
      <c r="B753" s="9" t="s">
        <v>42</v>
      </c>
      <c r="C753" s="4" t="s">
        <v>60</v>
      </c>
      <c r="D753" s="4" t="s">
        <v>48</v>
      </c>
      <c r="E753" s="4" t="s">
        <v>382</v>
      </c>
      <c r="F753" s="4">
        <v>1</v>
      </c>
    </row>
    <row r="754" spans="1:6" x14ac:dyDescent="0.25">
      <c r="A754" s="4">
        <v>10431679</v>
      </c>
      <c r="B754" s="9" t="s">
        <v>42</v>
      </c>
      <c r="C754" s="4" t="s">
        <v>60</v>
      </c>
      <c r="D754" s="4" t="s">
        <v>48</v>
      </c>
      <c r="E754" s="4" t="s">
        <v>383</v>
      </c>
      <c r="F754" s="4">
        <v>1</v>
      </c>
    </row>
    <row r="755" spans="1:6" x14ac:dyDescent="0.25">
      <c r="A755" s="4">
        <v>10431679</v>
      </c>
      <c r="B755" s="9" t="s">
        <v>42</v>
      </c>
      <c r="C755" s="4" t="s">
        <v>60</v>
      </c>
      <c r="D755" s="4" t="s">
        <v>48</v>
      </c>
      <c r="E755" s="4" t="s">
        <v>384</v>
      </c>
      <c r="F755" s="4">
        <v>1</v>
      </c>
    </row>
    <row r="756" spans="1:6" x14ac:dyDescent="0.25">
      <c r="A756" s="4">
        <v>10431679</v>
      </c>
      <c r="B756" s="9" t="s">
        <v>42</v>
      </c>
      <c r="C756" s="4" t="s">
        <v>60</v>
      </c>
      <c r="D756" s="4" t="s">
        <v>48</v>
      </c>
      <c r="E756" s="4" t="s">
        <v>385</v>
      </c>
      <c r="F756" s="4">
        <v>1</v>
      </c>
    </row>
    <row r="757" spans="1:6" x14ac:dyDescent="0.25">
      <c r="A757" s="4">
        <v>10431679</v>
      </c>
      <c r="B757" s="9" t="s">
        <v>42</v>
      </c>
      <c r="C757" s="4" t="s">
        <v>60</v>
      </c>
      <c r="D757" s="4" t="s">
        <v>48</v>
      </c>
      <c r="E757" s="4" t="s">
        <v>377</v>
      </c>
      <c r="F757" s="4">
        <v>0</v>
      </c>
    </row>
    <row r="758" spans="1:6" x14ac:dyDescent="0.25">
      <c r="A758" s="4">
        <v>10431680</v>
      </c>
      <c r="B758" s="9" t="s">
        <v>42</v>
      </c>
      <c r="C758" s="4" t="s">
        <v>232</v>
      </c>
      <c r="D758" s="4" t="s">
        <v>233</v>
      </c>
      <c r="E758" s="4" t="s">
        <v>380</v>
      </c>
      <c r="F758" s="4">
        <v>1</v>
      </c>
    </row>
    <row r="759" spans="1:6" x14ac:dyDescent="0.25">
      <c r="A759" s="4">
        <v>10431680</v>
      </c>
      <c r="B759" s="9" t="s">
        <v>42</v>
      </c>
      <c r="C759" s="4" t="s">
        <v>232</v>
      </c>
      <c r="D759" s="4" t="s">
        <v>233</v>
      </c>
      <c r="E759" s="4" t="s">
        <v>381</v>
      </c>
      <c r="F759" s="4">
        <v>1</v>
      </c>
    </row>
    <row r="760" spans="1:6" x14ac:dyDescent="0.25">
      <c r="A760" s="4">
        <v>10431680</v>
      </c>
      <c r="B760" s="9" t="s">
        <v>42</v>
      </c>
      <c r="C760" s="4" t="s">
        <v>232</v>
      </c>
      <c r="D760" s="4" t="s">
        <v>233</v>
      </c>
      <c r="E760" s="4" t="s">
        <v>382</v>
      </c>
      <c r="F760" s="4">
        <v>1</v>
      </c>
    </row>
    <row r="761" spans="1:6" x14ac:dyDescent="0.25">
      <c r="A761" s="4">
        <v>10431680</v>
      </c>
      <c r="B761" s="9" t="s">
        <v>42</v>
      </c>
      <c r="C761" s="4" t="s">
        <v>232</v>
      </c>
      <c r="D761" s="4" t="s">
        <v>233</v>
      </c>
      <c r="E761" s="4" t="s">
        <v>383</v>
      </c>
      <c r="F761" s="4">
        <v>1</v>
      </c>
    </row>
    <row r="762" spans="1:6" x14ac:dyDescent="0.25">
      <c r="A762" s="4">
        <v>10431680</v>
      </c>
      <c r="B762" s="9" t="s">
        <v>42</v>
      </c>
      <c r="C762" s="4" t="s">
        <v>232</v>
      </c>
      <c r="D762" s="4" t="s">
        <v>233</v>
      </c>
      <c r="E762" s="4" t="s">
        <v>384</v>
      </c>
      <c r="F762" s="4">
        <v>1</v>
      </c>
    </row>
    <row r="763" spans="1:6" x14ac:dyDescent="0.25">
      <c r="A763" s="4">
        <v>10431680</v>
      </c>
      <c r="B763" s="9" t="s">
        <v>42</v>
      </c>
      <c r="C763" s="4" t="s">
        <v>232</v>
      </c>
      <c r="D763" s="4" t="s">
        <v>233</v>
      </c>
      <c r="E763" s="4" t="s">
        <v>385</v>
      </c>
      <c r="F763" s="4">
        <v>1</v>
      </c>
    </row>
    <row r="764" spans="1:6" x14ac:dyDescent="0.25">
      <c r="A764" s="4">
        <v>10431680</v>
      </c>
      <c r="B764" s="9" t="s">
        <v>42</v>
      </c>
      <c r="C764" s="4" t="s">
        <v>232</v>
      </c>
      <c r="D764" s="4" t="s">
        <v>233</v>
      </c>
      <c r="E764" s="4" t="s">
        <v>377</v>
      </c>
      <c r="F764" s="4">
        <v>0</v>
      </c>
    </row>
    <row r="765" spans="1:6" x14ac:dyDescent="0.25">
      <c r="A765" s="4">
        <v>10431681</v>
      </c>
      <c r="B765" s="9" t="s">
        <v>42</v>
      </c>
      <c r="C765" s="4" t="s">
        <v>278</v>
      </c>
      <c r="D765" s="4" t="s">
        <v>253</v>
      </c>
      <c r="E765" s="4" t="s">
        <v>380</v>
      </c>
      <c r="F765" s="4">
        <v>1</v>
      </c>
    </row>
    <row r="766" spans="1:6" x14ac:dyDescent="0.25">
      <c r="A766" s="4">
        <v>10431681</v>
      </c>
      <c r="B766" s="9" t="s">
        <v>42</v>
      </c>
      <c r="C766" s="4" t="s">
        <v>278</v>
      </c>
      <c r="D766" s="4" t="s">
        <v>253</v>
      </c>
      <c r="E766" s="4" t="s">
        <v>381</v>
      </c>
      <c r="F766" s="4">
        <v>1</v>
      </c>
    </row>
    <row r="767" spans="1:6" x14ac:dyDescent="0.25">
      <c r="A767" s="4">
        <v>10431681</v>
      </c>
      <c r="B767" s="9" t="s">
        <v>42</v>
      </c>
      <c r="C767" s="4" t="s">
        <v>278</v>
      </c>
      <c r="D767" s="4" t="s">
        <v>253</v>
      </c>
      <c r="E767" s="4" t="s">
        <v>382</v>
      </c>
      <c r="F767" s="4">
        <v>1</v>
      </c>
    </row>
    <row r="768" spans="1:6" x14ac:dyDescent="0.25">
      <c r="A768" s="4">
        <v>10431681</v>
      </c>
      <c r="B768" s="9" t="s">
        <v>42</v>
      </c>
      <c r="C768" s="4" t="s">
        <v>278</v>
      </c>
      <c r="D768" s="4" t="s">
        <v>253</v>
      </c>
      <c r="E768" s="4" t="s">
        <v>383</v>
      </c>
      <c r="F768" s="4">
        <v>1</v>
      </c>
    </row>
    <row r="769" spans="1:6" x14ac:dyDescent="0.25">
      <c r="A769" s="4">
        <v>10431681</v>
      </c>
      <c r="B769" s="9" t="s">
        <v>42</v>
      </c>
      <c r="C769" s="4" t="s">
        <v>278</v>
      </c>
      <c r="D769" s="4" t="s">
        <v>253</v>
      </c>
      <c r="E769" s="4" t="s">
        <v>384</v>
      </c>
      <c r="F769" s="4">
        <v>1</v>
      </c>
    </row>
    <row r="770" spans="1:6" x14ac:dyDescent="0.25">
      <c r="A770" s="4">
        <v>10431681</v>
      </c>
      <c r="B770" s="9" t="s">
        <v>42</v>
      </c>
      <c r="C770" s="4" t="s">
        <v>278</v>
      </c>
      <c r="D770" s="4" t="s">
        <v>253</v>
      </c>
      <c r="E770" s="4" t="s">
        <v>385</v>
      </c>
      <c r="F770" s="4">
        <v>1</v>
      </c>
    </row>
    <row r="771" spans="1:6" x14ac:dyDescent="0.25">
      <c r="A771" s="4">
        <v>10431681</v>
      </c>
      <c r="B771" s="9" t="s">
        <v>42</v>
      </c>
      <c r="C771" s="4" t="s">
        <v>278</v>
      </c>
      <c r="D771" s="4" t="s">
        <v>253</v>
      </c>
      <c r="E771" s="4" t="s">
        <v>377</v>
      </c>
      <c r="F771" s="4">
        <v>0</v>
      </c>
    </row>
    <row r="772" spans="1:6" x14ac:dyDescent="0.25">
      <c r="A772" s="4">
        <v>10431682</v>
      </c>
      <c r="B772" s="9" t="s">
        <v>42</v>
      </c>
      <c r="C772" s="4" t="s">
        <v>295</v>
      </c>
      <c r="D772" s="4" t="s">
        <v>233</v>
      </c>
      <c r="E772" s="4" t="s">
        <v>380</v>
      </c>
      <c r="F772" s="4">
        <v>1</v>
      </c>
    </row>
    <row r="773" spans="1:6" x14ac:dyDescent="0.25">
      <c r="A773" s="4">
        <v>10431682</v>
      </c>
      <c r="B773" s="9" t="s">
        <v>42</v>
      </c>
      <c r="C773" s="4" t="s">
        <v>295</v>
      </c>
      <c r="D773" s="4" t="s">
        <v>233</v>
      </c>
      <c r="E773" s="4" t="s">
        <v>381</v>
      </c>
      <c r="F773" s="4">
        <v>1</v>
      </c>
    </row>
    <row r="774" spans="1:6" x14ac:dyDescent="0.25">
      <c r="A774" s="4">
        <v>10431682</v>
      </c>
      <c r="B774" s="9" t="s">
        <v>42</v>
      </c>
      <c r="C774" s="4" t="s">
        <v>295</v>
      </c>
      <c r="D774" s="4" t="s">
        <v>233</v>
      </c>
      <c r="E774" s="4" t="s">
        <v>382</v>
      </c>
      <c r="F774" s="4">
        <v>1</v>
      </c>
    </row>
    <row r="775" spans="1:6" x14ac:dyDescent="0.25">
      <c r="A775" s="4">
        <v>10431682</v>
      </c>
      <c r="B775" s="9" t="s">
        <v>42</v>
      </c>
      <c r="C775" s="4" t="s">
        <v>295</v>
      </c>
      <c r="D775" s="4" t="s">
        <v>233</v>
      </c>
      <c r="E775" s="4" t="s">
        <v>383</v>
      </c>
      <c r="F775" s="4">
        <v>1</v>
      </c>
    </row>
    <row r="776" spans="1:6" x14ac:dyDescent="0.25">
      <c r="A776" s="4">
        <v>10431682</v>
      </c>
      <c r="B776" s="9" t="s">
        <v>42</v>
      </c>
      <c r="C776" s="4" t="s">
        <v>295</v>
      </c>
      <c r="D776" s="4" t="s">
        <v>233</v>
      </c>
      <c r="E776" s="4" t="s">
        <v>384</v>
      </c>
      <c r="F776" s="4">
        <v>1</v>
      </c>
    </row>
    <row r="777" spans="1:6" x14ac:dyDescent="0.25">
      <c r="A777" s="4">
        <v>10431682</v>
      </c>
      <c r="B777" s="9" t="s">
        <v>42</v>
      </c>
      <c r="C777" s="4" t="s">
        <v>295</v>
      </c>
      <c r="D777" s="4" t="s">
        <v>233</v>
      </c>
      <c r="E777" s="4" t="s">
        <v>385</v>
      </c>
      <c r="F777" s="4">
        <v>1</v>
      </c>
    </row>
    <row r="778" spans="1:6" x14ac:dyDescent="0.25">
      <c r="A778" s="4">
        <v>10431682</v>
      </c>
      <c r="B778" s="9" t="s">
        <v>42</v>
      </c>
      <c r="C778" s="4" t="s">
        <v>295</v>
      </c>
      <c r="D778" s="4" t="s">
        <v>233</v>
      </c>
      <c r="E778" s="4" t="s">
        <v>377</v>
      </c>
      <c r="F778" s="4">
        <v>0</v>
      </c>
    </row>
    <row r="779" spans="1:6" x14ac:dyDescent="0.25">
      <c r="A779" s="4">
        <v>10431683</v>
      </c>
      <c r="B779" s="9" t="s">
        <v>42</v>
      </c>
      <c r="C779" s="4" t="s">
        <v>169</v>
      </c>
      <c r="D779" s="4" t="s">
        <v>104</v>
      </c>
      <c r="E779" s="4" t="s">
        <v>380</v>
      </c>
      <c r="F779" s="4">
        <v>1</v>
      </c>
    </row>
    <row r="780" spans="1:6" x14ac:dyDescent="0.25">
      <c r="A780" s="4">
        <v>10431683</v>
      </c>
      <c r="B780" s="9" t="s">
        <v>42</v>
      </c>
      <c r="C780" s="4" t="s">
        <v>169</v>
      </c>
      <c r="D780" s="4" t="s">
        <v>104</v>
      </c>
      <c r="E780" s="4" t="s">
        <v>381</v>
      </c>
      <c r="F780" s="4">
        <v>1</v>
      </c>
    </row>
    <row r="781" spans="1:6" x14ac:dyDescent="0.25">
      <c r="A781" s="4">
        <v>10431683</v>
      </c>
      <c r="B781" s="9" t="s">
        <v>42</v>
      </c>
      <c r="C781" s="4" t="s">
        <v>169</v>
      </c>
      <c r="D781" s="4" t="s">
        <v>104</v>
      </c>
      <c r="E781" s="4" t="s">
        <v>382</v>
      </c>
      <c r="F781" s="4">
        <v>1</v>
      </c>
    </row>
    <row r="782" spans="1:6" x14ac:dyDescent="0.25">
      <c r="A782" s="4">
        <v>10431683</v>
      </c>
      <c r="B782" s="9" t="s">
        <v>42</v>
      </c>
      <c r="C782" s="4" t="s">
        <v>169</v>
      </c>
      <c r="D782" s="4" t="s">
        <v>104</v>
      </c>
      <c r="E782" s="4" t="s">
        <v>383</v>
      </c>
      <c r="F782" s="4">
        <v>1</v>
      </c>
    </row>
    <row r="783" spans="1:6" x14ac:dyDescent="0.25">
      <c r="A783" s="4">
        <v>10431683</v>
      </c>
      <c r="B783" s="9" t="s">
        <v>42</v>
      </c>
      <c r="C783" s="4" t="s">
        <v>169</v>
      </c>
      <c r="D783" s="4" t="s">
        <v>104</v>
      </c>
      <c r="E783" s="4" t="s">
        <v>384</v>
      </c>
      <c r="F783" s="4">
        <v>1</v>
      </c>
    </row>
    <row r="784" spans="1:6" x14ac:dyDescent="0.25">
      <c r="A784" s="4">
        <v>10431683</v>
      </c>
      <c r="B784" s="9" t="s">
        <v>42</v>
      </c>
      <c r="C784" s="4" t="s">
        <v>169</v>
      </c>
      <c r="D784" s="4" t="s">
        <v>104</v>
      </c>
      <c r="E784" s="4" t="s">
        <v>385</v>
      </c>
      <c r="F784" s="4">
        <v>1</v>
      </c>
    </row>
    <row r="785" spans="1:6" x14ac:dyDescent="0.25">
      <c r="A785" s="4">
        <v>10431683</v>
      </c>
      <c r="B785" s="9" t="s">
        <v>42</v>
      </c>
      <c r="C785" s="4" t="s">
        <v>169</v>
      </c>
      <c r="D785" s="4" t="s">
        <v>104</v>
      </c>
      <c r="E785" s="4" t="s">
        <v>377</v>
      </c>
      <c r="F785" s="4">
        <v>0</v>
      </c>
    </row>
    <row r="786" spans="1:6" x14ac:dyDescent="0.25">
      <c r="A786" s="4">
        <v>10431684</v>
      </c>
      <c r="B786" s="9" t="s">
        <v>42</v>
      </c>
      <c r="C786" s="4" t="s">
        <v>252</v>
      </c>
      <c r="D786" s="4" t="s">
        <v>253</v>
      </c>
      <c r="E786" s="4" t="s">
        <v>380</v>
      </c>
      <c r="F786" s="4">
        <v>1</v>
      </c>
    </row>
    <row r="787" spans="1:6" x14ac:dyDescent="0.25">
      <c r="A787" s="4">
        <v>10431684</v>
      </c>
      <c r="B787" s="9" t="s">
        <v>42</v>
      </c>
      <c r="C787" s="4" t="s">
        <v>252</v>
      </c>
      <c r="D787" s="4" t="s">
        <v>253</v>
      </c>
      <c r="E787" s="4" t="s">
        <v>381</v>
      </c>
      <c r="F787" s="4">
        <v>1</v>
      </c>
    </row>
    <row r="788" spans="1:6" x14ac:dyDescent="0.25">
      <c r="A788" s="4">
        <v>10431684</v>
      </c>
      <c r="B788" s="9" t="s">
        <v>42</v>
      </c>
      <c r="C788" s="4" t="s">
        <v>252</v>
      </c>
      <c r="D788" s="4" t="s">
        <v>253</v>
      </c>
      <c r="E788" s="4" t="s">
        <v>382</v>
      </c>
      <c r="F788" s="4">
        <v>1</v>
      </c>
    </row>
    <row r="789" spans="1:6" x14ac:dyDescent="0.25">
      <c r="A789" s="4">
        <v>10431684</v>
      </c>
      <c r="B789" s="9" t="s">
        <v>42</v>
      </c>
      <c r="C789" s="4" t="s">
        <v>252</v>
      </c>
      <c r="D789" s="4" t="s">
        <v>253</v>
      </c>
      <c r="E789" s="4" t="s">
        <v>383</v>
      </c>
      <c r="F789" s="4">
        <v>1</v>
      </c>
    </row>
    <row r="790" spans="1:6" x14ac:dyDescent="0.25">
      <c r="A790" s="4">
        <v>10431684</v>
      </c>
      <c r="B790" s="9" t="s">
        <v>42</v>
      </c>
      <c r="C790" s="4" t="s">
        <v>252</v>
      </c>
      <c r="D790" s="4" t="s">
        <v>253</v>
      </c>
      <c r="E790" s="4" t="s">
        <v>384</v>
      </c>
      <c r="F790" s="4">
        <v>1</v>
      </c>
    </row>
    <row r="791" spans="1:6" x14ac:dyDescent="0.25">
      <c r="A791" s="4">
        <v>10431684</v>
      </c>
      <c r="B791" s="9" t="s">
        <v>42</v>
      </c>
      <c r="C791" s="4" t="s">
        <v>252</v>
      </c>
      <c r="D791" s="4" t="s">
        <v>253</v>
      </c>
      <c r="E791" s="4" t="s">
        <v>385</v>
      </c>
      <c r="F791" s="4">
        <v>0</v>
      </c>
    </row>
    <row r="792" spans="1:6" x14ac:dyDescent="0.25">
      <c r="A792" s="4">
        <v>10431684</v>
      </c>
      <c r="B792" s="9" t="s">
        <v>42</v>
      </c>
      <c r="C792" s="4" t="s">
        <v>252</v>
      </c>
      <c r="D792" s="4" t="s">
        <v>253</v>
      </c>
      <c r="E792" s="4" t="s">
        <v>377</v>
      </c>
      <c r="F792" s="4">
        <v>0</v>
      </c>
    </row>
    <row r="793" spans="1:6" x14ac:dyDescent="0.25">
      <c r="A793" s="4">
        <v>10435655</v>
      </c>
      <c r="B793" s="9" t="s">
        <v>42</v>
      </c>
      <c r="C793" s="4" t="s">
        <v>305</v>
      </c>
      <c r="D793" s="4" t="s">
        <v>253</v>
      </c>
      <c r="E793" s="4" t="s">
        <v>380</v>
      </c>
      <c r="F793" s="4">
        <v>1</v>
      </c>
    </row>
    <row r="794" spans="1:6" x14ac:dyDescent="0.25">
      <c r="A794" s="4">
        <v>10435655</v>
      </c>
      <c r="B794" s="9" t="s">
        <v>42</v>
      </c>
      <c r="C794" s="4" t="s">
        <v>305</v>
      </c>
      <c r="D794" s="4" t="s">
        <v>253</v>
      </c>
      <c r="E794" s="4" t="s">
        <v>381</v>
      </c>
      <c r="F794" s="4">
        <v>1</v>
      </c>
    </row>
    <row r="795" spans="1:6" x14ac:dyDescent="0.25">
      <c r="A795" s="4">
        <v>10435655</v>
      </c>
      <c r="B795" s="9" t="s">
        <v>42</v>
      </c>
      <c r="C795" s="4" t="s">
        <v>305</v>
      </c>
      <c r="D795" s="4" t="s">
        <v>253</v>
      </c>
      <c r="E795" s="4" t="s">
        <v>382</v>
      </c>
      <c r="F795" s="4">
        <v>1</v>
      </c>
    </row>
    <row r="796" spans="1:6" x14ac:dyDescent="0.25">
      <c r="A796" s="4">
        <v>10435655</v>
      </c>
      <c r="B796" s="9" t="s">
        <v>42</v>
      </c>
      <c r="C796" s="4" t="s">
        <v>305</v>
      </c>
      <c r="D796" s="4" t="s">
        <v>253</v>
      </c>
      <c r="E796" s="4" t="s">
        <v>383</v>
      </c>
      <c r="F796" s="4">
        <v>1</v>
      </c>
    </row>
    <row r="797" spans="1:6" x14ac:dyDescent="0.25">
      <c r="A797" s="4">
        <v>10435655</v>
      </c>
      <c r="B797" s="9" t="s">
        <v>42</v>
      </c>
      <c r="C797" s="4" t="s">
        <v>305</v>
      </c>
      <c r="D797" s="4" t="s">
        <v>253</v>
      </c>
      <c r="E797" s="4" t="s">
        <v>384</v>
      </c>
      <c r="F797" s="4">
        <v>1</v>
      </c>
    </row>
    <row r="798" spans="1:6" x14ac:dyDescent="0.25">
      <c r="A798" s="4">
        <v>10435655</v>
      </c>
      <c r="B798" s="9" t="s">
        <v>42</v>
      </c>
      <c r="C798" s="4" t="s">
        <v>305</v>
      </c>
      <c r="D798" s="4" t="s">
        <v>253</v>
      </c>
      <c r="E798" s="4" t="s">
        <v>385</v>
      </c>
      <c r="F798" s="4">
        <v>0</v>
      </c>
    </row>
    <row r="799" spans="1:6" x14ac:dyDescent="0.25">
      <c r="A799" s="4">
        <v>10435655</v>
      </c>
      <c r="B799" s="9" t="s">
        <v>42</v>
      </c>
      <c r="C799" s="4" t="s">
        <v>305</v>
      </c>
      <c r="D799" s="4" t="s">
        <v>253</v>
      </c>
      <c r="E799" s="4" t="s">
        <v>377</v>
      </c>
      <c r="F799" s="4">
        <v>0</v>
      </c>
    </row>
    <row r="800" spans="1:6" x14ac:dyDescent="0.25">
      <c r="A800" s="4">
        <v>10435656</v>
      </c>
      <c r="B800" s="9" t="s">
        <v>42</v>
      </c>
      <c r="C800" s="4" t="s">
        <v>194</v>
      </c>
      <c r="D800" s="4" t="s">
        <v>186</v>
      </c>
      <c r="E800" s="4" t="s">
        <v>380</v>
      </c>
      <c r="F800" s="4">
        <v>1</v>
      </c>
    </row>
    <row r="801" spans="1:6" x14ac:dyDescent="0.25">
      <c r="A801" s="4">
        <v>10435656</v>
      </c>
      <c r="B801" s="9" t="s">
        <v>42</v>
      </c>
      <c r="C801" s="4" t="s">
        <v>194</v>
      </c>
      <c r="D801" s="4" t="s">
        <v>186</v>
      </c>
      <c r="E801" s="4" t="s">
        <v>381</v>
      </c>
      <c r="F801" s="4">
        <v>1</v>
      </c>
    </row>
    <row r="802" spans="1:6" x14ac:dyDescent="0.25">
      <c r="A802" s="4">
        <v>10435656</v>
      </c>
      <c r="B802" s="9" t="s">
        <v>42</v>
      </c>
      <c r="C802" s="4" t="s">
        <v>194</v>
      </c>
      <c r="D802" s="4" t="s">
        <v>186</v>
      </c>
      <c r="E802" s="4" t="s">
        <v>382</v>
      </c>
      <c r="F802" s="4">
        <v>1</v>
      </c>
    </row>
    <row r="803" spans="1:6" x14ac:dyDescent="0.25">
      <c r="A803" s="4">
        <v>10435656</v>
      </c>
      <c r="B803" s="9" t="s">
        <v>42</v>
      </c>
      <c r="C803" s="4" t="s">
        <v>194</v>
      </c>
      <c r="D803" s="4" t="s">
        <v>186</v>
      </c>
      <c r="E803" s="4" t="s">
        <v>383</v>
      </c>
      <c r="F803" s="4">
        <v>1</v>
      </c>
    </row>
    <row r="804" spans="1:6" x14ac:dyDescent="0.25">
      <c r="A804" s="4">
        <v>10435656</v>
      </c>
      <c r="B804" s="9" t="s">
        <v>42</v>
      </c>
      <c r="C804" s="4" t="s">
        <v>194</v>
      </c>
      <c r="D804" s="4" t="s">
        <v>186</v>
      </c>
      <c r="E804" s="4" t="s">
        <v>384</v>
      </c>
      <c r="F804" s="4">
        <v>1</v>
      </c>
    </row>
    <row r="805" spans="1:6" x14ac:dyDescent="0.25">
      <c r="A805" s="4">
        <v>10435656</v>
      </c>
      <c r="B805" s="9" t="s">
        <v>42</v>
      </c>
      <c r="C805" s="4" t="s">
        <v>194</v>
      </c>
      <c r="D805" s="4" t="s">
        <v>186</v>
      </c>
      <c r="E805" s="4" t="s">
        <v>385</v>
      </c>
      <c r="F805" s="4">
        <v>1</v>
      </c>
    </row>
    <row r="806" spans="1:6" x14ac:dyDescent="0.25">
      <c r="A806" s="4">
        <v>10435656</v>
      </c>
      <c r="B806" s="9" t="s">
        <v>42</v>
      </c>
      <c r="C806" s="4" t="s">
        <v>194</v>
      </c>
      <c r="D806" s="4" t="s">
        <v>186</v>
      </c>
      <c r="E806" s="4" t="s">
        <v>377</v>
      </c>
      <c r="F806" s="4">
        <v>0</v>
      </c>
    </row>
    <row r="807" spans="1:6" x14ac:dyDescent="0.25">
      <c r="A807" s="4">
        <v>10435657</v>
      </c>
      <c r="B807" s="9" t="s">
        <v>42</v>
      </c>
      <c r="C807" s="4" t="s">
        <v>82</v>
      </c>
      <c r="D807" s="4" t="s">
        <v>48</v>
      </c>
      <c r="E807" s="4" t="s">
        <v>380</v>
      </c>
      <c r="F807" s="4">
        <v>1</v>
      </c>
    </row>
    <row r="808" spans="1:6" x14ac:dyDescent="0.25">
      <c r="A808" s="4">
        <v>10435657</v>
      </c>
      <c r="B808" s="9" t="s">
        <v>42</v>
      </c>
      <c r="C808" s="4" t="s">
        <v>82</v>
      </c>
      <c r="D808" s="4" t="s">
        <v>48</v>
      </c>
      <c r="E808" s="4" t="s">
        <v>381</v>
      </c>
      <c r="F808" s="4">
        <v>1</v>
      </c>
    </row>
    <row r="809" spans="1:6" x14ac:dyDescent="0.25">
      <c r="A809" s="4">
        <v>10435657</v>
      </c>
      <c r="B809" s="9" t="s">
        <v>42</v>
      </c>
      <c r="C809" s="4" t="s">
        <v>82</v>
      </c>
      <c r="D809" s="4" t="s">
        <v>48</v>
      </c>
      <c r="E809" s="4" t="s">
        <v>382</v>
      </c>
      <c r="F809" s="4">
        <v>1</v>
      </c>
    </row>
    <row r="810" spans="1:6" x14ac:dyDescent="0.25">
      <c r="A810" s="4">
        <v>10435657</v>
      </c>
      <c r="B810" s="9" t="s">
        <v>42</v>
      </c>
      <c r="C810" s="4" t="s">
        <v>82</v>
      </c>
      <c r="D810" s="4" t="s">
        <v>48</v>
      </c>
      <c r="E810" s="4" t="s">
        <v>383</v>
      </c>
      <c r="F810" s="4">
        <v>1</v>
      </c>
    </row>
    <row r="811" spans="1:6" x14ac:dyDescent="0.25">
      <c r="A811" s="4">
        <v>10435657</v>
      </c>
      <c r="B811" s="9" t="s">
        <v>42</v>
      </c>
      <c r="C811" s="4" t="s">
        <v>82</v>
      </c>
      <c r="D811" s="4" t="s">
        <v>48</v>
      </c>
      <c r="E811" s="4" t="s">
        <v>384</v>
      </c>
      <c r="F811" s="4">
        <v>1</v>
      </c>
    </row>
    <row r="812" spans="1:6" x14ac:dyDescent="0.25">
      <c r="A812" s="4">
        <v>10435657</v>
      </c>
      <c r="B812" s="9" t="s">
        <v>42</v>
      </c>
      <c r="C812" s="4" t="s">
        <v>82</v>
      </c>
      <c r="D812" s="4" t="s">
        <v>48</v>
      </c>
      <c r="E812" s="4" t="s">
        <v>385</v>
      </c>
      <c r="F812" s="4">
        <v>0</v>
      </c>
    </row>
    <row r="813" spans="1:6" x14ac:dyDescent="0.25">
      <c r="A813" s="4">
        <v>10435657</v>
      </c>
      <c r="B813" s="9" t="s">
        <v>42</v>
      </c>
      <c r="C813" s="4" t="s">
        <v>82</v>
      </c>
      <c r="D813" s="4" t="s">
        <v>48</v>
      </c>
      <c r="E813" s="4" t="s">
        <v>377</v>
      </c>
      <c r="F813" s="4">
        <v>0</v>
      </c>
    </row>
    <row r="814" spans="1:6" x14ac:dyDescent="0.25">
      <c r="A814" s="4">
        <v>10435658</v>
      </c>
      <c r="B814" s="9" t="s">
        <v>42</v>
      </c>
      <c r="C814" s="4" t="s">
        <v>125</v>
      </c>
      <c r="D814" s="4" t="s">
        <v>104</v>
      </c>
      <c r="E814" s="4" t="s">
        <v>380</v>
      </c>
      <c r="F814" s="4">
        <v>1</v>
      </c>
    </row>
    <row r="815" spans="1:6" x14ac:dyDescent="0.25">
      <c r="A815" s="4">
        <v>10435658</v>
      </c>
      <c r="B815" s="9" t="s">
        <v>42</v>
      </c>
      <c r="C815" s="4" t="s">
        <v>125</v>
      </c>
      <c r="D815" s="4" t="s">
        <v>104</v>
      </c>
      <c r="E815" s="4" t="s">
        <v>381</v>
      </c>
      <c r="F815" s="4">
        <v>1</v>
      </c>
    </row>
    <row r="816" spans="1:6" x14ac:dyDescent="0.25">
      <c r="A816" s="4">
        <v>10435658</v>
      </c>
      <c r="B816" s="9" t="s">
        <v>42</v>
      </c>
      <c r="C816" s="4" t="s">
        <v>125</v>
      </c>
      <c r="D816" s="4" t="s">
        <v>104</v>
      </c>
      <c r="E816" s="4" t="s">
        <v>382</v>
      </c>
      <c r="F816" s="4">
        <v>1</v>
      </c>
    </row>
    <row r="817" spans="1:6" x14ac:dyDescent="0.25">
      <c r="A817" s="4">
        <v>10435658</v>
      </c>
      <c r="B817" s="9" t="s">
        <v>42</v>
      </c>
      <c r="C817" s="4" t="s">
        <v>125</v>
      </c>
      <c r="D817" s="4" t="s">
        <v>104</v>
      </c>
      <c r="E817" s="4" t="s">
        <v>383</v>
      </c>
      <c r="F817" s="4">
        <v>1</v>
      </c>
    </row>
    <row r="818" spans="1:6" x14ac:dyDescent="0.25">
      <c r="A818" s="4">
        <v>10435658</v>
      </c>
      <c r="B818" s="9" t="s">
        <v>42</v>
      </c>
      <c r="C818" s="4" t="s">
        <v>125</v>
      </c>
      <c r="D818" s="4" t="s">
        <v>104</v>
      </c>
      <c r="E818" s="4" t="s">
        <v>384</v>
      </c>
      <c r="F818" s="4">
        <v>1</v>
      </c>
    </row>
    <row r="819" spans="1:6" x14ac:dyDescent="0.25">
      <c r="A819" s="4">
        <v>10435658</v>
      </c>
      <c r="B819" s="9" t="s">
        <v>42</v>
      </c>
      <c r="C819" s="4" t="s">
        <v>125</v>
      </c>
      <c r="D819" s="4" t="s">
        <v>104</v>
      </c>
      <c r="E819" s="4" t="s">
        <v>385</v>
      </c>
      <c r="F819" s="4">
        <v>0</v>
      </c>
    </row>
    <row r="820" spans="1:6" x14ac:dyDescent="0.25">
      <c r="A820" s="4">
        <v>10435658</v>
      </c>
      <c r="B820" s="9" t="s">
        <v>42</v>
      </c>
      <c r="C820" s="4" t="s">
        <v>125</v>
      </c>
      <c r="D820" s="4" t="s">
        <v>104</v>
      </c>
      <c r="E820" s="4" t="s">
        <v>377</v>
      </c>
      <c r="F820" s="4">
        <v>0</v>
      </c>
    </row>
    <row r="821" spans="1:6" x14ac:dyDescent="0.25">
      <c r="A821" s="4">
        <v>10435659</v>
      </c>
      <c r="B821" s="9" t="s">
        <v>42</v>
      </c>
      <c r="C821" s="4" t="s">
        <v>185</v>
      </c>
      <c r="D821" s="4" t="s">
        <v>186</v>
      </c>
      <c r="E821" s="4" t="s">
        <v>380</v>
      </c>
      <c r="F821" s="4">
        <v>1</v>
      </c>
    </row>
    <row r="822" spans="1:6" x14ac:dyDescent="0.25">
      <c r="A822" s="4">
        <v>10435659</v>
      </c>
      <c r="B822" s="9" t="s">
        <v>42</v>
      </c>
      <c r="C822" s="4" t="s">
        <v>185</v>
      </c>
      <c r="D822" s="4" t="s">
        <v>186</v>
      </c>
      <c r="E822" s="4" t="s">
        <v>381</v>
      </c>
      <c r="F822" s="4">
        <v>1</v>
      </c>
    </row>
    <row r="823" spans="1:6" x14ac:dyDescent="0.25">
      <c r="A823" s="4">
        <v>10435659</v>
      </c>
      <c r="B823" s="9" t="s">
        <v>42</v>
      </c>
      <c r="C823" s="4" t="s">
        <v>185</v>
      </c>
      <c r="D823" s="4" t="s">
        <v>186</v>
      </c>
      <c r="E823" s="4" t="s">
        <v>382</v>
      </c>
      <c r="F823" s="4">
        <v>1</v>
      </c>
    </row>
    <row r="824" spans="1:6" x14ac:dyDescent="0.25">
      <c r="A824" s="4">
        <v>10435659</v>
      </c>
      <c r="B824" s="9" t="s">
        <v>42</v>
      </c>
      <c r="C824" s="4" t="s">
        <v>185</v>
      </c>
      <c r="D824" s="4" t="s">
        <v>186</v>
      </c>
      <c r="E824" s="4" t="s">
        <v>383</v>
      </c>
      <c r="F824" s="4">
        <v>1</v>
      </c>
    </row>
    <row r="825" spans="1:6" x14ac:dyDescent="0.25">
      <c r="A825" s="4">
        <v>10435659</v>
      </c>
      <c r="B825" s="9" t="s">
        <v>42</v>
      </c>
      <c r="C825" s="4" t="s">
        <v>185</v>
      </c>
      <c r="D825" s="4" t="s">
        <v>186</v>
      </c>
      <c r="E825" s="4" t="s">
        <v>384</v>
      </c>
      <c r="F825" s="4">
        <v>1</v>
      </c>
    </row>
    <row r="826" spans="1:6" x14ac:dyDescent="0.25">
      <c r="A826" s="4">
        <v>10435659</v>
      </c>
      <c r="B826" s="9" t="s">
        <v>42</v>
      </c>
      <c r="C826" s="4" t="s">
        <v>185</v>
      </c>
      <c r="D826" s="4" t="s">
        <v>186</v>
      </c>
      <c r="E826" s="4" t="s">
        <v>385</v>
      </c>
      <c r="F826" s="4">
        <v>1</v>
      </c>
    </row>
    <row r="827" spans="1:6" x14ac:dyDescent="0.25">
      <c r="A827" s="4">
        <v>10435659</v>
      </c>
      <c r="B827" s="9" t="s">
        <v>42</v>
      </c>
      <c r="C827" s="4" t="s">
        <v>185</v>
      </c>
      <c r="D827" s="4" t="s">
        <v>186</v>
      </c>
      <c r="E827" s="4" t="s">
        <v>377</v>
      </c>
      <c r="F827" s="4">
        <v>0</v>
      </c>
    </row>
    <row r="828" spans="1:6" x14ac:dyDescent="0.25">
      <c r="A828" s="4">
        <v>10435660</v>
      </c>
      <c r="B828" s="9" t="s">
        <v>42</v>
      </c>
      <c r="C828" s="4" t="s">
        <v>209</v>
      </c>
      <c r="D828" s="4" t="s">
        <v>186</v>
      </c>
      <c r="E828" s="4" t="s">
        <v>380</v>
      </c>
      <c r="F828" s="4">
        <v>1</v>
      </c>
    </row>
    <row r="829" spans="1:6" x14ac:dyDescent="0.25">
      <c r="A829" s="4">
        <v>10435660</v>
      </c>
      <c r="B829" s="9" t="s">
        <v>42</v>
      </c>
      <c r="C829" s="4" t="s">
        <v>209</v>
      </c>
      <c r="D829" s="4" t="s">
        <v>186</v>
      </c>
      <c r="E829" s="4" t="s">
        <v>381</v>
      </c>
      <c r="F829" s="4">
        <v>1</v>
      </c>
    </row>
    <row r="830" spans="1:6" x14ac:dyDescent="0.25">
      <c r="A830" s="4">
        <v>10435660</v>
      </c>
      <c r="B830" s="9" t="s">
        <v>42</v>
      </c>
      <c r="C830" s="4" t="s">
        <v>209</v>
      </c>
      <c r="D830" s="4" t="s">
        <v>186</v>
      </c>
      <c r="E830" s="4" t="s">
        <v>382</v>
      </c>
      <c r="F830" s="4">
        <v>1</v>
      </c>
    </row>
    <row r="831" spans="1:6" x14ac:dyDescent="0.25">
      <c r="A831" s="4">
        <v>10435660</v>
      </c>
      <c r="B831" s="9" t="s">
        <v>42</v>
      </c>
      <c r="C831" s="4" t="s">
        <v>209</v>
      </c>
      <c r="D831" s="4" t="s">
        <v>186</v>
      </c>
      <c r="E831" s="4" t="s">
        <v>383</v>
      </c>
      <c r="F831" s="4">
        <v>1</v>
      </c>
    </row>
    <row r="832" spans="1:6" x14ac:dyDescent="0.25">
      <c r="A832" s="4">
        <v>10435660</v>
      </c>
      <c r="B832" s="9" t="s">
        <v>42</v>
      </c>
      <c r="C832" s="4" t="s">
        <v>209</v>
      </c>
      <c r="D832" s="4" t="s">
        <v>186</v>
      </c>
      <c r="E832" s="4" t="s">
        <v>384</v>
      </c>
      <c r="F832" s="4">
        <v>1</v>
      </c>
    </row>
    <row r="833" spans="1:6" x14ac:dyDescent="0.25">
      <c r="A833" s="4">
        <v>10435660</v>
      </c>
      <c r="B833" s="9" t="s">
        <v>42</v>
      </c>
      <c r="C833" s="4" t="s">
        <v>209</v>
      </c>
      <c r="D833" s="4" t="s">
        <v>186</v>
      </c>
      <c r="E833" s="4" t="s">
        <v>385</v>
      </c>
      <c r="F833" s="4">
        <v>1</v>
      </c>
    </row>
    <row r="834" spans="1:6" x14ac:dyDescent="0.25">
      <c r="A834" s="4">
        <v>10435660</v>
      </c>
      <c r="B834" s="9" t="s">
        <v>42</v>
      </c>
      <c r="C834" s="4" t="s">
        <v>209</v>
      </c>
      <c r="D834" s="4" t="s">
        <v>186</v>
      </c>
      <c r="E834" s="4" t="s">
        <v>377</v>
      </c>
      <c r="F834" s="4">
        <v>0</v>
      </c>
    </row>
    <row r="835" spans="1:6" x14ac:dyDescent="0.25">
      <c r="A835" s="4">
        <v>10435661</v>
      </c>
      <c r="B835" s="9" t="s">
        <v>42</v>
      </c>
      <c r="C835" s="4" t="s">
        <v>199</v>
      </c>
      <c r="D835" s="4" t="s">
        <v>186</v>
      </c>
      <c r="E835" s="4" t="s">
        <v>380</v>
      </c>
      <c r="F835" s="4">
        <v>1</v>
      </c>
    </row>
    <row r="836" spans="1:6" x14ac:dyDescent="0.25">
      <c r="A836" s="4">
        <v>10435661</v>
      </c>
      <c r="B836" s="9" t="s">
        <v>42</v>
      </c>
      <c r="C836" s="4" t="s">
        <v>199</v>
      </c>
      <c r="D836" s="4" t="s">
        <v>186</v>
      </c>
      <c r="E836" s="4" t="s">
        <v>381</v>
      </c>
      <c r="F836" s="4">
        <v>1</v>
      </c>
    </row>
    <row r="837" spans="1:6" x14ac:dyDescent="0.25">
      <c r="A837" s="4">
        <v>10435661</v>
      </c>
      <c r="B837" s="9" t="s">
        <v>42</v>
      </c>
      <c r="C837" s="4" t="s">
        <v>199</v>
      </c>
      <c r="D837" s="4" t="s">
        <v>186</v>
      </c>
      <c r="E837" s="4" t="s">
        <v>382</v>
      </c>
      <c r="F837" s="4">
        <v>0</v>
      </c>
    </row>
    <row r="838" spans="1:6" x14ac:dyDescent="0.25">
      <c r="A838" s="4">
        <v>10435661</v>
      </c>
      <c r="B838" s="9" t="s">
        <v>42</v>
      </c>
      <c r="C838" s="4" t="s">
        <v>199</v>
      </c>
      <c r="D838" s="4" t="s">
        <v>186</v>
      </c>
      <c r="E838" s="4" t="s">
        <v>383</v>
      </c>
      <c r="F838" s="4">
        <v>1</v>
      </c>
    </row>
    <row r="839" spans="1:6" x14ac:dyDescent="0.25">
      <c r="A839" s="4">
        <v>10435661</v>
      </c>
      <c r="B839" s="9" t="s">
        <v>42</v>
      </c>
      <c r="C839" s="4" t="s">
        <v>199</v>
      </c>
      <c r="D839" s="4" t="s">
        <v>186</v>
      </c>
      <c r="E839" s="4" t="s">
        <v>384</v>
      </c>
      <c r="F839" s="4">
        <v>1</v>
      </c>
    </row>
    <row r="840" spans="1:6" x14ac:dyDescent="0.25">
      <c r="A840" s="4">
        <v>10435661</v>
      </c>
      <c r="B840" s="9" t="s">
        <v>42</v>
      </c>
      <c r="C840" s="4" t="s">
        <v>199</v>
      </c>
      <c r="D840" s="4" t="s">
        <v>186</v>
      </c>
      <c r="E840" s="4" t="s">
        <v>385</v>
      </c>
      <c r="F840" s="4">
        <v>0</v>
      </c>
    </row>
    <row r="841" spans="1:6" x14ac:dyDescent="0.25">
      <c r="A841" s="4">
        <v>10435661</v>
      </c>
      <c r="B841" s="9" t="s">
        <v>42</v>
      </c>
      <c r="C841" s="4" t="s">
        <v>199</v>
      </c>
      <c r="D841" s="4" t="s">
        <v>186</v>
      </c>
      <c r="E841" s="4" t="s">
        <v>377</v>
      </c>
      <c r="F841" s="4">
        <v>0</v>
      </c>
    </row>
    <row r="842" spans="1:6" x14ac:dyDescent="0.25">
      <c r="A842" s="4">
        <v>10435662</v>
      </c>
      <c r="B842" s="9" t="s">
        <v>42</v>
      </c>
      <c r="C842" s="4" t="s">
        <v>109</v>
      </c>
      <c r="D842" s="4" t="s">
        <v>104</v>
      </c>
      <c r="E842" s="4" t="s">
        <v>380</v>
      </c>
      <c r="F842" s="4">
        <v>1</v>
      </c>
    </row>
    <row r="843" spans="1:6" x14ac:dyDescent="0.25">
      <c r="A843" s="4">
        <v>10435662</v>
      </c>
      <c r="B843" s="9" t="s">
        <v>42</v>
      </c>
      <c r="C843" s="4" t="s">
        <v>109</v>
      </c>
      <c r="D843" s="4" t="s">
        <v>104</v>
      </c>
      <c r="E843" s="4" t="s">
        <v>381</v>
      </c>
      <c r="F843" s="4">
        <v>1</v>
      </c>
    </row>
    <row r="844" spans="1:6" x14ac:dyDescent="0.25">
      <c r="A844" s="4">
        <v>10435662</v>
      </c>
      <c r="B844" s="9" t="s">
        <v>42</v>
      </c>
      <c r="C844" s="4" t="s">
        <v>109</v>
      </c>
      <c r="D844" s="4" t="s">
        <v>104</v>
      </c>
      <c r="E844" s="4" t="s">
        <v>382</v>
      </c>
      <c r="F844" s="4">
        <v>1</v>
      </c>
    </row>
    <row r="845" spans="1:6" x14ac:dyDescent="0.25">
      <c r="A845" s="4">
        <v>10435662</v>
      </c>
      <c r="B845" s="9" t="s">
        <v>42</v>
      </c>
      <c r="C845" s="4" t="s">
        <v>109</v>
      </c>
      <c r="D845" s="4" t="s">
        <v>104</v>
      </c>
      <c r="E845" s="4" t="s">
        <v>383</v>
      </c>
      <c r="F845" s="4">
        <v>1</v>
      </c>
    </row>
    <row r="846" spans="1:6" x14ac:dyDescent="0.25">
      <c r="A846" s="4">
        <v>10435662</v>
      </c>
      <c r="B846" s="9" t="s">
        <v>42</v>
      </c>
      <c r="C846" s="4" t="s">
        <v>109</v>
      </c>
      <c r="D846" s="4" t="s">
        <v>104</v>
      </c>
      <c r="E846" s="4" t="s">
        <v>384</v>
      </c>
      <c r="F846" s="4">
        <v>1</v>
      </c>
    </row>
    <row r="847" spans="1:6" x14ac:dyDescent="0.25">
      <c r="A847" s="4">
        <v>10435662</v>
      </c>
      <c r="B847" s="9" t="s">
        <v>42</v>
      </c>
      <c r="C847" s="4" t="s">
        <v>109</v>
      </c>
      <c r="D847" s="4" t="s">
        <v>104</v>
      </c>
      <c r="E847" s="4" t="s">
        <v>385</v>
      </c>
      <c r="F847" s="4">
        <v>1</v>
      </c>
    </row>
    <row r="848" spans="1:6" x14ac:dyDescent="0.25">
      <c r="A848" s="4">
        <v>10435662</v>
      </c>
      <c r="B848" s="9" t="s">
        <v>42</v>
      </c>
      <c r="C848" s="4" t="s">
        <v>109</v>
      </c>
      <c r="D848" s="4" t="s">
        <v>104</v>
      </c>
      <c r="E848" s="4" t="s">
        <v>377</v>
      </c>
      <c r="F848" s="4">
        <v>0</v>
      </c>
    </row>
    <row r="849" spans="1:6" x14ac:dyDescent="0.25">
      <c r="A849" s="4">
        <v>10435663</v>
      </c>
      <c r="B849" s="9" t="s">
        <v>42</v>
      </c>
      <c r="C849" s="4" t="s">
        <v>191</v>
      </c>
      <c r="D849" s="4" t="s">
        <v>186</v>
      </c>
      <c r="E849" s="4" t="s">
        <v>380</v>
      </c>
      <c r="F849" s="4">
        <v>1</v>
      </c>
    </row>
    <row r="850" spans="1:6" x14ac:dyDescent="0.25">
      <c r="A850" s="4">
        <v>10435663</v>
      </c>
      <c r="B850" s="9" t="s">
        <v>42</v>
      </c>
      <c r="C850" s="4" t="s">
        <v>191</v>
      </c>
      <c r="D850" s="4" t="s">
        <v>186</v>
      </c>
      <c r="E850" s="4" t="s">
        <v>381</v>
      </c>
      <c r="F850" s="4">
        <v>1</v>
      </c>
    </row>
    <row r="851" spans="1:6" x14ac:dyDescent="0.25">
      <c r="A851" s="4">
        <v>10435663</v>
      </c>
      <c r="B851" s="9" t="s">
        <v>42</v>
      </c>
      <c r="C851" s="4" t="s">
        <v>191</v>
      </c>
      <c r="D851" s="4" t="s">
        <v>186</v>
      </c>
      <c r="E851" s="4" t="s">
        <v>382</v>
      </c>
      <c r="F851" s="4">
        <v>1</v>
      </c>
    </row>
    <row r="852" spans="1:6" x14ac:dyDescent="0.25">
      <c r="A852" s="4">
        <v>10435663</v>
      </c>
      <c r="B852" s="9" t="s">
        <v>42</v>
      </c>
      <c r="C852" s="4" t="s">
        <v>191</v>
      </c>
      <c r="D852" s="4" t="s">
        <v>186</v>
      </c>
      <c r="E852" s="4" t="s">
        <v>383</v>
      </c>
      <c r="F852" s="4">
        <v>1</v>
      </c>
    </row>
    <row r="853" spans="1:6" x14ac:dyDescent="0.25">
      <c r="A853" s="4">
        <v>10435663</v>
      </c>
      <c r="B853" s="9" t="s">
        <v>42</v>
      </c>
      <c r="C853" s="4" t="s">
        <v>191</v>
      </c>
      <c r="D853" s="4" t="s">
        <v>186</v>
      </c>
      <c r="E853" s="4" t="s">
        <v>384</v>
      </c>
      <c r="F853" s="4">
        <v>1</v>
      </c>
    </row>
    <row r="854" spans="1:6" x14ac:dyDescent="0.25">
      <c r="A854" s="4">
        <v>10435663</v>
      </c>
      <c r="B854" s="9" t="s">
        <v>42</v>
      </c>
      <c r="C854" s="4" t="s">
        <v>191</v>
      </c>
      <c r="D854" s="4" t="s">
        <v>186</v>
      </c>
      <c r="E854" s="4" t="s">
        <v>385</v>
      </c>
      <c r="F854" s="4">
        <v>1</v>
      </c>
    </row>
    <row r="855" spans="1:6" x14ac:dyDescent="0.25">
      <c r="A855" s="4">
        <v>10435663</v>
      </c>
      <c r="B855" s="9" t="s">
        <v>42</v>
      </c>
      <c r="C855" s="4" t="s">
        <v>191</v>
      </c>
      <c r="D855" s="4" t="s">
        <v>186</v>
      </c>
      <c r="E855" s="4" t="s">
        <v>377</v>
      </c>
      <c r="F855" s="4">
        <v>0</v>
      </c>
    </row>
    <row r="856" spans="1:6" x14ac:dyDescent="0.25">
      <c r="A856" s="4">
        <v>10435664</v>
      </c>
      <c r="B856" s="9" t="s">
        <v>42</v>
      </c>
      <c r="C856" s="4" t="s">
        <v>180</v>
      </c>
      <c r="D856" s="4" t="s">
        <v>104</v>
      </c>
      <c r="E856" s="4" t="s">
        <v>380</v>
      </c>
      <c r="F856" s="4">
        <v>1</v>
      </c>
    </row>
    <row r="857" spans="1:6" x14ac:dyDescent="0.25">
      <c r="A857" s="4">
        <v>10435664</v>
      </c>
      <c r="B857" s="9" t="s">
        <v>42</v>
      </c>
      <c r="C857" s="4" t="s">
        <v>180</v>
      </c>
      <c r="D857" s="4" t="s">
        <v>104</v>
      </c>
      <c r="E857" s="4" t="s">
        <v>381</v>
      </c>
      <c r="F857" s="4">
        <v>1</v>
      </c>
    </row>
    <row r="858" spans="1:6" x14ac:dyDescent="0.25">
      <c r="A858" s="4">
        <v>10435664</v>
      </c>
      <c r="B858" s="9" t="s">
        <v>42</v>
      </c>
      <c r="C858" s="4" t="s">
        <v>180</v>
      </c>
      <c r="D858" s="4" t="s">
        <v>104</v>
      </c>
      <c r="E858" s="4" t="s">
        <v>382</v>
      </c>
      <c r="F858" s="4">
        <v>1</v>
      </c>
    </row>
    <row r="859" spans="1:6" x14ac:dyDescent="0.25">
      <c r="A859" s="4">
        <v>10435664</v>
      </c>
      <c r="B859" s="9" t="s">
        <v>42</v>
      </c>
      <c r="C859" s="4" t="s">
        <v>180</v>
      </c>
      <c r="D859" s="4" t="s">
        <v>104</v>
      </c>
      <c r="E859" s="4" t="s">
        <v>383</v>
      </c>
      <c r="F859" s="4">
        <v>1</v>
      </c>
    </row>
    <row r="860" spans="1:6" x14ac:dyDescent="0.25">
      <c r="A860" s="4">
        <v>10435664</v>
      </c>
      <c r="B860" s="9" t="s">
        <v>42</v>
      </c>
      <c r="C860" s="4" t="s">
        <v>180</v>
      </c>
      <c r="D860" s="4" t="s">
        <v>104</v>
      </c>
      <c r="E860" s="4" t="s">
        <v>384</v>
      </c>
      <c r="F860" s="4">
        <v>1</v>
      </c>
    </row>
    <row r="861" spans="1:6" x14ac:dyDescent="0.25">
      <c r="A861" s="4">
        <v>10435664</v>
      </c>
      <c r="B861" s="9" t="s">
        <v>42</v>
      </c>
      <c r="C861" s="4" t="s">
        <v>180</v>
      </c>
      <c r="D861" s="4" t="s">
        <v>104</v>
      </c>
      <c r="E861" s="4" t="s">
        <v>385</v>
      </c>
      <c r="F861" s="4">
        <v>1</v>
      </c>
    </row>
    <row r="862" spans="1:6" x14ac:dyDescent="0.25">
      <c r="A862" s="4">
        <v>10435664</v>
      </c>
      <c r="B862" s="9" t="s">
        <v>42</v>
      </c>
      <c r="C862" s="4" t="s">
        <v>180</v>
      </c>
      <c r="D862" s="4" t="s">
        <v>104</v>
      </c>
      <c r="E862" s="4" t="s">
        <v>377</v>
      </c>
      <c r="F862" s="4">
        <v>0</v>
      </c>
    </row>
    <row r="863" spans="1:6" x14ac:dyDescent="0.25">
      <c r="A863" s="4">
        <v>10435665</v>
      </c>
      <c r="B863" s="9" t="s">
        <v>42</v>
      </c>
      <c r="C863" s="4" t="s">
        <v>66</v>
      </c>
      <c r="D863" s="4" t="s">
        <v>48</v>
      </c>
      <c r="E863" s="4" t="s">
        <v>380</v>
      </c>
      <c r="F863" s="4">
        <v>1</v>
      </c>
    </row>
    <row r="864" spans="1:6" x14ac:dyDescent="0.25">
      <c r="A864" s="4">
        <v>10435665</v>
      </c>
      <c r="B864" s="9" t="s">
        <v>42</v>
      </c>
      <c r="C864" s="4" t="s">
        <v>66</v>
      </c>
      <c r="D864" s="4" t="s">
        <v>48</v>
      </c>
      <c r="E864" s="4" t="s">
        <v>381</v>
      </c>
      <c r="F864" s="4">
        <v>1</v>
      </c>
    </row>
    <row r="865" spans="1:6" x14ac:dyDescent="0.25">
      <c r="A865" s="4">
        <v>10435665</v>
      </c>
      <c r="B865" s="9" t="s">
        <v>42</v>
      </c>
      <c r="C865" s="4" t="s">
        <v>66</v>
      </c>
      <c r="D865" s="4" t="s">
        <v>48</v>
      </c>
      <c r="E865" s="4" t="s">
        <v>382</v>
      </c>
      <c r="F865" s="4">
        <v>1</v>
      </c>
    </row>
    <row r="866" spans="1:6" x14ac:dyDescent="0.25">
      <c r="A866" s="4">
        <v>10435665</v>
      </c>
      <c r="B866" s="9" t="s">
        <v>42</v>
      </c>
      <c r="C866" s="4" t="s">
        <v>66</v>
      </c>
      <c r="D866" s="4" t="s">
        <v>48</v>
      </c>
      <c r="E866" s="4" t="s">
        <v>383</v>
      </c>
      <c r="F866" s="4">
        <v>1</v>
      </c>
    </row>
    <row r="867" spans="1:6" x14ac:dyDescent="0.25">
      <c r="A867" s="4">
        <v>10435665</v>
      </c>
      <c r="B867" s="9" t="s">
        <v>42</v>
      </c>
      <c r="C867" s="4" t="s">
        <v>66</v>
      </c>
      <c r="D867" s="4" t="s">
        <v>48</v>
      </c>
      <c r="E867" s="4" t="s">
        <v>384</v>
      </c>
      <c r="F867" s="4">
        <v>1</v>
      </c>
    </row>
    <row r="868" spans="1:6" x14ac:dyDescent="0.25">
      <c r="A868" s="4">
        <v>10435665</v>
      </c>
      <c r="B868" s="9" t="s">
        <v>42</v>
      </c>
      <c r="C868" s="4" t="s">
        <v>66</v>
      </c>
      <c r="D868" s="4" t="s">
        <v>48</v>
      </c>
      <c r="E868" s="4" t="s">
        <v>385</v>
      </c>
      <c r="F868" s="4">
        <v>1</v>
      </c>
    </row>
    <row r="869" spans="1:6" x14ac:dyDescent="0.25">
      <c r="A869" s="4">
        <v>10435665</v>
      </c>
      <c r="B869" s="9" t="s">
        <v>42</v>
      </c>
      <c r="C869" s="4" t="s">
        <v>66</v>
      </c>
      <c r="D869" s="4" t="s">
        <v>48</v>
      </c>
      <c r="E869" s="4" t="s">
        <v>377</v>
      </c>
      <c r="F869" s="4">
        <v>0</v>
      </c>
    </row>
    <row r="870" spans="1:6" x14ac:dyDescent="0.25">
      <c r="A870" s="4">
        <v>10435666</v>
      </c>
      <c r="B870" s="9" t="s">
        <v>42</v>
      </c>
      <c r="C870" s="4" t="s">
        <v>264</v>
      </c>
      <c r="D870" s="4" t="s">
        <v>186</v>
      </c>
      <c r="E870" s="4" t="s">
        <v>380</v>
      </c>
      <c r="F870" s="4">
        <v>1</v>
      </c>
    </row>
    <row r="871" spans="1:6" x14ac:dyDescent="0.25">
      <c r="A871" s="4">
        <v>10435666</v>
      </c>
      <c r="B871" s="9" t="s">
        <v>42</v>
      </c>
      <c r="C871" s="4" t="s">
        <v>264</v>
      </c>
      <c r="D871" s="4" t="s">
        <v>186</v>
      </c>
      <c r="E871" s="4" t="s">
        <v>381</v>
      </c>
      <c r="F871" s="4">
        <v>1</v>
      </c>
    </row>
    <row r="872" spans="1:6" x14ac:dyDescent="0.25">
      <c r="A872" s="4">
        <v>10435666</v>
      </c>
      <c r="B872" s="9" t="s">
        <v>42</v>
      </c>
      <c r="C872" s="4" t="s">
        <v>264</v>
      </c>
      <c r="D872" s="4" t="s">
        <v>186</v>
      </c>
      <c r="E872" s="4" t="s">
        <v>382</v>
      </c>
      <c r="F872" s="4">
        <v>1</v>
      </c>
    </row>
    <row r="873" spans="1:6" x14ac:dyDescent="0.25">
      <c r="A873" s="4">
        <v>10435666</v>
      </c>
      <c r="B873" s="9" t="s">
        <v>42</v>
      </c>
      <c r="C873" s="4" t="s">
        <v>264</v>
      </c>
      <c r="D873" s="4" t="s">
        <v>186</v>
      </c>
      <c r="E873" s="4" t="s">
        <v>383</v>
      </c>
      <c r="F873" s="4">
        <v>1</v>
      </c>
    </row>
    <row r="874" spans="1:6" x14ac:dyDescent="0.25">
      <c r="A874" s="4">
        <v>10435666</v>
      </c>
      <c r="B874" s="9" t="s">
        <v>42</v>
      </c>
      <c r="C874" s="4" t="s">
        <v>264</v>
      </c>
      <c r="D874" s="4" t="s">
        <v>186</v>
      </c>
      <c r="E874" s="4" t="s">
        <v>384</v>
      </c>
      <c r="F874" s="4">
        <v>1</v>
      </c>
    </row>
    <row r="875" spans="1:6" x14ac:dyDescent="0.25">
      <c r="A875" s="4">
        <v>10435666</v>
      </c>
      <c r="B875" s="9" t="s">
        <v>42</v>
      </c>
      <c r="C875" s="4" t="s">
        <v>264</v>
      </c>
      <c r="D875" s="4" t="s">
        <v>186</v>
      </c>
      <c r="E875" s="4" t="s">
        <v>385</v>
      </c>
      <c r="F875" s="4">
        <v>1</v>
      </c>
    </row>
    <row r="876" spans="1:6" x14ac:dyDescent="0.25">
      <c r="A876" s="4">
        <v>10435666</v>
      </c>
      <c r="B876" s="9" t="s">
        <v>42</v>
      </c>
      <c r="C876" s="4" t="s">
        <v>264</v>
      </c>
      <c r="D876" s="4" t="s">
        <v>186</v>
      </c>
      <c r="E876" s="4" t="s">
        <v>377</v>
      </c>
      <c r="F876" s="4">
        <v>0</v>
      </c>
    </row>
    <row r="877" spans="1:6" x14ac:dyDescent="0.25">
      <c r="A877" s="4">
        <v>10435667</v>
      </c>
      <c r="B877" s="9" t="s">
        <v>42</v>
      </c>
      <c r="C877" s="4" t="s">
        <v>87</v>
      </c>
      <c r="D877" s="4" t="s">
        <v>48</v>
      </c>
      <c r="E877" s="4" t="s">
        <v>380</v>
      </c>
      <c r="F877" s="4">
        <v>1</v>
      </c>
    </row>
    <row r="878" spans="1:6" x14ac:dyDescent="0.25">
      <c r="A878" s="4">
        <v>10435667</v>
      </c>
      <c r="B878" s="9" t="s">
        <v>42</v>
      </c>
      <c r="C878" s="4" t="s">
        <v>87</v>
      </c>
      <c r="D878" s="4" t="s">
        <v>48</v>
      </c>
      <c r="E878" s="4" t="s">
        <v>381</v>
      </c>
      <c r="F878" s="4">
        <v>1</v>
      </c>
    </row>
    <row r="879" spans="1:6" x14ac:dyDescent="0.25">
      <c r="A879" s="4">
        <v>10435667</v>
      </c>
      <c r="B879" s="9" t="s">
        <v>42</v>
      </c>
      <c r="C879" s="4" t="s">
        <v>87</v>
      </c>
      <c r="D879" s="4" t="s">
        <v>48</v>
      </c>
      <c r="E879" s="4" t="s">
        <v>382</v>
      </c>
      <c r="F879" s="4">
        <v>1</v>
      </c>
    </row>
    <row r="880" spans="1:6" x14ac:dyDescent="0.25">
      <c r="A880" s="4">
        <v>10435667</v>
      </c>
      <c r="B880" s="9" t="s">
        <v>42</v>
      </c>
      <c r="C880" s="4" t="s">
        <v>87</v>
      </c>
      <c r="D880" s="4" t="s">
        <v>48</v>
      </c>
      <c r="E880" s="4" t="s">
        <v>383</v>
      </c>
      <c r="F880" s="4">
        <v>1</v>
      </c>
    </row>
    <row r="881" spans="1:6" x14ac:dyDescent="0.25">
      <c r="A881" s="4">
        <v>10435667</v>
      </c>
      <c r="B881" s="9" t="s">
        <v>42</v>
      </c>
      <c r="C881" s="4" t="s">
        <v>87</v>
      </c>
      <c r="D881" s="4" t="s">
        <v>48</v>
      </c>
      <c r="E881" s="4" t="s">
        <v>384</v>
      </c>
      <c r="F881" s="4">
        <v>1</v>
      </c>
    </row>
    <row r="882" spans="1:6" x14ac:dyDescent="0.25">
      <c r="A882" s="4">
        <v>10435667</v>
      </c>
      <c r="B882" s="9" t="s">
        <v>42</v>
      </c>
      <c r="C882" s="4" t="s">
        <v>87</v>
      </c>
      <c r="D882" s="4" t="s">
        <v>48</v>
      </c>
      <c r="E882" s="4" t="s">
        <v>385</v>
      </c>
      <c r="F882" s="4">
        <v>0</v>
      </c>
    </row>
    <row r="883" spans="1:6" x14ac:dyDescent="0.25">
      <c r="A883" s="4">
        <v>10435667</v>
      </c>
      <c r="B883" s="9" t="s">
        <v>42</v>
      </c>
      <c r="C883" s="4" t="s">
        <v>87</v>
      </c>
      <c r="D883" s="4" t="s">
        <v>48</v>
      </c>
      <c r="E883" s="4" t="s">
        <v>377</v>
      </c>
      <c r="F883" s="4">
        <v>0</v>
      </c>
    </row>
    <row r="884" spans="1:6" x14ac:dyDescent="0.25">
      <c r="A884" s="4">
        <v>10435668</v>
      </c>
      <c r="B884" s="9" t="s">
        <v>42</v>
      </c>
      <c r="C884" s="4" t="s">
        <v>269</v>
      </c>
      <c r="D884" s="4" t="s">
        <v>186</v>
      </c>
      <c r="E884" s="4" t="s">
        <v>380</v>
      </c>
      <c r="F884" s="4">
        <v>1</v>
      </c>
    </row>
    <row r="885" spans="1:6" x14ac:dyDescent="0.25">
      <c r="A885" s="4">
        <v>10435668</v>
      </c>
      <c r="B885" s="9" t="s">
        <v>42</v>
      </c>
      <c r="C885" s="4" t="s">
        <v>269</v>
      </c>
      <c r="D885" s="4" t="s">
        <v>186</v>
      </c>
      <c r="E885" s="4" t="s">
        <v>381</v>
      </c>
      <c r="F885" s="4">
        <v>1</v>
      </c>
    </row>
    <row r="886" spans="1:6" x14ac:dyDescent="0.25">
      <c r="A886" s="4">
        <v>10435668</v>
      </c>
      <c r="B886" s="9" t="s">
        <v>42</v>
      </c>
      <c r="C886" s="4" t="s">
        <v>269</v>
      </c>
      <c r="D886" s="4" t="s">
        <v>186</v>
      </c>
      <c r="E886" s="4" t="s">
        <v>382</v>
      </c>
      <c r="F886" s="4">
        <v>1</v>
      </c>
    </row>
    <row r="887" spans="1:6" x14ac:dyDescent="0.25">
      <c r="A887" s="4">
        <v>10435668</v>
      </c>
      <c r="B887" s="9" t="s">
        <v>42</v>
      </c>
      <c r="C887" s="4" t="s">
        <v>269</v>
      </c>
      <c r="D887" s="4" t="s">
        <v>186</v>
      </c>
      <c r="E887" s="4" t="s">
        <v>383</v>
      </c>
      <c r="F887" s="4">
        <v>1</v>
      </c>
    </row>
    <row r="888" spans="1:6" x14ac:dyDescent="0.25">
      <c r="A888" s="4">
        <v>10435668</v>
      </c>
      <c r="B888" s="9" t="s">
        <v>42</v>
      </c>
      <c r="C888" s="4" t="s">
        <v>269</v>
      </c>
      <c r="D888" s="4" t="s">
        <v>186</v>
      </c>
      <c r="E888" s="4" t="s">
        <v>384</v>
      </c>
      <c r="F888" s="4">
        <v>1</v>
      </c>
    </row>
    <row r="889" spans="1:6" x14ac:dyDescent="0.25">
      <c r="A889" s="4">
        <v>10435668</v>
      </c>
      <c r="B889" s="9" t="s">
        <v>42</v>
      </c>
      <c r="C889" s="4" t="s">
        <v>269</v>
      </c>
      <c r="D889" s="4" t="s">
        <v>186</v>
      </c>
      <c r="E889" s="4" t="s">
        <v>385</v>
      </c>
      <c r="F889" s="4">
        <v>0</v>
      </c>
    </row>
    <row r="890" spans="1:6" x14ac:dyDescent="0.25">
      <c r="A890" s="4">
        <v>10435668</v>
      </c>
      <c r="B890" s="9" t="s">
        <v>42</v>
      </c>
      <c r="C890" s="4" t="s">
        <v>269</v>
      </c>
      <c r="D890" s="4" t="s">
        <v>186</v>
      </c>
      <c r="E890" s="4" t="s">
        <v>377</v>
      </c>
      <c r="F890" s="4">
        <v>0</v>
      </c>
    </row>
    <row r="891" spans="1:6" x14ac:dyDescent="0.25">
      <c r="A891" s="4">
        <v>10435669</v>
      </c>
      <c r="B891" s="9" t="s">
        <v>42</v>
      </c>
      <c r="C891" s="4" t="s">
        <v>75</v>
      </c>
      <c r="D891" s="4" t="s">
        <v>48</v>
      </c>
      <c r="E891" s="4" t="s">
        <v>380</v>
      </c>
      <c r="F891" s="4">
        <v>1</v>
      </c>
    </row>
    <row r="892" spans="1:6" x14ac:dyDescent="0.25">
      <c r="A892" s="4">
        <v>10435669</v>
      </c>
      <c r="B892" s="9" t="s">
        <v>42</v>
      </c>
      <c r="C892" s="4" t="s">
        <v>75</v>
      </c>
      <c r="D892" s="4" t="s">
        <v>48</v>
      </c>
      <c r="E892" s="4" t="s">
        <v>381</v>
      </c>
      <c r="F892" s="4">
        <v>1</v>
      </c>
    </row>
    <row r="893" spans="1:6" x14ac:dyDescent="0.25">
      <c r="A893" s="4">
        <v>10435669</v>
      </c>
      <c r="B893" s="9" t="s">
        <v>42</v>
      </c>
      <c r="C893" s="4" t="s">
        <v>75</v>
      </c>
      <c r="D893" s="4" t="s">
        <v>48</v>
      </c>
      <c r="E893" s="4" t="s">
        <v>382</v>
      </c>
      <c r="F893" s="4">
        <v>1</v>
      </c>
    </row>
    <row r="894" spans="1:6" x14ac:dyDescent="0.25">
      <c r="A894" s="4">
        <v>10435669</v>
      </c>
      <c r="B894" s="9" t="s">
        <v>42</v>
      </c>
      <c r="C894" s="4" t="s">
        <v>75</v>
      </c>
      <c r="D894" s="4" t="s">
        <v>48</v>
      </c>
      <c r="E894" s="4" t="s">
        <v>383</v>
      </c>
      <c r="F894" s="4">
        <v>1</v>
      </c>
    </row>
    <row r="895" spans="1:6" x14ac:dyDescent="0.25">
      <c r="A895" s="4">
        <v>10435669</v>
      </c>
      <c r="B895" s="9" t="s">
        <v>42</v>
      </c>
      <c r="C895" s="4" t="s">
        <v>75</v>
      </c>
      <c r="D895" s="4" t="s">
        <v>48</v>
      </c>
      <c r="E895" s="4" t="s">
        <v>384</v>
      </c>
      <c r="F895" s="4">
        <v>1</v>
      </c>
    </row>
    <row r="896" spans="1:6" x14ac:dyDescent="0.25">
      <c r="A896" s="4">
        <v>10435669</v>
      </c>
      <c r="B896" s="9" t="s">
        <v>42</v>
      </c>
      <c r="C896" s="4" t="s">
        <v>75</v>
      </c>
      <c r="D896" s="4" t="s">
        <v>48</v>
      </c>
      <c r="E896" s="4" t="s">
        <v>385</v>
      </c>
      <c r="F896" s="4">
        <v>1</v>
      </c>
    </row>
    <row r="897" spans="1:6" x14ac:dyDescent="0.25">
      <c r="A897" s="4">
        <v>10435669</v>
      </c>
      <c r="B897" s="9" t="s">
        <v>42</v>
      </c>
      <c r="C897" s="4" t="s">
        <v>75</v>
      </c>
      <c r="D897" s="4" t="s">
        <v>48</v>
      </c>
      <c r="E897" s="4" t="s">
        <v>377</v>
      </c>
      <c r="F897" s="4">
        <v>0</v>
      </c>
    </row>
    <row r="898" spans="1:6" x14ac:dyDescent="0.25">
      <c r="A898" s="4">
        <v>10435670</v>
      </c>
      <c r="B898" s="9" t="s">
        <v>42</v>
      </c>
      <c r="C898" s="4" t="s">
        <v>308</v>
      </c>
      <c r="D898" s="4" t="s">
        <v>48</v>
      </c>
      <c r="E898" s="4" t="s">
        <v>380</v>
      </c>
      <c r="F898" s="4">
        <v>0</v>
      </c>
    </row>
    <row r="899" spans="1:6" x14ac:dyDescent="0.25">
      <c r="A899" s="4">
        <v>10435670</v>
      </c>
      <c r="B899" s="9" t="s">
        <v>42</v>
      </c>
      <c r="C899" s="4" t="s">
        <v>308</v>
      </c>
      <c r="D899" s="4" t="s">
        <v>48</v>
      </c>
      <c r="E899" s="4" t="s">
        <v>381</v>
      </c>
      <c r="F899" s="4">
        <v>1</v>
      </c>
    </row>
    <row r="900" spans="1:6" x14ac:dyDescent="0.25">
      <c r="A900" s="4">
        <v>10435670</v>
      </c>
      <c r="B900" s="9" t="s">
        <v>42</v>
      </c>
      <c r="C900" s="4" t="s">
        <v>308</v>
      </c>
      <c r="D900" s="4" t="s">
        <v>48</v>
      </c>
      <c r="E900" s="4" t="s">
        <v>382</v>
      </c>
      <c r="F900" s="4">
        <v>1</v>
      </c>
    </row>
    <row r="901" spans="1:6" x14ac:dyDescent="0.25">
      <c r="A901" s="4">
        <v>10435670</v>
      </c>
      <c r="B901" s="9" t="s">
        <v>42</v>
      </c>
      <c r="C901" s="4" t="s">
        <v>308</v>
      </c>
      <c r="D901" s="4" t="s">
        <v>48</v>
      </c>
      <c r="E901" s="4" t="s">
        <v>383</v>
      </c>
      <c r="F901" s="4">
        <v>1</v>
      </c>
    </row>
    <row r="902" spans="1:6" x14ac:dyDescent="0.25">
      <c r="A902" s="4">
        <v>10435670</v>
      </c>
      <c r="B902" s="9" t="s">
        <v>42</v>
      </c>
      <c r="C902" s="4" t="s">
        <v>308</v>
      </c>
      <c r="D902" s="4" t="s">
        <v>48</v>
      </c>
      <c r="E902" s="4" t="s">
        <v>384</v>
      </c>
      <c r="F902" s="4">
        <v>0</v>
      </c>
    </row>
    <row r="903" spans="1:6" x14ac:dyDescent="0.25">
      <c r="A903" s="4">
        <v>10435670</v>
      </c>
      <c r="B903" s="9" t="s">
        <v>42</v>
      </c>
      <c r="C903" s="4" t="s">
        <v>308</v>
      </c>
      <c r="D903" s="4" t="s">
        <v>48</v>
      </c>
      <c r="E903" s="4" t="s">
        <v>385</v>
      </c>
      <c r="F903" s="4">
        <v>0</v>
      </c>
    </row>
    <row r="904" spans="1:6" x14ac:dyDescent="0.25">
      <c r="A904" s="4">
        <v>10435670</v>
      </c>
      <c r="B904" s="9" t="s">
        <v>42</v>
      </c>
      <c r="C904" s="4" t="s">
        <v>308</v>
      </c>
      <c r="D904" s="4" t="s">
        <v>48</v>
      </c>
      <c r="E904" s="4" t="s">
        <v>377</v>
      </c>
      <c r="F904" s="4">
        <v>0</v>
      </c>
    </row>
    <row r="905" spans="1:6" x14ac:dyDescent="0.25">
      <c r="A905" s="4">
        <v>10435671</v>
      </c>
      <c r="B905" s="9" t="s">
        <v>42</v>
      </c>
      <c r="C905" s="4" t="s">
        <v>212</v>
      </c>
      <c r="D905" s="4" t="s">
        <v>186</v>
      </c>
      <c r="E905" s="4" t="s">
        <v>380</v>
      </c>
      <c r="F905" s="4">
        <v>1</v>
      </c>
    </row>
    <row r="906" spans="1:6" x14ac:dyDescent="0.25">
      <c r="A906" s="4">
        <v>10435671</v>
      </c>
      <c r="B906" s="9" t="s">
        <v>42</v>
      </c>
      <c r="C906" s="4" t="s">
        <v>212</v>
      </c>
      <c r="D906" s="4" t="s">
        <v>186</v>
      </c>
      <c r="E906" s="4" t="s">
        <v>381</v>
      </c>
      <c r="F906" s="4">
        <v>1</v>
      </c>
    </row>
    <row r="907" spans="1:6" x14ac:dyDescent="0.25">
      <c r="A907" s="4">
        <v>10435671</v>
      </c>
      <c r="B907" s="9" t="s">
        <v>42</v>
      </c>
      <c r="C907" s="4" t="s">
        <v>212</v>
      </c>
      <c r="D907" s="4" t="s">
        <v>186</v>
      </c>
      <c r="E907" s="4" t="s">
        <v>382</v>
      </c>
      <c r="F907" s="4">
        <v>1</v>
      </c>
    </row>
    <row r="908" spans="1:6" x14ac:dyDescent="0.25">
      <c r="A908" s="4">
        <v>10435671</v>
      </c>
      <c r="B908" s="9" t="s">
        <v>42</v>
      </c>
      <c r="C908" s="4" t="s">
        <v>212</v>
      </c>
      <c r="D908" s="4" t="s">
        <v>186</v>
      </c>
      <c r="E908" s="4" t="s">
        <v>383</v>
      </c>
      <c r="F908" s="4">
        <v>1</v>
      </c>
    </row>
    <row r="909" spans="1:6" x14ac:dyDescent="0.25">
      <c r="A909" s="4">
        <v>10435671</v>
      </c>
      <c r="B909" s="9" t="s">
        <v>42</v>
      </c>
      <c r="C909" s="4" t="s">
        <v>212</v>
      </c>
      <c r="D909" s="4" t="s">
        <v>186</v>
      </c>
      <c r="E909" s="4" t="s">
        <v>384</v>
      </c>
      <c r="F909" s="4">
        <v>1</v>
      </c>
    </row>
    <row r="910" spans="1:6" x14ac:dyDescent="0.25">
      <c r="A910" s="4">
        <v>10435671</v>
      </c>
      <c r="B910" s="9" t="s">
        <v>42</v>
      </c>
      <c r="C910" s="4" t="s">
        <v>212</v>
      </c>
      <c r="D910" s="4" t="s">
        <v>186</v>
      </c>
      <c r="E910" s="4" t="s">
        <v>385</v>
      </c>
      <c r="F910" s="4">
        <v>1</v>
      </c>
    </row>
    <row r="911" spans="1:6" x14ac:dyDescent="0.25">
      <c r="A911" s="4">
        <v>10435671</v>
      </c>
      <c r="B911" s="9" t="s">
        <v>42</v>
      </c>
      <c r="C911" s="4" t="s">
        <v>212</v>
      </c>
      <c r="D911" s="4" t="s">
        <v>186</v>
      </c>
      <c r="E911" s="4" t="s">
        <v>377</v>
      </c>
      <c r="F911" s="4">
        <v>0</v>
      </c>
    </row>
    <row r="912" spans="1:6" x14ac:dyDescent="0.25">
      <c r="A912" s="4">
        <v>10435672</v>
      </c>
      <c r="B912" s="9" t="s">
        <v>42</v>
      </c>
      <c r="C912" s="4" t="s">
        <v>169</v>
      </c>
      <c r="D912" s="4" t="s">
        <v>104</v>
      </c>
      <c r="E912" s="4" t="s">
        <v>380</v>
      </c>
      <c r="F912" s="4">
        <v>1</v>
      </c>
    </row>
    <row r="913" spans="1:6" x14ac:dyDescent="0.25">
      <c r="A913" s="4">
        <v>10435672</v>
      </c>
      <c r="B913" s="9" t="s">
        <v>42</v>
      </c>
      <c r="C913" s="4" t="s">
        <v>169</v>
      </c>
      <c r="D913" s="4" t="s">
        <v>104</v>
      </c>
      <c r="E913" s="4" t="s">
        <v>381</v>
      </c>
      <c r="F913" s="4">
        <v>1</v>
      </c>
    </row>
    <row r="914" spans="1:6" x14ac:dyDescent="0.25">
      <c r="A914" s="4">
        <v>10435672</v>
      </c>
      <c r="B914" s="9" t="s">
        <v>42</v>
      </c>
      <c r="C914" s="4" t="s">
        <v>169</v>
      </c>
      <c r="D914" s="4" t="s">
        <v>104</v>
      </c>
      <c r="E914" s="4" t="s">
        <v>382</v>
      </c>
      <c r="F914" s="4">
        <v>1</v>
      </c>
    </row>
    <row r="915" spans="1:6" x14ac:dyDescent="0.25">
      <c r="A915" s="4">
        <v>10435672</v>
      </c>
      <c r="B915" s="9" t="s">
        <v>42</v>
      </c>
      <c r="C915" s="4" t="s">
        <v>169</v>
      </c>
      <c r="D915" s="4" t="s">
        <v>104</v>
      </c>
      <c r="E915" s="4" t="s">
        <v>383</v>
      </c>
      <c r="F915" s="4">
        <v>1</v>
      </c>
    </row>
    <row r="916" spans="1:6" x14ac:dyDescent="0.25">
      <c r="A916" s="4">
        <v>10435672</v>
      </c>
      <c r="B916" s="9" t="s">
        <v>42</v>
      </c>
      <c r="C916" s="4" t="s">
        <v>169</v>
      </c>
      <c r="D916" s="4" t="s">
        <v>104</v>
      </c>
      <c r="E916" s="4" t="s">
        <v>384</v>
      </c>
      <c r="F916" s="4">
        <v>1</v>
      </c>
    </row>
    <row r="917" spans="1:6" x14ac:dyDescent="0.25">
      <c r="A917" s="4">
        <v>10435672</v>
      </c>
      <c r="B917" s="9" t="s">
        <v>42</v>
      </c>
      <c r="C917" s="4" t="s">
        <v>169</v>
      </c>
      <c r="D917" s="4" t="s">
        <v>104</v>
      </c>
      <c r="E917" s="4" t="s">
        <v>385</v>
      </c>
      <c r="F917" s="4">
        <v>1</v>
      </c>
    </row>
    <row r="918" spans="1:6" x14ac:dyDescent="0.25">
      <c r="A918" s="4">
        <v>10435672</v>
      </c>
      <c r="B918" s="9" t="s">
        <v>42</v>
      </c>
      <c r="C918" s="4" t="s">
        <v>169</v>
      </c>
      <c r="D918" s="4" t="s">
        <v>104</v>
      </c>
      <c r="E918" s="4" t="s">
        <v>377</v>
      </c>
      <c r="F918" s="4">
        <v>0</v>
      </c>
    </row>
    <row r="919" spans="1:6" x14ac:dyDescent="0.25">
      <c r="A919" s="4">
        <v>10435673</v>
      </c>
      <c r="B919" s="9" t="s">
        <v>42</v>
      </c>
      <c r="C919" s="4" t="s">
        <v>300</v>
      </c>
      <c r="D919" s="4" t="s">
        <v>233</v>
      </c>
      <c r="E919" s="4" t="s">
        <v>380</v>
      </c>
      <c r="F919" s="4">
        <v>1</v>
      </c>
    </row>
    <row r="920" spans="1:6" x14ac:dyDescent="0.25">
      <c r="A920" s="4">
        <v>10435673</v>
      </c>
      <c r="B920" s="9" t="s">
        <v>42</v>
      </c>
      <c r="C920" s="4" t="s">
        <v>300</v>
      </c>
      <c r="D920" s="4" t="s">
        <v>233</v>
      </c>
      <c r="E920" s="4" t="s">
        <v>381</v>
      </c>
      <c r="F920" s="4">
        <v>1</v>
      </c>
    </row>
    <row r="921" spans="1:6" x14ac:dyDescent="0.25">
      <c r="A921" s="4">
        <v>10435673</v>
      </c>
      <c r="B921" s="9" t="s">
        <v>42</v>
      </c>
      <c r="C921" s="4" t="s">
        <v>300</v>
      </c>
      <c r="D921" s="4" t="s">
        <v>233</v>
      </c>
      <c r="E921" s="4" t="s">
        <v>382</v>
      </c>
      <c r="F921" s="4">
        <v>1</v>
      </c>
    </row>
    <row r="922" spans="1:6" x14ac:dyDescent="0.25">
      <c r="A922" s="4">
        <v>10435673</v>
      </c>
      <c r="B922" s="9" t="s">
        <v>42</v>
      </c>
      <c r="C922" s="4" t="s">
        <v>300</v>
      </c>
      <c r="D922" s="4" t="s">
        <v>233</v>
      </c>
      <c r="E922" s="4" t="s">
        <v>383</v>
      </c>
      <c r="F922" s="4">
        <v>1</v>
      </c>
    </row>
    <row r="923" spans="1:6" x14ac:dyDescent="0.25">
      <c r="A923" s="4">
        <v>10435673</v>
      </c>
      <c r="B923" s="9" t="s">
        <v>42</v>
      </c>
      <c r="C923" s="4" t="s">
        <v>300</v>
      </c>
      <c r="D923" s="4" t="s">
        <v>233</v>
      </c>
      <c r="E923" s="4" t="s">
        <v>384</v>
      </c>
      <c r="F923" s="4">
        <v>1</v>
      </c>
    </row>
    <row r="924" spans="1:6" x14ac:dyDescent="0.25">
      <c r="A924" s="4">
        <v>10435673</v>
      </c>
      <c r="B924" s="9" t="s">
        <v>42</v>
      </c>
      <c r="C924" s="4" t="s">
        <v>300</v>
      </c>
      <c r="D924" s="4" t="s">
        <v>233</v>
      </c>
      <c r="E924" s="4" t="s">
        <v>385</v>
      </c>
      <c r="F924" s="4">
        <v>1</v>
      </c>
    </row>
    <row r="925" spans="1:6" x14ac:dyDescent="0.25">
      <c r="A925" s="4">
        <v>10435673</v>
      </c>
      <c r="B925" s="9" t="s">
        <v>42</v>
      </c>
      <c r="C925" s="4" t="s">
        <v>300</v>
      </c>
      <c r="D925" s="4" t="s">
        <v>233</v>
      </c>
      <c r="E925" s="4" t="s">
        <v>377</v>
      </c>
      <c r="F925" s="4">
        <v>0</v>
      </c>
    </row>
    <row r="926" spans="1:6" x14ac:dyDescent="0.25">
      <c r="A926" s="4">
        <v>10435674</v>
      </c>
      <c r="B926" s="9" t="s">
        <v>42</v>
      </c>
      <c r="C926" s="4" t="s">
        <v>131</v>
      </c>
      <c r="D926" s="4" t="s">
        <v>104</v>
      </c>
      <c r="E926" s="4" t="s">
        <v>380</v>
      </c>
      <c r="F926" s="4">
        <v>1</v>
      </c>
    </row>
    <row r="927" spans="1:6" x14ac:dyDescent="0.25">
      <c r="A927" s="4">
        <v>10435674</v>
      </c>
      <c r="B927" s="9" t="s">
        <v>42</v>
      </c>
      <c r="C927" s="4" t="s">
        <v>131</v>
      </c>
      <c r="D927" s="4" t="s">
        <v>104</v>
      </c>
      <c r="E927" s="4" t="s">
        <v>381</v>
      </c>
      <c r="F927" s="4">
        <v>1</v>
      </c>
    </row>
    <row r="928" spans="1:6" x14ac:dyDescent="0.25">
      <c r="A928" s="4">
        <v>10435674</v>
      </c>
      <c r="B928" s="9" t="s">
        <v>42</v>
      </c>
      <c r="C928" s="4" t="s">
        <v>131</v>
      </c>
      <c r="D928" s="4" t="s">
        <v>104</v>
      </c>
      <c r="E928" s="4" t="s">
        <v>382</v>
      </c>
      <c r="F928" s="4">
        <v>1</v>
      </c>
    </row>
    <row r="929" spans="1:6" x14ac:dyDescent="0.25">
      <c r="A929" s="4">
        <v>10435674</v>
      </c>
      <c r="B929" s="9" t="s">
        <v>42</v>
      </c>
      <c r="C929" s="4" t="s">
        <v>131</v>
      </c>
      <c r="D929" s="4" t="s">
        <v>104</v>
      </c>
      <c r="E929" s="4" t="s">
        <v>383</v>
      </c>
      <c r="F929" s="4">
        <v>1</v>
      </c>
    </row>
    <row r="930" spans="1:6" x14ac:dyDescent="0.25">
      <c r="A930" s="4">
        <v>10435674</v>
      </c>
      <c r="B930" s="9" t="s">
        <v>42</v>
      </c>
      <c r="C930" s="4" t="s">
        <v>131</v>
      </c>
      <c r="D930" s="4" t="s">
        <v>104</v>
      </c>
      <c r="E930" s="4" t="s">
        <v>384</v>
      </c>
      <c r="F930" s="4">
        <v>1</v>
      </c>
    </row>
    <row r="931" spans="1:6" x14ac:dyDescent="0.25">
      <c r="A931" s="4">
        <v>10435674</v>
      </c>
      <c r="B931" s="9" t="s">
        <v>42</v>
      </c>
      <c r="C931" s="4" t="s">
        <v>131</v>
      </c>
      <c r="D931" s="4" t="s">
        <v>104</v>
      </c>
      <c r="E931" s="4" t="s">
        <v>385</v>
      </c>
      <c r="F931" s="4">
        <v>1</v>
      </c>
    </row>
    <row r="932" spans="1:6" x14ac:dyDescent="0.25">
      <c r="A932" s="4">
        <v>10435674</v>
      </c>
      <c r="B932" s="9" t="s">
        <v>42</v>
      </c>
      <c r="C932" s="4" t="s">
        <v>131</v>
      </c>
      <c r="D932" s="4" t="s">
        <v>104</v>
      </c>
      <c r="E932" s="4" t="s">
        <v>377</v>
      </c>
      <c r="F932" s="4">
        <v>0</v>
      </c>
    </row>
    <row r="933" spans="1:6" x14ac:dyDescent="0.25">
      <c r="A933" s="4">
        <v>10435675</v>
      </c>
      <c r="B933" s="9" t="s">
        <v>42</v>
      </c>
      <c r="C933" s="4" t="s">
        <v>103</v>
      </c>
      <c r="D933" s="4" t="s">
        <v>104</v>
      </c>
      <c r="E933" s="4" t="s">
        <v>380</v>
      </c>
      <c r="F933" s="4">
        <v>1</v>
      </c>
    </row>
    <row r="934" spans="1:6" x14ac:dyDescent="0.25">
      <c r="A934" s="4">
        <v>10435675</v>
      </c>
      <c r="B934" s="9" t="s">
        <v>42</v>
      </c>
      <c r="C934" s="4" t="s">
        <v>103</v>
      </c>
      <c r="D934" s="4" t="s">
        <v>104</v>
      </c>
      <c r="E934" s="4" t="s">
        <v>381</v>
      </c>
      <c r="F934" s="4">
        <v>1</v>
      </c>
    </row>
    <row r="935" spans="1:6" x14ac:dyDescent="0.25">
      <c r="A935" s="4">
        <v>10435675</v>
      </c>
      <c r="B935" s="9" t="s">
        <v>42</v>
      </c>
      <c r="C935" s="4" t="s">
        <v>103</v>
      </c>
      <c r="D935" s="4" t="s">
        <v>104</v>
      </c>
      <c r="E935" s="4" t="s">
        <v>382</v>
      </c>
      <c r="F935" s="4">
        <v>1</v>
      </c>
    </row>
    <row r="936" spans="1:6" x14ac:dyDescent="0.25">
      <c r="A936" s="4">
        <v>10435675</v>
      </c>
      <c r="B936" s="9" t="s">
        <v>42</v>
      </c>
      <c r="C936" s="4" t="s">
        <v>103</v>
      </c>
      <c r="D936" s="4" t="s">
        <v>104</v>
      </c>
      <c r="E936" s="4" t="s">
        <v>383</v>
      </c>
      <c r="F936" s="4">
        <v>1</v>
      </c>
    </row>
    <row r="937" spans="1:6" x14ac:dyDescent="0.25">
      <c r="A937" s="4">
        <v>10435675</v>
      </c>
      <c r="B937" s="9" t="s">
        <v>42</v>
      </c>
      <c r="C937" s="4" t="s">
        <v>103</v>
      </c>
      <c r="D937" s="4" t="s">
        <v>104</v>
      </c>
      <c r="E937" s="4" t="s">
        <v>384</v>
      </c>
      <c r="F937" s="4">
        <v>1</v>
      </c>
    </row>
    <row r="938" spans="1:6" x14ac:dyDescent="0.25">
      <c r="A938" s="4">
        <v>10435675</v>
      </c>
      <c r="B938" s="9" t="s">
        <v>42</v>
      </c>
      <c r="C938" s="4" t="s">
        <v>103</v>
      </c>
      <c r="D938" s="4" t="s">
        <v>104</v>
      </c>
      <c r="E938" s="4" t="s">
        <v>385</v>
      </c>
      <c r="F938" s="4">
        <v>1</v>
      </c>
    </row>
    <row r="939" spans="1:6" x14ac:dyDescent="0.25">
      <c r="A939" s="4">
        <v>10435675</v>
      </c>
      <c r="B939" s="9" t="s">
        <v>42</v>
      </c>
      <c r="C939" s="4" t="s">
        <v>103</v>
      </c>
      <c r="D939" s="4" t="s">
        <v>104</v>
      </c>
      <c r="E939" s="4" t="s">
        <v>377</v>
      </c>
      <c r="F939" s="4">
        <v>0</v>
      </c>
    </row>
    <row r="940" spans="1:6" x14ac:dyDescent="0.25">
      <c r="A940" s="4">
        <v>10435676</v>
      </c>
      <c r="B940" s="9" t="s">
        <v>42</v>
      </c>
      <c r="C940" s="4" t="s">
        <v>163</v>
      </c>
      <c r="D940" s="4" t="s">
        <v>136</v>
      </c>
      <c r="E940" s="4" t="s">
        <v>380</v>
      </c>
      <c r="F940" s="4">
        <v>1</v>
      </c>
    </row>
    <row r="941" spans="1:6" x14ac:dyDescent="0.25">
      <c r="A941" s="4">
        <v>10435676</v>
      </c>
      <c r="B941" s="9" t="s">
        <v>42</v>
      </c>
      <c r="C941" s="4" t="s">
        <v>163</v>
      </c>
      <c r="D941" s="4" t="s">
        <v>136</v>
      </c>
      <c r="E941" s="4" t="s">
        <v>381</v>
      </c>
      <c r="F941" s="4">
        <v>1</v>
      </c>
    </row>
    <row r="942" spans="1:6" x14ac:dyDescent="0.25">
      <c r="A942" s="4">
        <v>10435676</v>
      </c>
      <c r="B942" s="9" t="s">
        <v>42</v>
      </c>
      <c r="C942" s="4" t="s">
        <v>163</v>
      </c>
      <c r="D942" s="4" t="s">
        <v>136</v>
      </c>
      <c r="E942" s="4" t="s">
        <v>382</v>
      </c>
      <c r="F942" s="4">
        <v>1</v>
      </c>
    </row>
    <row r="943" spans="1:6" x14ac:dyDescent="0.25">
      <c r="A943" s="4">
        <v>10435676</v>
      </c>
      <c r="B943" s="9" t="s">
        <v>42</v>
      </c>
      <c r="C943" s="4" t="s">
        <v>163</v>
      </c>
      <c r="D943" s="4" t="s">
        <v>136</v>
      </c>
      <c r="E943" s="4" t="s">
        <v>383</v>
      </c>
      <c r="F943" s="4">
        <v>1</v>
      </c>
    </row>
    <row r="944" spans="1:6" x14ac:dyDescent="0.25">
      <c r="A944" s="4">
        <v>10435676</v>
      </c>
      <c r="B944" s="9" t="s">
        <v>42</v>
      </c>
      <c r="C944" s="4" t="s">
        <v>163</v>
      </c>
      <c r="D944" s="4" t="s">
        <v>136</v>
      </c>
      <c r="E944" s="4" t="s">
        <v>384</v>
      </c>
      <c r="F944" s="4">
        <v>1</v>
      </c>
    </row>
    <row r="945" spans="1:6" x14ac:dyDescent="0.25">
      <c r="A945" s="4">
        <v>10435676</v>
      </c>
      <c r="B945" s="9" t="s">
        <v>42</v>
      </c>
      <c r="C945" s="4" t="s">
        <v>163</v>
      </c>
      <c r="D945" s="4" t="s">
        <v>136</v>
      </c>
      <c r="E945" s="4" t="s">
        <v>385</v>
      </c>
      <c r="F945" s="4">
        <v>1</v>
      </c>
    </row>
    <row r="946" spans="1:6" x14ac:dyDescent="0.25">
      <c r="A946" s="4">
        <v>10435676</v>
      </c>
      <c r="B946" s="9" t="s">
        <v>42</v>
      </c>
      <c r="C946" s="4" t="s">
        <v>163</v>
      </c>
      <c r="D946" s="4" t="s">
        <v>136</v>
      </c>
      <c r="E946" s="4" t="s">
        <v>377</v>
      </c>
      <c r="F946" s="4">
        <v>0</v>
      </c>
    </row>
    <row r="947" spans="1:6" x14ac:dyDescent="0.25">
      <c r="A947" s="4">
        <v>10435677</v>
      </c>
      <c r="B947" s="9" t="s">
        <v>42</v>
      </c>
      <c r="C947" s="4" t="s">
        <v>115</v>
      </c>
      <c r="D947" s="4" t="s">
        <v>104</v>
      </c>
      <c r="E947" s="4" t="s">
        <v>380</v>
      </c>
      <c r="F947" s="4">
        <v>0</v>
      </c>
    </row>
    <row r="948" spans="1:6" x14ac:dyDescent="0.25">
      <c r="A948" s="4">
        <v>10435677</v>
      </c>
      <c r="B948" s="9" t="s">
        <v>42</v>
      </c>
      <c r="C948" s="4" t="s">
        <v>115</v>
      </c>
      <c r="D948" s="4" t="s">
        <v>104</v>
      </c>
      <c r="E948" s="4" t="s">
        <v>381</v>
      </c>
      <c r="F948" s="4">
        <v>0</v>
      </c>
    </row>
    <row r="949" spans="1:6" x14ac:dyDescent="0.25">
      <c r="A949" s="4">
        <v>10435677</v>
      </c>
      <c r="B949" s="9" t="s">
        <v>42</v>
      </c>
      <c r="C949" s="4" t="s">
        <v>115</v>
      </c>
      <c r="D949" s="4" t="s">
        <v>104</v>
      </c>
      <c r="E949" s="4" t="s">
        <v>382</v>
      </c>
      <c r="F949" s="4">
        <v>0</v>
      </c>
    </row>
    <row r="950" spans="1:6" x14ac:dyDescent="0.25">
      <c r="A950" s="4">
        <v>10435677</v>
      </c>
      <c r="B950" s="9" t="s">
        <v>42</v>
      </c>
      <c r="C950" s="4" t="s">
        <v>115</v>
      </c>
      <c r="D950" s="4" t="s">
        <v>104</v>
      </c>
      <c r="E950" s="4" t="s">
        <v>383</v>
      </c>
      <c r="F950" s="4">
        <v>1</v>
      </c>
    </row>
    <row r="951" spans="1:6" x14ac:dyDescent="0.25">
      <c r="A951" s="4">
        <v>10435677</v>
      </c>
      <c r="B951" s="9" t="s">
        <v>42</v>
      </c>
      <c r="C951" s="4" t="s">
        <v>115</v>
      </c>
      <c r="D951" s="4" t="s">
        <v>104</v>
      </c>
      <c r="E951" s="4" t="s">
        <v>384</v>
      </c>
      <c r="F951" s="4">
        <v>0</v>
      </c>
    </row>
    <row r="952" spans="1:6" x14ac:dyDescent="0.25">
      <c r="A952" s="4">
        <v>10435677</v>
      </c>
      <c r="B952" s="9" t="s">
        <v>42</v>
      </c>
      <c r="C952" s="4" t="s">
        <v>115</v>
      </c>
      <c r="D952" s="4" t="s">
        <v>104</v>
      </c>
      <c r="E952" s="4" t="s">
        <v>385</v>
      </c>
      <c r="F952" s="4">
        <v>0</v>
      </c>
    </row>
    <row r="953" spans="1:6" x14ac:dyDescent="0.25">
      <c r="A953" s="4">
        <v>10435677</v>
      </c>
      <c r="B953" s="9" t="s">
        <v>42</v>
      </c>
      <c r="C953" s="4" t="s">
        <v>115</v>
      </c>
      <c r="D953" s="4" t="s">
        <v>104</v>
      </c>
      <c r="E953" s="4" t="s">
        <v>377</v>
      </c>
      <c r="F953" s="4">
        <v>0</v>
      </c>
    </row>
    <row r="954" spans="1:6" x14ac:dyDescent="0.25">
      <c r="A954" s="4">
        <v>10435678</v>
      </c>
      <c r="B954" s="9" t="s">
        <v>42</v>
      </c>
      <c r="C954" s="4" t="s">
        <v>204</v>
      </c>
      <c r="D954" s="4" t="s">
        <v>186</v>
      </c>
      <c r="E954" s="4" t="s">
        <v>380</v>
      </c>
      <c r="F954" s="4">
        <v>1</v>
      </c>
    </row>
    <row r="955" spans="1:6" x14ac:dyDescent="0.25">
      <c r="A955" s="4">
        <v>10435678</v>
      </c>
      <c r="B955" s="9" t="s">
        <v>42</v>
      </c>
      <c r="C955" s="4" t="s">
        <v>204</v>
      </c>
      <c r="D955" s="4" t="s">
        <v>186</v>
      </c>
      <c r="E955" s="4" t="s">
        <v>381</v>
      </c>
      <c r="F955" s="4">
        <v>1</v>
      </c>
    </row>
    <row r="956" spans="1:6" x14ac:dyDescent="0.25">
      <c r="A956" s="4">
        <v>10435678</v>
      </c>
      <c r="B956" s="9" t="s">
        <v>42</v>
      </c>
      <c r="C956" s="4" t="s">
        <v>204</v>
      </c>
      <c r="D956" s="4" t="s">
        <v>186</v>
      </c>
      <c r="E956" s="4" t="s">
        <v>382</v>
      </c>
      <c r="F956" s="4">
        <v>0</v>
      </c>
    </row>
    <row r="957" spans="1:6" x14ac:dyDescent="0.25">
      <c r="A957" s="4">
        <v>10435678</v>
      </c>
      <c r="B957" s="9" t="s">
        <v>42</v>
      </c>
      <c r="C957" s="4" t="s">
        <v>204</v>
      </c>
      <c r="D957" s="4" t="s">
        <v>186</v>
      </c>
      <c r="E957" s="4" t="s">
        <v>383</v>
      </c>
      <c r="F957" s="4">
        <v>1</v>
      </c>
    </row>
    <row r="958" spans="1:6" x14ac:dyDescent="0.25">
      <c r="A958" s="4">
        <v>10435678</v>
      </c>
      <c r="B958" s="9" t="s">
        <v>42</v>
      </c>
      <c r="C958" s="4" t="s">
        <v>204</v>
      </c>
      <c r="D958" s="4" t="s">
        <v>186</v>
      </c>
      <c r="E958" s="4" t="s">
        <v>384</v>
      </c>
      <c r="F958" s="4">
        <v>0</v>
      </c>
    </row>
    <row r="959" spans="1:6" x14ac:dyDescent="0.25">
      <c r="A959" s="4">
        <v>10435678</v>
      </c>
      <c r="B959" s="9" t="s">
        <v>42</v>
      </c>
      <c r="C959" s="4" t="s">
        <v>204</v>
      </c>
      <c r="D959" s="4" t="s">
        <v>186</v>
      </c>
      <c r="E959" s="4" t="s">
        <v>385</v>
      </c>
      <c r="F959" s="4">
        <v>0</v>
      </c>
    </row>
    <row r="960" spans="1:6" x14ac:dyDescent="0.25">
      <c r="A960" s="4">
        <v>10435678</v>
      </c>
      <c r="B960" s="9" t="s">
        <v>42</v>
      </c>
      <c r="C960" s="4" t="s">
        <v>204</v>
      </c>
      <c r="D960" s="4" t="s">
        <v>186</v>
      </c>
      <c r="E960" s="4" t="s">
        <v>377</v>
      </c>
      <c r="F960" s="4">
        <v>0</v>
      </c>
    </row>
    <row r="961" spans="1:6" x14ac:dyDescent="0.25">
      <c r="A961" s="4">
        <v>10435679</v>
      </c>
      <c r="B961" s="9" t="s">
        <v>42</v>
      </c>
      <c r="C961" s="4" t="s">
        <v>93</v>
      </c>
      <c r="D961" s="4" t="s">
        <v>48</v>
      </c>
      <c r="E961" s="4" t="s">
        <v>380</v>
      </c>
      <c r="F961" s="4">
        <v>1</v>
      </c>
    </row>
    <row r="962" spans="1:6" x14ac:dyDescent="0.25">
      <c r="A962" s="4">
        <v>10435679</v>
      </c>
      <c r="B962" s="9" t="s">
        <v>42</v>
      </c>
      <c r="C962" s="4" t="s">
        <v>93</v>
      </c>
      <c r="D962" s="4" t="s">
        <v>48</v>
      </c>
      <c r="E962" s="4" t="s">
        <v>381</v>
      </c>
      <c r="F962" s="4">
        <v>1</v>
      </c>
    </row>
    <row r="963" spans="1:6" x14ac:dyDescent="0.25">
      <c r="A963" s="4">
        <v>10435679</v>
      </c>
      <c r="B963" s="9" t="s">
        <v>42</v>
      </c>
      <c r="C963" s="4" t="s">
        <v>93</v>
      </c>
      <c r="D963" s="4" t="s">
        <v>48</v>
      </c>
      <c r="E963" s="4" t="s">
        <v>382</v>
      </c>
      <c r="F963" s="4">
        <v>1</v>
      </c>
    </row>
    <row r="964" spans="1:6" x14ac:dyDescent="0.25">
      <c r="A964" s="4">
        <v>10435679</v>
      </c>
      <c r="B964" s="9" t="s">
        <v>42</v>
      </c>
      <c r="C964" s="4" t="s">
        <v>93</v>
      </c>
      <c r="D964" s="4" t="s">
        <v>48</v>
      </c>
      <c r="E964" s="4" t="s">
        <v>383</v>
      </c>
      <c r="F964" s="4">
        <v>1</v>
      </c>
    </row>
    <row r="965" spans="1:6" x14ac:dyDescent="0.25">
      <c r="A965" s="4">
        <v>10435679</v>
      </c>
      <c r="B965" s="9" t="s">
        <v>42</v>
      </c>
      <c r="C965" s="4" t="s">
        <v>93</v>
      </c>
      <c r="D965" s="4" t="s">
        <v>48</v>
      </c>
      <c r="E965" s="4" t="s">
        <v>384</v>
      </c>
      <c r="F965" s="4">
        <v>1</v>
      </c>
    </row>
    <row r="966" spans="1:6" x14ac:dyDescent="0.25">
      <c r="A966" s="4">
        <v>10435679</v>
      </c>
      <c r="B966" s="9" t="s">
        <v>42</v>
      </c>
      <c r="C966" s="4" t="s">
        <v>93</v>
      </c>
      <c r="D966" s="4" t="s">
        <v>48</v>
      </c>
      <c r="E966" s="4" t="s">
        <v>385</v>
      </c>
      <c r="F966" s="4">
        <v>1</v>
      </c>
    </row>
    <row r="967" spans="1:6" x14ac:dyDescent="0.25">
      <c r="A967" s="4">
        <v>10435679</v>
      </c>
      <c r="B967" s="9" t="s">
        <v>42</v>
      </c>
      <c r="C967" s="4" t="s">
        <v>93</v>
      </c>
      <c r="D967" s="4" t="s">
        <v>48</v>
      </c>
      <c r="E967" s="4" t="s">
        <v>377</v>
      </c>
      <c r="F967" s="4">
        <v>0</v>
      </c>
    </row>
    <row r="968" spans="1:6" x14ac:dyDescent="0.25">
      <c r="A968" s="4">
        <v>10435680</v>
      </c>
      <c r="B968" s="9" t="s">
        <v>42</v>
      </c>
      <c r="C968" s="4" t="s">
        <v>284</v>
      </c>
      <c r="D968" s="4" t="s">
        <v>233</v>
      </c>
      <c r="E968" s="4" t="s">
        <v>380</v>
      </c>
      <c r="F968" s="4">
        <v>1</v>
      </c>
    </row>
    <row r="969" spans="1:6" x14ac:dyDescent="0.25">
      <c r="A969" s="4">
        <v>10435680</v>
      </c>
      <c r="B969" s="9" t="s">
        <v>42</v>
      </c>
      <c r="C969" s="4" t="s">
        <v>284</v>
      </c>
      <c r="D969" s="4" t="s">
        <v>233</v>
      </c>
      <c r="E969" s="4" t="s">
        <v>381</v>
      </c>
      <c r="F969" s="4">
        <v>1</v>
      </c>
    </row>
    <row r="970" spans="1:6" x14ac:dyDescent="0.25">
      <c r="A970" s="4">
        <v>10435680</v>
      </c>
      <c r="B970" s="9" t="s">
        <v>42</v>
      </c>
      <c r="C970" s="4" t="s">
        <v>284</v>
      </c>
      <c r="D970" s="4" t="s">
        <v>233</v>
      </c>
      <c r="E970" s="4" t="s">
        <v>382</v>
      </c>
      <c r="F970" s="4">
        <v>1</v>
      </c>
    </row>
    <row r="971" spans="1:6" x14ac:dyDescent="0.25">
      <c r="A971" s="4">
        <v>10435680</v>
      </c>
      <c r="B971" s="9" t="s">
        <v>42</v>
      </c>
      <c r="C971" s="4" t="s">
        <v>284</v>
      </c>
      <c r="D971" s="4" t="s">
        <v>233</v>
      </c>
      <c r="E971" s="4" t="s">
        <v>383</v>
      </c>
      <c r="F971" s="4">
        <v>1</v>
      </c>
    </row>
    <row r="972" spans="1:6" x14ac:dyDescent="0.25">
      <c r="A972" s="4">
        <v>10435680</v>
      </c>
      <c r="B972" s="9" t="s">
        <v>42</v>
      </c>
      <c r="C972" s="4" t="s">
        <v>284</v>
      </c>
      <c r="D972" s="4" t="s">
        <v>233</v>
      </c>
      <c r="E972" s="4" t="s">
        <v>384</v>
      </c>
      <c r="F972" s="4">
        <v>1</v>
      </c>
    </row>
    <row r="973" spans="1:6" x14ac:dyDescent="0.25">
      <c r="A973" s="4">
        <v>10435680</v>
      </c>
      <c r="B973" s="9" t="s">
        <v>42</v>
      </c>
      <c r="C973" s="4" t="s">
        <v>284</v>
      </c>
      <c r="D973" s="4" t="s">
        <v>233</v>
      </c>
      <c r="E973" s="4" t="s">
        <v>385</v>
      </c>
      <c r="F973" s="4">
        <v>1</v>
      </c>
    </row>
    <row r="974" spans="1:6" x14ac:dyDescent="0.25">
      <c r="A974" s="4">
        <v>10435680</v>
      </c>
      <c r="B974" s="9" t="s">
        <v>42</v>
      </c>
      <c r="C974" s="4" t="s">
        <v>284</v>
      </c>
      <c r="D974" s="4" t="s">
        <v>233</v>
      </c>
      <c r="E974" s="4" t="s">
        <v>377</v>
      </c>
      <c r="F974" s="4">
        <v>0</v>
      </c>
    </row>
    <row r="975" spans="1:6" x14ac:dyDescent="0.25">
      <c r="A975" s="4">
        <v>10435681</v>
      </c>
      <c r="B975" s="9" t="s">
        <v>42</v>
      </c>
      <c r="C975" s="4" t="s">
        <v>69</v>
      </c>
      <c r="D975" s="4" t="s">
        <v>48</v>
      </c>
      <c r="E975" s="4" t="s">
        <v>380</v>
      </c>
      <c r="F975" s="4">
        <v>1</v>
      </c>
    </row>
    <row r="976" spans="1:6" x14ac:dyDescent="0.25">
      <c r="A976" s="4">
        <v>10435681</v>
      </c>
      <c r="B976" s="9" t="s">
        <v>42</v>
      </c>
      <c r="C976" s="4" t="s">
        <v>69</v>
      </c>
      <c r="D976" s="4" t="s">
        <v>48</v>
      </c>
      <c r="E976" s="4" t="s">
        <v>381</v>
      </c>
      <c r="F976" s="4">
        <v>1</v>
      </c>
    </row>
    <row r="977" spans="1:6" x14ac:dyDescent="0.25">
      <c r="A977" s="4">
        <v>10435681</v>
      </c>
      <c r="B977" s="9" t="s">
        <v>42</v>
      </c>
      <c r="C977" s="4" t="s">
        <v>69</v>
      </c>
      <c r="D977" s="4" t="s">
        <v>48</v>
      </c>
      <c r="E977" s="4" t="s">
        <v>382</v>
      </c>
      <c r="F977" s="4">
        <v>0</v>
      </c>
    </row>
    <row r="978" spans="1:6" x14ac:dyDescent="0.25">
      <c r="A978" s="4">
        <v>10435681</v>
      </c>
      <c r="B978" s="9" t="s">
        <v>42</v>
      </c>
      <c r="C978" s="4" t="s">
        <v>69</v>
      </c>
      <c r="D978" s="4" t="s">
        <v>48</v>
      </c>
      <c r="E978" s="4" t="s">
        <v>383</v>
      </c>
      <c r="F978" s="4">
        <v>0</v>
      </c>
    </row>
    <row r="979" spans="1:6" x14ac:dyDescent="0.25">
      <c r="A979" s="4">
        <v>10435681</v>
      </c>
      <c r="B979" s="9" t="s">
        <v>42</v>
      </c>
      <c r="C979" s="4" t="s">
        <v>69</v>
      </c>
      <c r="D979" s="4" t="s">
        <v>48</v>
      </c>
      <c r="E979" s="4" t="s">
        <v>384</v>
      </c>
      <c r="F979" s="4">
        <v>1</v>
      </c>
    </row>
    <row r="980" spans="1:6" x14ac:dyDescent="0.25">
      <c r="A980" s="4">
        <v>10435681</v>
      </c>
      <c r="B980" s="9" t="s">
        <v>42</v>
      </c>
      <c r="C980" s="4" t="s">
        <v>69</v>
      </c>
      <c r="D980" s="4" t="s">
        <v>48</v>
      </c>
      <c r="E980" s="4" t="s">
        <v>385</v>
      </c>
      <c r="F980" s="4">
        <v>0</v>
      </c>
    </row>
    <row r="981" spans="1:6" x14ac:dyDescent="0.25">
      <c r="A981" s="4">
        <v>10435681</v>
      </c>
      <c r="B981" s="9" t="s">
        <v>42</v>
      </c>
      <c r="C981" s="4" t="s">
        <v>69</v>
      </c>
      <c r="D981" s="4" t="s">
        <v>48</v>
      </c>
      <c r="E981" s="4" t="s">
        <v>377</v>
      </c>
      <c r="F981" s="4">
        <v>0</v>
      </c>
    </row>
    <row r="982" spans="1:6" x14ac:dyDescent="0.25">
      <c r="A982" s="4">
        <v>10435682</v>
      </c>
      <c r="B982" s="9" t="s">
        <v>42</v>
      </c>
      <c r="C982" s="4" t="s">
        <v>177</v>
      </c>
      <c r="D982" s="4" t="s">
        <v>104</v>
      </c>
      <c r="E982" s="4" t="s">
        <v>380</v>
      </c>
      <c r="F982" s="4">
        <v>1</v>
      </c>
    </row>
    <row r="983" spans="1:6" x14ac:dyDescent="0.25">
      <c r="A983" s="4">
        <v>10435682</v>
      </c>
      <c r="B983" s="9" t="s">
        <v>42</v>
      </c>
      <c r="C983" s="4" t="s">
        <v>177</v>
      </c>
      <c r="D983" s="4" t="s">
        <v>104</v>
      </c>
      <c r="E983" s="4" t="s">
        <v>381</v>
      </c>
      <c r="F983" s="4">
        <v>1</v>
      </c>
    </row>
    <row r="984" spans="1:6" x14ac:dyDescent="0.25">
      <c r="A984" s="4">
        <v>10435682</v>
      </c>
      <c r="B984" s="9" t="s">
        <v>42</v>
      </c>
      <c r="C984" s="4" t="s">
        <v>177</v>
      </c>
      <c r="D984" s="4" t="s">
        <v>104</v>
      </c>
      <c r="E984" s="4" t="s">
        <v>382</v>
      </c>
      <c r="F984" s="4">
        <v>1</v>
      </c>
    </row>
    <row r="985" spans="1:6" x14ac:dyDescent="0.25">
      <c r="A985" s="4">
        <v>10435682</v>
      </c>
      <c r="B985" s="9" t="s">
        <v>42</v>
      </c>
      <c r="C985" s="4" t="s">
        <v>177</v>
      </c>
      <c r="D985" s="4" t="s">
        <v>104</v>
      </c>
      <c r="E985" s="4" t="s">
        <v>383</v>
      </c>
      <c r="F985" s="4">
        <v>1</v>
      </c>
    </row>
    <row r="986" spans="1:6" x14ac:dyDescent="0.25">
      <c r="A986" s="4">
        <v>10435682</v>
      </c>
      <c r="B986" s="9" t="s">
        <v>42</v>
      </c>
      <c r="C986" s="4" t="s">
        <v>177</v>
      </c>
      <c r="D986" s="4" t="s">
        <v>104</v>
      </c>
      <c r="E986" s="4" t="s">
        <v>384</v>
      </c>
      <c r="F986" s="4">
        <v>1</v>
      </c>
    </row>
    <row r="987" spans="1:6" x14ac:dyDescent="0.25">
      <c r="A987" s="4">
        <v>10435682</v>
      </c>
      <c r="B987" s="9" t="s">
        <v>42</v>
      </c>
      <c r="C987" s="4" t="s">
        <v>177</v>
      </c>
      <c r="D987" s="4" t="s">
        <v>104</v>
      </c>
      <c r="E987" s="4" t="s">
        <v>385</v>
      </c>
      <c r="F987" s="4">
        <v>1</v>
      </c>
    </row>
    <row r="988" spans="1:6" x14ac:dyDescent="0.25">
      <c r="A988" s="4">
        <v>10435682</v>
      </c>
      <c r="B988" s="9" t="s">
        <v>42</v>
      </c>
      <c r="C988" s="4" t="s">
        <v>177</v>
      </c>
      <c r="D988" s="4" t="s">
        <v>104</v>
      </c>
      <c r="E988" s="4" t="s">
        <v>377</v>
      </c>
      <c r="F988" s="4">
        <v>0</v>
      </c>
    </row>
    <row r="989" spans="1:6" x14ac:dyDescent="0.25">
      <c r="A989" s="4">
        <v>10435683</v>
      </c>
      <c r="B989" s="9" t="s">
        <v>42</v>
      </c>
      <c r="C989" s="4" t="s">
        <v>256</v>
      </c>
      <c r="D989" s="4" t="s">
        <v>253</v>
      </c>
      <c r="E989" s="4" t="s">
        <v>380</v>
      </c>
      <c r="F989" s="4">
        <v>1</v>
      </c>
    </row>
    <row r="990" spans="1:6" x14ac:dyDescent="0.25">
      <c r="A990" s="4">
        <v>10435683</v>
      </c>
      <c r="B990" s="9" t="s">
        <v>42</v>
      </c>
      <c r="C990" s="4" t="s">
        <v>256</v>
      </c>
      <c r="D990" s="4" t="s">
        <v>253</v>
      </c>
      <c r="E990" s="4" t="s">
        <v>381</v>
      </c>
      <c r="F990" s="4">
        <v>1</v>
      </c>
    </row>
    <row r="991" spans="1:6" x14ac:dyDescent="0.25">
      <c r="A991" s="4">
        <v>10435683</v>
      </c>
      <c r="B991" s="9" t="s">
        <v>42</v>
      </c>
      <c r="C991" s="4" t="s">
        <v>256</v>
      </c>
      <c r="D991" s="4" t="s">
        <v>253</v>
      </c>
      <c r="E991" s="4" t="s">
        <v>382</v>
      </c>
      <c r="F991" s="4">
        <v>1</v>
      </c>
    </row>
    <row r="992" spans="1:6" x14ac:dyDescent="0.25">
      <c r="A992" s="4">
        <v>10435683</v>
      </c>
      <c r="B992" s="9" t="s">
        <v>42</v>
      </c>
      <c r="C992" s="4" t="s">
        <v>256</v>
      </c>
      <c r="D992" s="4" t="s">
        <v>253</v>
      </c>
      <c r="E992" s="4" t="s">
        <v>383</v>
      </c>
      <c r="F992" s="4">
        <v>1</v>
      </c>
    </row>
    <row r="993" spans="1:6" x14ac:dyDescent="0.25">
      <c r="A993" s="4">
        <v>10435683</v>
      </c>
      <c r="B993" s="9" t="s">
        <v>42</v>
      </c>
      <c r="C993" s="4" t="s">
        <v>256</v>
      </c>
      <c r="D993" s="4" t="s">
        <v>253</v>
      </c>
      <c r="E993" s="4" t="s">
        <v>384</v>
      </c>
      <c r="F993" s="4">
        <v>1</v>
      </c>
    </row>
    <row r="994" spans="1:6" x14ac:dyDescent="0.25">
      <c r="A994" s="4">
        <v>10435683</v>
      </c>
      <c r="B994" s="9" t="s">
        <v>42</v>
      </c>
      <c r="C994" s="4" t="s">
        <v>256</v>
      </c>
      <c r="D994" s="4" t="s">
        <v>253</v>
      </c>
      <c r="E994" s="4" t="s">
        <v>385</v>
      </c>
      <c r="F994" s="4">
        <v>1</v>
      </c>
    </row>
    <row r="995" spans="1:6" x14ac:dyDescent="0.25">
      <c r="A995" s="4">
        <v>10435683</v>
      </c>
      <c r="B995" s="9" t="s">
        <v>42</v>
      </c>
      <c r="C995" s="4" t="s">
        <v>256</v>
      </c>
      <c r="D995" s="4" t="s">
        <v>253</v>
      </c>
      <c r="E995" s="4" t="s">
        <v>377</v>
      </c>
      <c r="F995" s="4">
        <v>0</v>
      </c>
    </row>
    <row r="996" spans="1:6" x14ac:dyDescent="0.25">
      <c r="A996" s="4">
        <v>10435684</v>
      </c>
      <c r="B996" s="9" t="s">
        <v>42</v>
      </c>
      <c r="C996" s="4" t="s">
        <v>289</v>
      </c>
      <c r="D996" s="4" t="s">
        <v>233</v>
      </c>
      <c r="E996" s="4" t="s">
        <v>380</v>
      </c>
      <c r="F996" s="4">
        <v>1</v>
      </c>
    </row>
    <row r="997" spans="1:6" x14ac:dyDescent="0.25">
      <c r="A997" s="4">
        <v>10435684</v>
      </c>
      <c r="B997" s="9" t="s">
        <v>42</v>
      </c>
      <c r="C997" s="4" t="s">
        <v>289</v>
      </c>
      <c r="D997" s="4" t="s">
        <v>233</v>
      </c>
      <c r="E997" s="4" t="s">
        <v>381</v>
      </c>
      <c r="F997" s="4">
        <v>1</v>
      </c>
    </row>
    <row r="998" spans="1:6" x14ac:dyDescent="0.25">
      <c r="A998" s="4">
        <v>10435684</v>
      </c>
      <c r="B998" s="9" t="s">
        <v>42</v>
      </c>
      <c r="C998" s="4" t="s">
        <v>289</v>
      </c>
      <c r="D998" s="4" t="s">
        <v>233</v>
      </c>
      <c r="E998" s="4" t="s">
        <v>382</v>
      </c>
      <c r="F998" s="4">
        <v>1</v>
      </c>
    </row>
    <row r="999" spans="1:6" x14ac:dyDescent="0.25">
      <c r="A999" s="4">
        <v>10435684</v>
      </c>
      <c r="B999" s="9" t="s">
        <v>42</v>
      </c>
      <c r="C999" s="4" t="s">
        <v>289</v>
      </c>
      <c r="D999" s="4" t="s">
        <v>233</v>
      </c>
      <c r="E999" s="4" t="s">
        <v>383</v>
      </c>
      <c r="F999" s="4">
        <v>1</v>
      </c>
    </row>
    <row r="1000" spans="1:6" x14ac:dyDescent="0.25">
      <c r="A1000" s="4">
        <v>10435684</v>
      </c>
      <c r="B1000" s="9" t="s">
        <v>42</v>
      </c>
      <c r="C1000" s="4" t="s">
        <v>289</v>
      </c>
      <c r="D1000" s="4" t="s">
        <v>233</v>
      </c>
      <c r="E1000" s="4" t="s">
        <v>384</v>
      </c>
      <c r="F1000" s="4">
        <v>1</v>
      </c>
    </row>
    <row r="1001" spans="1:6" x14ac:dyDescent="0.25">
      <c r="A1001" s="4">
        <v>10435684</v>
      </c>
      <c r="B1001" s="9" t="s">
        <v>42</v>
      </c>
      <c r="C1001" s="4" t="s">
        <v>289</v>
      </c>
      <c r="D1001" s="4" t="s">
        <v>233</v>
      </c>
      <c r="E1001" s="4" t="s">
        <v>385</v>
      </c>
      <c r="F1001" s="4">
        <v>0</v>
      </c>
    </row>
    <row r="1002" spans="1:6" x14ac:dyDescent="0.25">
      <c r="A1002" s="4">
        <v>10435684</v>
      </c>
      <c r="B1002" s="9" t="s">
        <v>42</v>
      </c>
      <c r="C1002" s="4" t="s">
        <v>289</v>
      </c>
      <c r="D1002" s="4" t="s">
        <v>233</v>
      </c>
      <c r="E1002" s="4" t="s">
        <v>377</v>
      </c>
      <c r="F1002" s="4">
        <v>0</v>
      </c>
    </row>
    <row r="1003" spans="1:6" x14ac:dyDescent="0.25">
      <c r="A1003" s="4">
        <v>10435685</v>
      </c>
      <c r="B1003" s="9" t="s">
        <v>42</v>
      </c>
      <c r="C1003" s="4" t="s">
        <v>128</v>
      </c>
      <c r="D1003" s="4" t="s">
        <v>104</v>
      </c>
      <c r="E1003" s="4" t="s">
        <v>380</v>
      </c>
      <c r="F1003" s="4">
        <v>1</v>
      </c>
    </row>
    <row r="1004" spans="1:6" x14ac:dyDescent="0.25">
      <c r="A1004" s="4">
        <v>10435685</v>
      </c>
      <c r="B1004" s="9" t="s">
        <v>42</v>
      </c>
      <c r="C1004" s="4" t="s">
        <v>128</v>
      </c>
      <c r="D1004" s="4" t="s">
        <v>104</v>
      </c>
      <c r="E1004" s="4" t="s">
        <v>381</v>
      </c>
      <c r="F1004" s="4">
        <v>1</v>
      </c>
    </row>
    <row r="1005" spans="1:6" x14ac:dyDescent="0.25">
      <c r="A1005" s="4">
        <v>10435685</v>
      </c>
      <c r="B1005" s="9" t="s">
        <v>42</v>
      </c>
      <c r="C1005" s="4" t="s">
        <v>128</v>
      </c>
      <c r="D1005" s="4" t="s">
        <v>104</v>
      </c>
      <c r="E1005" s="4" t="s">
        <v>382</v>
      </c>
      <c r="F1005" s="4">
        <v>1</v>
      </c>
    </row>
    <row r="1006" spans="1:6" x14ac:dyDescent="0.25">
      <c r="A1006" s="4">
        <v>10435685</v>
      </c>
      <c r="B1006" s="9" t="s">
        <v>42</v>
      </c>
      <c r="C1006" s="4" t="s">
        <v>128</v>
      </c>
      <c r="D1006" s="4" t="s">
        <v>104</v>
      </c>
      <c r="E1006" s="4" t="s">
        <v>383</v>
      </c>
      <c r="F1006" s="4">
        <v>1</v>
      </c>
    </row>
    <row r="1007" spans="1:6" x14ac:dyDescent="0.25">
      <c r="A1007" s="4">
        <v>10435685</v>
      </c>
      <c r="B1007" s="9" t="s">
        <v>42</v>
      </c>
      <c r="C1007" s="4" t="s">
        <v>128</v>
      </c>
      <c r="D1007" s="4" t="s">
        <v>104</v>
      </c>
      <c r="E1007" s="4" t="s">
        <v>384</v>
      </c>
      <c r="F1007" s="4">
        <v>1</v>
      </c>
    </row>
    <row r="1008" spans="1:6" x14ac:dyDescent="0.25">
      <c r="A1008" s="4">
        <v>10435685</v>
      </c>
      <c r="B1008" s="9" t="s">
        <v>42</v>
      </c>
      <c r="C1008" s="4" t="s">
        <v>128</v>
      </c>
      <c r="D1008" s="4" t="s">
        <v>104</v>
      </c>
      <c r="E1008" s="4" t="s">
        <v>385</v>
      </c>
      <c r="F1008" s="4">
        <v>0</v>
      </c>
    </row>
    <row r="1009" spans="1:6" x14ac:dyDescent="0.25">
      <c r="A1009" s="4">
        <v>10435685</v>
      </c>
      <c r="B1009" s="9" t="s">
        <v>42</v>
      </c>
      <c r="C1009" s="4" t="s">
        <v>128</v>
      </c>
      <c r="D1009" s="4" t="s">
        <v>104</v>
      </c>
      <c r="E1009" s="4" t="s">
        <v>377</v>
      </c>
      <c r="F1009" s="4">
        <v>0</v>
      </c>
    </row>
    <row r="1010" spans="1:6" x14ac:dyDescent="0.25">
      <c r="A1010" s="4">
        <v>10435686</v>
      </c>
      <c r="B1010" s="9" t="s">
        <v>42</v>
      </c>
      <c r="C1010" s="4" t="s">
        <v>166</v>
      </c>
      <c r="D1010" s="4" t="s">
        <v>104</v>
      </c>
      <c r="E1010" s="4" t="s">
        <v>380</v>
      </c>
      <c r="F1010" s="4">
        <v>1</v>
      </c>
    </row>
    <row r="1011" spans="1:6" x14ac:dyDescent="0.25">
      <c r="A1011" s="4">
        <v>10435686</v>
      </c>
      <c r="B1011" s="9" t="s">
        <v>42</v>
      </c>
      <c r="C1011" s="4" t="s">
        <v>166</v>
      </c>
      <c r="D1011" s="4" t="s">
        <v>104</v>
      </c>
      <c r="E1011" s="4" t="s">
        <v>381</v>
      </c>
      <c r="F1011" s="4">
        <v>1</v>
      </c>
    </row>
    <row r="1012" spans="1:6" x14ac:dyDescent="0.25">
      <c r="A1012" s="4">
        <v>10435686</v>
      </c>
      <c r="B1012" s="9" t="s">
        <v>42</v>
      </c>
      <c r="C1012" s="4" t="s">
        <v>166</v>
      </c>
      <c r="D1012" s="4" t="s">
        <v>104</v>
      </c>
      <c r="E1012" s="4" t="s">
        <v>382</v>
      </c>
      <c r="F1012" s="4">
        <v>1</v>
      </c>
    </row>
    <row r="1013" spans="1:6" x14ac:dyDescent="0.25">
      <c r="A1013" s="4">
        <v>10435686</v>
      </c>
      <c r="B1013" s="9" t="s">
        <v>42</v>
      </c>
      <c r="C1013" s="4" t="s">
        <v>166</v>
      </c>
      <c r="D1013" s="4" t="s">
        <v>104</v>
      </c>
      <c r="E1013" s="4" t="s">
        <v>383</v>
      </c>
      <c r="F1013" s="4">
        <v>1</v>
      </c>
    </row>
    <row r="1014" spans="1:6" x14ac:dyDescent="0.25">
      <c r="A1014" s="4">
        <v>10435686</v>
      </c>
      <c r="B1014" s="9" t="s">
        <v>42</v>
      </c>
      <c r="C1014" s="4" t="s">
        <v>166</v>
      </c>
      <c r="D1014" s="4" t="s">
        <v>104</v>
      </c>
      <c r="E1014" s="4" t="s">
        <v>384</v>
      </c>
      <c r="F1014" s="4">
        <v>1</v>
      </c>
    </row>
    <row r="1015" spans="1:6" x14ac:dyDescent="0.25">
      <c r="A1015" s="4">
        <v>10435686</v>
      </c>
      <c r="B1015" s="9" t="s">
        <v>42</v>
      </c>
      <c r="C1015" s="4" t="s">
        <v>166</v>
      </c>
      <c r="D1015" s="4" t="s">
        <v>104</v>
      </c>
      <c r="E1015" s="4" t="s">
        <v>385</v>
      </c>
      <c r="F1015" s="4">
        <v>1</v>
      </c>
    </row>
    <row r="1016" spans="1:6" x14ac:dyDescent="0.25">
      <c r="A1016" s="4">
        <v>10435686</v>
      </c>
      <c r="B1016" s="9" t="s">
        <v>42</v>
      </c>
      <c r="C1016" s="4" t="s">
        <v>166</v>
      </c>
      <c r="D1016" s="4" t="s">
        <v>104</v>
      </c>
      <c r="E1016" s="4" t="s">
        <v>377</v>
      </c>
      <c r="F1016" s="4">
        <v>0</v>
      </c>
    </row>
    <row r="1017" spans="1:6" x14ac:dyDescent="0.25">
      <c r="A1017" s="4">
        <v>10435687</v>
      </c>
      <c r="B1017" s="9" t="s">
        <v>42</v>
      </c>
      <c r="C1017" s="4" t="s">
        <v>174</v>
      </c>
      <c r="D1017" s="4" t="s">
        <v>104</v>
      </c>
      <c r="E1017" s="4" t="s">
        <v>380</v>
      </c>
      <c r="F1017" s="4">
        <v>0</v>
      </c>
    </row>
    <row r="1018" spans="1:6" x14ac:dyDescent="0.25">
      <c r="A1018" s="4">
        <v>10435687</v>
      </c>
      <c r="B1018" s="9" t="s">
        <v>42</v>
      </c>
      <c r="C1018" s="4" t="s">
        <v>174</v>
      </c>
      <c r="D1018" s="4" t="s">
        <v>104</v>
      </c>
      <c r="E1018" s="4" t="s">
        <v>381</v>
      </c>
      <c r="F1018" s="4">
        <v>0</v>
      </c>
    </row>
    <row r="1019" spans="1:6" x14ac:dyDescent="0.25">
      <c r="A1019" s="4">
        <v>10435687</v>
      </c>
      <c r="B1019" s="9" t="s">
        <v>42</v>
      </c>
      <c r="C1019" s="4" t="s">
        <v>174</v>
      </c>
      <c r="D1019" s="4" t="s">
        <v>104</v>
      </c>
      <c r="E1019" s="4" t="s">
        <v>382</v>
      </c>
      <c r="F1019" s="4">
        <v>0</v>
      </c>
    </row>
    <row r="1020" spans="1:6" x14ac:dyDescent="0.25">
      <c r="A1020" s="4">
        <v>10435687</v>
      </c>
      <c r="B1020" s="9" t="s">
        <v>42</v>
      </c>
      <c r="C1020" s="4" t="s">
        <v>174</v>
      </c>
      <c r="D1020" s="4" t="s">
        <v>104</v>
      </c>
      <c r="E1020" s="4" t="s">
        <v>383</v>
      </c>
      <c r="F1020" s="4">
        <v>0</v>
      </c>
    </row>
    <row r="1021" spans="1:6" x14ac:dyDescent="0.25">
      <c r="A1021" s="4">
        <v>10435687</v>
      </c>
      <c r="B1021" s="9" t="s">
        <v>42</v>
      </c>
      <c r="C1021" s="4" t="s">
        <v>174</v>
      </c>
      <c r="D1021" s="4" t="s">
        <v>104</v>
      </c>
      <c r="E1021" s="4" t="s">
        <v>384</v>
      </c>
      <c r="F1021" s="4">
        <v>1</v>
      </c>
    </row>
    <row r="1022" spans="1:6" x14ac:dyDescent="0.25">
      <c r="A1022" s="4">
        <v>10435687</v>
      </c>
      <c r="B1022" s="9" t="s">
        <v>42</v>
      </c>
      <c r="C1022" s="4" t="s">
        <v>174</v>
      </c>
      <c r="D1022" s="4" t="s">
        <v>104</v>
      </c>
      <c r="E1022" s="4" t="s">
        <v>385</v>
      </c>
      <c r="F1022" s="4">
        <v>0</v>
      </c>
    </row>
    <row r="1023" spans="1:6" x14ac:dyDescent="0.25">
      <c r="A1023" s="4">
        <v>10435687</v>
      </c>
      <c r="B1023" s="9" t="s">
        <v>42</v>
      </c>
      <c r="C1023" s="4" t="s">
        <v>174</v>
      </c>
      <c r="D1023" s="4" t="s">
        <v>104</v>
      </c>
      <c r="E1023" s="4" t="s">
        <v>377</v>
      </c>
      <c r="F1023" s="4">
        <v>0</v>
      </c>
    </row>
    <row r="1024" spans="1:6" x14ac:dyDescent="0.25">
      <c r="A1024" s="4">
        <v>10435688</v>
      </c>
      <c r="B1024" s="9" t="s">
        <v>42</v>
      </c>
      <c r="C1024" s="4" t="s">
        <v>120</v>
      </c>
      <c r="D1024" s="4" t="s">
        <v>104</v>
      </c>
      <c r="E1024" s="4" t="s">
        <v>380</v>
      </c>
      <c r="F1024" s="4">
        <v>1</v>
      </c>
    </row>
    <row r="1025" spans="1:6" x14ac:dyDescent="0.25">
      <c r="A1025" s="4">
        <v>10435688</v>
      </c>
      <c r="B1025" s="9" t="s">
        <v>42</v>
      </c>
      <c r="C1025" s="4" t="s">
        <v>120</v>
      </c>
      <c r="D1025" s="4" t="s">
        <v>104</v>
      </c>
      <c r="E1025" s="4" t="s">
        <v>381</v>
      </c>
      <c r="F1025" s="4">
        <v>1</v>
      </c>
    </row>
    <row r="1026" spans="1:6" x14ac:dyDescent="0.25">
      <c r="A1026" s="4">
        <v>10435688</v>
      </c>
      <c r="B1026" s="9" t="s">
        <v>42</v>
      </c>
      <c r="C1026" s="4" t="s">
        <v>120</v>
      </c>
      <c r="D1026" s="4" t="s">
        <v>104</v>
      </c>
      <c r="E1026" s="4" t="s">
        <v>382</v>
      </c>
      <c r="F1026" s="4">
        <v>1</v>
      </c>
    </row>
    <row r="1027" spans="1:6" x14ac:dyDescent="0.25">
      <c r="A1027" s="4">
        <v>10435688</v>
      </c>
      <c r="B1027" s="9" t="s">
        <v>42</v>
      </c>
      <c r="C1027" s="4" t="s">
        <v>120</v>
      </c>
      <c r="D1027" s="4" t="s">
        <v>104</v>
      </c>
      <c r="E1027" s="4" t="s">
        <v>383</v>
      </c>
      <c r="F1027" s="4">
        <v>1</v>
      </c>
    </row>
    <row r="1028" spans="1:6" x14ac:dyDescent="0.25">
      <c r="A1028" s="4">
        <v>10435688</v>
      </c>
      <c r="B1028" s="9" t="s">
        <v>42</v>
      </c>
      <c r="C1028" s="4" t="s">
        <v>120</v>
      </c>
      <c r="D1028" s="4" t="s">
        <v>104</v>
      </c>
      <c r="E1028" s="4" t="s">
        <v>384</v>
      </c>
      <c r="F1028" s="4">
        <v>1</v>
      </c>
    </row>
    <row r="1029" spans="1:6" x14ac:dyDescent="0.25">
      <c r="A1029" s="4">
        <v>10435688</v>
      </c>
      <c r="B1029" s="9" t="s">
        <v>42</v>
      </c>
      <c r="C1029" s="4" t="s">
        <v>120</v>
      </c>
      <c r="D1029" s="4" t="s">
        <v>104</v>
      </c>
      <c r="E1029" s="4" t="s">
        <v>385</v>
      </c>
      <c r="F1029" s="4">
        <v>1</v>
      </c>
    </row>
    <row r="1030" spans="1:6" x14ac:dyDescent="0.25">
      <c r="A1030" s="4">
        <v>10435688</v>
      </c>
      <c r="B1030" s="9" t="s">
        <v>42</v>
      </c>
      <c r="C1030" s="4" t="s">
        <v>120</v>
      </c>
      <c r="D1030" s="4" t="s">
        <v>104</v>
      </c>
      <c r="E1030" s="4" t="s">
        <v>377</v>
      </c>
      <c r="F1030" s="4">
        <v>0</v>
      </c>
    </row>
    <row r="1031" spans="1:6" x14ac:dyDescent="0.25">
      <c r="A1031" s="4">
        <v>10435689</v>
      </c>
      <c r="B1031" s="9" t="s">
        <v>42</v>
      </c>
      <c r="C1031" s="4" t="s">
        <v>146</v>
      </c>
      <c r="D1031" s="4" t="s">
        <v>136</v>
      </c>
      <c r="E1031" s="4" t="s">
        <v>380</v>
      </c>
      <c r="F1031" s="4">
        <v>1</v>
      </c>
    </row>
    <row r="1032" spans="1:6" x14ac:dyDescent="0.25">
      <c r="A1032" s="4">
        <v>10435689</v>
      </c>
      <c r="B1032" s="9" t="s">
        <v>42</v>
      </c>
      <c r="C1032" s="4" t="s">
        <v>146</v>
      </c>
      <c r="D1032" s="4" t="s">
        <v>136</v>
      </c>
      <c r="E1032" s="4" t="s">
        <v>381</v>
      </c>
      <c r="F1032" s="4">
        <v>1</v>
      </c>
    </row>
    <row r="1033" spans="1:6" x14ac:dyDescent="0.25">
      <c r="A1033" s="4">
        <v>10435689</v>
      </c>
      <c r="B1033" s="9" t="s">
        <v>42</v>
      </c>
      <c r="C1033" s="4" t="s">
        <v>146</v>
      </c>
      <c r="D1033" s="4" t="s">
        <v>136</v>
      </c>
      <c r="E1033" s="4" t="s">
        <v>382</v>
      </c>
      <c r="F1033" s="4">
        <v>1</v>
      </c>
    </row>
    <row r="1034" spans="1:6" x14ac:dyDescent="0.25">
      <c r="A1034" s="4">
        <v>10435689</v>
      </c>
      <c r="B1034" s="9" t="s">
        <v>42</v>
      </c>
      <c r="C1034" s="4" t="s">
        <v>146</v>
      </c>
      <c r="D1034" s="4" t="s">
        <v>136</v>
      </c>
      <c r="E1034" s="4" t="s">
        <v>383</v>
      </c>
      <c r="F1034" s="4">
        <v>1</v>
      </c>
    </row>
    <row r="1035" spans="1:6" x14ac:dyDescent="0.25">
      <c r="A1035" s="4">
        <v>10435689</v>
      </c>
      <c r="B1035" s="9" t="s">
        <v>42</v>
      </c>
      <c r="C1035" s="4" t="s">
        <v>146</v>
      </c>
      <c r="D1035" s="4" t="s">
        <v>136</v>
      </c>
      <c r="E1035" s="4" t="s">
        <v>384</v>
      </c>
      <c r="F1035" s="4">
        <v>1</v>
      </c>
    </row>
    <row r="1036" spans="1:6" x14ac:dyDescent="0.25">
      <c r="A1036" s="4">
        <v>10435689</v>
      </c>
      <c r="B1036" s="9" t="s">
        <v>42</v>
      </c>
      <c r="C1036" s="4" t="s">
        <v>146</v>
      </c>
      <c r="D1036" s="4" t="s">
        <v>136</v>
      </c>
      <c r="E1036" s="4" t="s">
        <v>385</v>
      </c>
      <c r="F1036" s="4">
        <v>1</v>
      </c>
    </row>
    <row r="1037" spans="1:6" x14ac:dyDescent="0.25">
      <c r="A1037" s="4">
        <v>10435689</v>
      </c>
      <c r="B1037" s="9" t="s">
        <v>42</v>
      </c>
      <c r="C1037" s="4" t="s">
        <v>146</v>
      </c>
      <c r="D1037" s="4" t="s">
        <v>136</v>
      </c>
      <c r="E1037" s="4" t="s">
        <v>377</v>
      </c>
      <c r="F1037" s="4">
        <v>0</v>
      </c>
    </row>
    <row r="1038" spans="1:6" x14ac:dyDescent="0.25">
      <c r="A1038" s="4">
        <v>10435690</v>
      </c>
      <c r="B1038" s="9" t="s">
        <v>42</v>
      </c>
      <c r="C1038" s="4" t="s">
        <v>60</v>
      </c>
      <c r="D1038" s="4" t="s">
        <v>48</v>
      </c>
      <c r="E1038" s="4" t="s">
        <v>380</v>
      </c>
      <c r="F1038" s="4">
        <v>1</v>
      </c>
    </row>
    <row r="1039" spans="1:6" x14ac:dyDescent="0.25">
      <c r="A1039" s="4">
        <v>10435690</v>
      </c>
      <c r="B1039" s="9" t="s">
        <v>42</v>
      </c>
      <c r="C1039" s="4" t="s">
        <v>60</v>
      </c>
      <c r="D1039" s="4" t="s">
        <v>48</v>
      </c>
      <c r="E1039" s="4" t="s">
        <v>381</v>
      </c>
      <c r="F1039" s="4">
        <v>1</v>
      </c>
    </row>
    <row r="1040" spans="1:6" x14ac:dyDescent="0.25">
      <c r="A1040" s="4">
        <v>10435690</v>
      </c>
      <c r="B1040" s="9" t="s">
        <v>42</v>
      </c>
      <c r="C1040" s="4" t="s">
        <v>60</v>
      </c>
      <c r="D1040" s="4" t="s">
        <v>48</v>
      </c>
      <c r="E1040" s="4" t="s">
        <v>382</v>
      </c>
      <c r="F1040" s="4">
        <v>1</v>
      </c>
    </row>
    <row r="1041" spans="1:6" x14ac:dyDescent="0.25">
      <c r="A1041" s="4">
        <v>10435690</v>
      </c>
      <c r="B1041" s="9" t="s">
        <v>42</v>
      </c>
      <c r="C1041" s="4" t="s">
        <v>60</v>
      </c>
      <c r="D1041" s="4" t="s">
        <v>48</v>
      </c>
      <c r="E1041" s="4" t="s">
        <v>383</v>
      </c>
      <c r="F1041" s="4">
        <v>1</v>
      </c>
    </row>
    <row r="1042" spans="1:6" x14ac:dyDescent="0.25">
      <c r="A1042" s="4">
        <v>10435690</v>
      </c>
      <c r="B1042" s="9" t="s">
        <v>42</v>
      </c>
      <c r="C1042" s="4" t="s">
        <v>60</v>
      </c>
      <c r="D1042" s="4" t="s">
        <v>48</v>
      </c>
      <c r="E1042" s="4" t="s">
        <v>384</v>
      </c>
      <c r="F1042" s="4">
        <v>1</v>
      </c>
    </row>
    <row r="1043" spans="1:6" x14ac:dyDescent="0.25">
      <c r="A1043" s="4">
        <v>10435690</v>
      </c>
      <c r="B1043" s="9" t="s">
        <v>42</v>
      </c>
      <c r="C1043" s="4" t="s">
        <v>60</v>
      </c>
      <c r="D1043" s="4" t="s">
        <v>48</v>
      </c>
      <c r="E1043" s="4" t="s">
        <v>385</v>
      </c>
      <c r="F1043" s="4">
        <v>1</v>
      </c>
    </row>
    <row r="1044" spans="1:6" x14ac:dyDescent="0.25">
      <c r="A1044" s="4">
        <v>10435690</v>
      </c>
      <c r="B1044" s="9" t="s">
        <v>42</v>
      </c>
      <c r="C1044" s="4" t="s">
        <v>60</v>
      </c>
      <c r="D1044" s="4" t="s">
        <v>48</v>
      </c>
      <c r="E1044" s="4" t="s">
        <v>377</v>
      </c>
      <c r="F1044" s="4">
        <v>0</v>
      </c>
    </row>
    <row r="1045" spans="1:6" x14ac:dyDescent="0.25">
      <c r="A1045" s="4">
        <v>10435691</v>
      </c>
      <c r="B1045" s="9" t="s">
        <v>42</v>
      </c>
      <c r="C1045" s="4" t="s">
        <v>98</v>
      </c>
      <c r="D1045" s="4" t="s">
        <v>48</v>
      </c>
      <c r="E1045" s="4" t="s">
        <v>380</v>
      </c>
      <c r="F1045" s="4">
        <v>1</v>
      </c>
    </row>
    <row r="1046" spans="1:6" x14ac:dyDescent="0.25">
      <c r="A1046" s="4">
        <v>10435691</v>
      </c>
      <c r="B1046" s="9" t="s">
        <v>42</v>
      </c>
      <c r="C1046" s="4" t="s">
        <v>98</v>
      </c>
      <c r="D1046" s="4" t="s">
        <v>48</v>
      </c>
      <c r="E1046" s="4" t="s">
        <v>381</v>
      </c>
      <c r="F1046" s="4">
        <v>1</v>
      </c>
    </row>
    <row r="1047" spans="1:6" x14ac:dyDescent="0.25">
      <c r="A1047" s="4">
        <v>10435691</v>
      </c>
      <c r="B1047" s="9" t="s">
        <v>42</v>
      </c>
      <c r="C1047" s="4" t="s">
        <v>98</v>
      </c>
      <c r="D1047" s="4" t="s">
        <v>48</v>
      </c>
      <c r="E1047" s="4" t="s">
        <v>382</v>
      </c>
      <c r="F1047" s="4">
        <v>1</v>
      </c>
    </row>
    <row r="1048" spans="1:6" x14ac:dyDescent="0.25">
      <c r="A1048" s="4">
        <v>10435691</v>
      </c>
      <c r="B1048" s="9" t="s">
        <v>42</v>
      </c>
      <c r="C1048" s="4" t="s">
        <v>98</v>
      </c>
      <c r="D1048" s="4" t="s">
        <v>48</v>
      </c>
      <c r="E1048" s="4" t="s">
        <v>383</v>
      </c>
      <c r="F1048" s="4">
        <v>1</v>
      </c>
    </row>
    <row r="1049" spans="1:6" x14ac:dyDescent="0.25">
      <c r="A1049" s="4">
        <v>10435691</v>
      </c>
      <c r="B1049" s="9" t="s">
        <v>42</v>
      </c>
      <c r="C1049" s="4" t="s">
        <v>98</v>
      </c>
      <c r="D1049" s="4" t="s">
        <v>48</v>
      </c>
      <c r="E1049" s="4" t="s">
        <v>384</v>
      </c>
      <c r="F1049" s="4">
        <v>1</v>
      </c>
    </row>
    <row r="1050" spans="1:6" x14ac:dyDescent="0.25">
      <c r="A1050" s="4">
        <v>10435691</v>
      </c>
      <c r="B1050" s="9" t="s">
        <v>42</v>
      </c>
      <c r="C1050" s="4" t="s">
        <v>98</v>
      </c>
      <c r="D1050" s="4" t="s">
        <v>48</v>
      </c>
      <c r="E1050" s="4" t="s">
        <v>385</v>
      </c>
      <c r="F1050" s="4">
        <v>1</v>
      </c>
    </row>
    <row r="1051" spans="1:6" x14ac:dyDescent="0.25">
      <c r="A1051" s="4">
        <v>10435691</v>
      </c>
      <c r="B1051" s="9" t="s">
        <v>42</v>
      </c>
      <c r="C1051" s="4" t="s">
        <v>98</v>
      </c>
      <c r="D1051" s="4" t="s">
        <v>48</v>
      </c>
      <c r="E1051" s="4" t="s">
        <v>377</v>
      </c>
      <c r="F1051" s="4">
        <v>0</v>
      </c>
    </row>
    <row r="1052" spans="1:6" x14ac:dyDescent="0.25">
      <c r="A1052" s="4">
        <v>10435692</v>
      </c>
      <c r="B1052" s="9" t="s">
        <v>42</v>
      </c>
      <c r="C1052" s="4" t="s">
        <v>47</v>
      </c>
      <c r="D1052" s="4" t="s">
        <v>48</v>
      </c>
      <c r="E1052" s="4" t="s">
        <v>380</v>
      </c>
      <c r="F1052" s="4">
        <v>1</v>
      </c>
    </row>
    <row r="1053" spans="1:6" x14ac:dyDescent="0.25">
      <c r="A1053" s="4">
        <v>10435692</v>
      </c>
      <c r="B1053" s="9" t="s">
        <v>42</v>
      </c>
      <c r="C1053" s="4" t="s">
        <v>47</v>
      </c>
      <c r="D1053" s="4" t="s">
        <v>48</v>
      </c>
      <c r="E1053" s="4" t="s">
        <v>381</v>
      </c>
      <c r="F1053" s="4">
        <v>1</v>
      </c>
    </row>
    <row r="1054" spans="1:6" x14ac:dyDescent="0.25">
      <c r="A1054" s="4">
        <v>10435692</v>
      </c>
      <c r="B1054" s="9" t="s">
        <v>42</v>
      </c>
      <c r="C1054" s="4" t="s">
        <v>47</v>
      </c>
      <c r="D1054" s="4" t="s">
        <v>48</v>
      </c>
      <c r="E1054" s="4" t="s">
        <v>382</v>
      </c>
      <c r="F1054" s="4">
        <v>1</v>
      </c>
    </row>
    <row r="1055" spans="1:6" x14ac:dyDescent="0.25">
      <c r="A1055" s="4">
        <v>10435692</v>
      </c>
      <c r="B1055" s="9" t="s">
        <v>42</v>
      </c>
      <c r="C1055" s="4" t="s">
        <v>47</v>
      </c>
      <c r="D1055" s="4" t="s">
        <v>48</v>
      </c>
      <c r="E1055" s="4" t="s">
        <v>383</v>
      </c>
      <c r="F1055" s="4">
        <v>1</v>
      </c>
    </row>
    <row r="1056" spans="1:6" x14ac:dyDescent="0.25">
      <c r="A1056" s="4">
        <v>10435692</v>
      </c>
      <c r="B1056" s="9" t="s">
        <v>42</v>
      </c>
      <c r="C1056" s="4" t="s">
        <v>47</v>
      </c>
      <c r="D1056" s="4" t="s">
        <v>48</v>
      </c>
      <c r="E1056" s="4" t="s">
        <v>384</v>
      </c>
      <c r="F1056" s="4">
        <v>1</v>
      </c>
    </row>
    <row r="1057" spans="1:6" x14ac:dyDescent="0.25">
      <c r="A1057" s="4">
        <v>10435692</v>
      </c>
      <c r="B1057" s="9" t="s">
        <v>42</v>
      </c>
      <c r="C1057" s="4" t="s">
        <v>47</v>
      </c>
      <c r="D1057" s="4" t="s">
        <v>48</v>
      </c>
      <c r="E1057" s="4" t="s">
        <v>385</v>
      </c>
      <c r="F1057" s="4">
        <v>1</v>
      </c>
    </row>
    <row r="1058" spans="1:6" x14ac:dyDescent="0.25">
      <c r="A1058" s="4">
        <v>10435692</v>
      </c>
      <c r="B1058" s="9" t="s">
        <v>42</v>
      </c>
      <c r="C1058" s="4" t="s">
        <v>47</v>
      </c>
      <c r="D1058" s="4" t="s">
        <v>48</v>
      </c>
      <c r="E1058" s="4" t="s">
        <v>377</v>
      </c>
      <c r="F1058" s="4">
        <v>0</v>
      </c>
    </row>
    <row r="1059" spans="1:6" x14ac:dyDescent="0.25">
      <c r="A1059" s="4">
        <v>10435693</v>
      </c>
      <c r="B1059" s="9" t="s">
        <v>42</v>
      </c>
      <c r="C1059" s="4" t="s">
        <v>295</v>
      </c>
      <c r="D1059" s="4" t="s">
        <v>233</v>
      </c>
      <c r="E1059" s="4" t="s">
        <v>380</v>
      </c>
      <c r="F1059" s="4">
        <v>1</v>
      </c>
    </row>
    <row r="1060" spans="1:6" x14ac:dyDescent="0.25">
      <c r="A1060" s="4">
        <v>10435693</v>
      </c>
      <c r="B1060" s="9" t="s">
        <v>42</v>
      </c>
      <c r="C1060" s="4" t="s">
        <v>295</v>
      </c>
      <c r="D1060" s="4" t="s">
        <v>233</v>
      </c>
      <c r="E1060" s="4" t="s">
        <v>381</v>
      </c>
      <c r="F1060" s="4">
        <v>1</v>
      </c>
    </row>
    <row r="1061" spans="1:6" x14ac:dyDescent="0.25">
      <c r="A1061" s="4">
        <v>10435693</v>
      </c>
      <c r="B1061" s="9" t="s">
        <v>42</v>
      </c>
      <c r="C1061" s="4" t="s">
        <v>295</v>
      </c>
      <c r="D1061" s="4" t="s">
        <v>233</v>
      </c>
      <c r="E1061" s="4" t="s">
        <v>382</v>
      </c>
      <c r="F1061" s="4">
        <v>1</v>
      </c>
    </row>
    <row r="1062" spans="1:6" x14ac:dyDescent="0.25">
      <c r="A1062" s="4">
        <v>10435693</v>
      </c>
      <c r="B1062" s="9" t="s">
        <v>42</v>
      </c>
      <c r="C1062" s="4" t="s">
        <v>295</v>
      </c>
      <c r="D1062" s="4" t="s">
        <v>233</v>
      </c>
      <c r="E1062" s="4" t="s">
        <v>383</v>
      </c>
      <c r="F1062" s="4">
        <v>1</v>
      </c>
    </row>
    <row r="1063" spans="1:6" x14ac:dyDescent="0.25">
      <c r="A1063" s="4">
        <v>10435693</v>
      </c>
      <c r="B1063" s="9" t="s">
        <v>42</v>
      </c>
      <c r="C1063" s="4" t="s">
        <v>295</v>
      </c>
      <c r="D1063" s="4" t="s">
        <v>233</v>
      </c>
      <c r="E1063" s="4" t="s">
        <v>384</v>
      </c>
      <c r="F1063" s="4">
        <v>1</v>
      </c>
    </row>
    <row r="1064" spans="1:6" x14ac:dyDescent="0.25">
      <c r="A1064" s="4">
        <v>10435693</v>
      </c>
      <c r="B1064" s="9" t="s">
        <v>42</v>
      </c>
      <c r="C1064" s="4" t="s">
        <v>295</v>
      </c>
      <c r="D1064" s="4" t="s">
        <v>233</v>
      </c>
      <c r="E1064" s="4" t="s">
        <v>385</v>
      </c>
      <c r="F1064" s="4">
        <v>1</v>
      </c>
    </row>
    <row r="1065" spans="1:6" x14ac:dyDescent="0.25">
      <c r="A1065" s="4">
        <v>10435693</v>
      </c>
      <c r="B1065" s="9" t="s">
        <v>42</v>
      </c>
      <c r="C1065" s="4" t="s">
        <v>295</v>
      </c>
      <c r="D1065" s="4" t="s">
        <v>233</v>
      </c>
      <c r="E1065" s="4" t="s">
        <v>377</v>
      </c>
      <c r="F1065" s="4">
        <v>0</v>
      </c>
    </row>
    <row r="1066" spans="1:6" x14ac:dyDescent="0.25">
      <c r="A1066" s="4">
        <v>10435694</v>
      </c>
      <c r="B1066" s="9" t="s">
        <v>42</v>
      </c>
      <c r="C1066" s="4" t="s">
        <v>135</v>
      </c>
      <c r="D1066" s="4" t="s">
        <v>136</v>
      </c>
      <c r="E1066" s="4" t="s">
        <v>380</v>
      </c>
      <c r="F1066" s="4">
        <v>1</v>
      </c>
    </row>
    <row r="1067" spans="1:6" x14ac:dyDescent="0.25">
      <c r="A1067" s="4">
        <v>10435694</v>
      </c>
      <c r="B1067" s="9" t="s">
        <v>42</v>
      </c>
      <c r="C1067" s="4" t="s">
        <v>135</v>
      </c>
      <c r="D1067" s="4" t="s">
        <v>136</v>
      </c>
      <c r="E1067" s="4" t="s">
        <v>381</v>
      </c>
      <c r="F1067" s="4">
        <v>1</v>
      </c>
    </row>
    <row r="1068" spans="1:6" x14ac:dyDescent="0.25">
      <c r="A1068" s="4">
        <v>10435694</v>
      </c>
      <c r="B1068" s="9" t="s">
        <v>42</v>
      </c>
      <c r="C1068" s="4" t="s">
        <v>135</v>
      </c>
      <c r="D1068" s="4" t="s">
        <v>136</v>
      </c>
      <c r="E1068" s="4" t="s">
        <v>382</v>
      </c>
      <c r="F1068" s="4">
        <v>1</v>
      </c>
    </row>
    <row r="1069" spans="1:6" x14ac:dyDescent="0.25">
      <c r="A1069" s="4">
        <v>10435694</v>
      </c>
      <c r="B1069" s="9" t="s">
        <v>42</v>
      </c>
      <c r="C1069" s="4" t="s">
        <v>135</v>
      </c>
      <c r="D1069" s="4" t="s">
        <v>136</v>
      </c>
      <c r="E1069" s="4" t="s">
        <v>383</v>
      </c>
      <c r="F1069" s="4">
        <v>1</v>
      </c>
    </row>
    <row r="1070" spans="1:6" x14ac:dyDescent="0.25">
      <c r="A1070" s="4">
        <v>10435694</v>
      </c>
      <c r="B1070" s="9" t="s">
        <v>42</v>
      </c>
      <c r="C1070" s="4" t="s">
        <v>135</v>
      </c>
      <c r="D1070" s="4" t="s">
        <v>136</v>
      </c>
      <c r="E1070" s="4" t="s">
        <v>384</v>
      </c>
      <c r="F1070" s="4">
        <v>1</v>
      </c>
    </row>
    <row r="1071" spans="1:6" x14ac:dyDescent="0.25">
      <c r="A1071" s="4">
        <v>10435694</v>
      </c>
      <c r="B1071" s="9" t="s">
        <v>42</v>
      </c>
      <c r="C1071" s="4" t="s">
        <v>135</v>
      </c>
      <c r="D1071" s="4" t="s">
        <v>136</v>
      </c>
      <c r="E1071" s="4" t="s">
        <v>385</v>
      </c>
      <c r="F1071" s="4">
        <v>0</v>
      </c>
    </row>
    <row r="1072" spans="1:6" x14ac:dyDescent="0.25">
      <c r="A1072" s="4">
        <v>10435694</v>
      </c>
      <c r="B1072" s="9" t="s">
        <v>42</v>
      </c>
      <c r="C1072" s="4" t="s">
        <v>135</v>
      </c>
      <c r="D1072" s="4" t="s">
        <v>136</v>
      </c>
      <c r="E1072" s="4" t="s">
        <v>377</v>
      </c>
      <c r="F1072" s="4">
        <v>0</v>
      </c>
    </row>
    <row r="1073" spans="1:6" x14ac:dyDescent="0.25">
      <c r="A1073" s="4">
        <v>10435695</v>
      </c>
      <c r="B1073" s="9" t="s">
        <v>42</v>
      </c>
      <c r="C1073" s="4" t="s">
        <v>305</v>
      </c>
      <c r="D1073" s="4" t="s">
        <v>253</v>
      </c>
      <c r="E1073" s="4" t="s">
        <v>380</v>
      </c>
      <c r="F1073" s="4">
        <v>0</v>
      </c>
    </row>
    <row r="1074" spans="1:6" x14ac:dyDescent="0.25">
      <c r="A1074" s="4">
        <v>10435695</v>
      </c>
      <c r="B1074" s="9" t="s">
        <v>42</v>
      </c>
      <c r="C1074" s="4" t="s">
        <v>305</v>
      </c>
      <c r="D1074" s="4" t="s">
        <v>253</v>
      </c>
      <c r="E1074" s="4" t="s">
        <v>381</v>
      </c>
      <c r="F1074" s="4">
        <v>0</v>
      </c>
    </row>
    <row r="1075" spans="1:6" x14ac:dyDescent="0.25">
      <c r="A1075" s="4">
        <v>10435695</v>
      </c>
      <c r="B1075" s="9" t="s">
        <v>42</v>
      </c>
      <c r="C1075" s="4" t="s">
        <v>305</v>
      </c>
      <c r="D1075" s="4" t="s">
        <v>253</v>
      </c>
      <c r="E1075" s="4" t="s">
        <v>382</v>
      </c>
      <c r="F1075" s="4">
        <v>0</v>
      </c>
    </row>
    <row r="1076" spans="1:6" x14ac:dyDescent="0.25">
      <c r="A1076" s="4">
        <v>10435695</v>
      </c>
      <c r="B1076" s="9" t="s">
        <v>42</v>
      </c>
      <c r="C1076" s="4" t="s">
        <v>305</v>
      </c>
      <c r="D1076" s="4" t="s">
        <v>253</v>
      </c>
      <c r="E1076" s="4" t="s">
        <v>383</v>
      </c>
      <c r="F1076" s="4">
        <v>0</v>
      </c>
    </row>
    <row r="1077" spans="1:6" x14ac:dyDescent="0.25">
      <c r="A1077" s="4">
        <v>10435695</v>
      </c>
      <c r="B1077" s="9" t="s">
        <v>42</v>
      </c>
      <c r="C1077" s="4" t="s">
        <v>305</v>
      </c>
      <c r="D1077" s="4" t="s">
        <v>253</v>
      </c>
      <c r="E1077" s="4" t="s">
        <v>384</v>
      </c>
      <c r="F1077" s="4">
        <v>0</v>
      </c>
    </row>
    <row r="1078" spans="1:6" x14ac:dyDescent="0.25">
      <c r="A1078" s="4">
        <v>10435695</v>
      </c>
      <c r="B1078" s="9" t="s">
        <v>42</v>
      </c>
      <c r="C1078" s="4" t="s">
        <v>305</v>
      </c>
      <c r="D1078" s="4" t="s">
        <v>253</v>
      </c>
      <c r="E1078" s="4" t="s">
        <v>385</v>
      </c>
      <c r="F1078" s="4">
        <v>0</v>
      </c>
    </row>
    <row r="1079" spans="1:6" x14ac:dyDescent="0.25">
      <c r="A1079" s="4">
        <v>10435695</v>
      </c>
      <c r="B1079" s="9" t="s">
        <v>42</v>
      </c>
      <c r="C1079" s="4" t="s">
        <v>305</v>
      </c>
      <c r="D1079" s="4" t="s">
        <v>253</v>
      </c>
      <c r="E1079" s="4" t="s">
        <v>377</v>
      </c>
      <c r="F1079" s="4">
        <v>1</v>
      </c>
    </row>
    <row r="1080" spans="1:6" x14ac:dyDescent="0.25">
      <c r="A1080" s="4">
        <v>10435696</v>
      </c>
      <c r="B1080" s="9" t="s">
        <v>42</v>
      </c>
      <c r="C1080" s="4" t="s">
        <v>141</v>
      </c>
      <c r="D1080" s="4" t="s">
        <v>136</v>
      </c>
      <c r="E1080" s="4" t="s">
        <v>380</v>
      </c>
      <c r="F1080" s="4">
        <v>1</v>
      </c>
    </row>
    <row r="1081" spans="1:6" x14ac:dyDescent="0.25">
      <c r="A1081" s="4">
        <v>10435696</v>
      </c>
      <c r="B1081" s="9" t="s">
        <v>42</v>
      </c>
      <c r="C1081" s="4" t="s">
        <v>141</v>
      </c>
      <c r="D1081" s="4" t="s">
        <v>136</v>
      </c>
      <c r="E1081" s="4" t="s">
        <v>381</v>
      </c>
      <c r="F1081" s="4">
        <v>1</v>
      </c>
    </row>
    <row r="1082" spans="1:6" x14ac:dyDescent="0.25">
      <c r="A1082" s="4">
        <v>10435696</v>
      </c>
      <c r="B1082" s="9" t="s">
        <v>42</v>
      </c>
      <c r="C1082" s="4" t="s">
        <v>141</v>
      </c>
      <c r="D1082" s="4" t="s">
        <v>136</v>
      </c>
      <c r="E1082" s="4" t="s">
        <v>382</v>
      </c>
      <c r="F1082" s="4">
        <v>1</v>
      </c>
    </row>
    <row r="1083" spans="1:6" x14ac:dyDescent="0.25">
      <c r="A1083" s="4">
        <v>10435696</v>
      </c>
      <c r="B1083" s="9" t="s">
        <v>42</v>
      </c>
      <c r="C1083" s="4" t="s">
        <v>141</v>
      </c>
      <c r="D1083" s="4" t="s">
        <v>136</v>
      </c>
      <c r="E1083" s="4" t="s">
        <v>383</v>
      </c>
      <c r="F1083" s="4">
        <v>1</v>
      </c>
    </row>
    <row r="1084" spans="1:6" x14ac:dyDescent="0.25">
      <c r="A1084" s="4">
        <v>10435696</v>
      </c>
      <c r="B1084" s="9" t="s">
        <v>42</v>
      </c>
      <c r="C1084" s="4" t="s">
        <v>141</v>
      </c>
      <c r="D1084" s="4" t="s">
        <v>136</v>
      </c>
      <c r="E1084" s="4" t="s">
        <v>384</v>
      </c>
      <c r="F1084" s="4">
        <v>1</v>
      </c>
    </row>
    <row r="1085" spans="1:6" x14ac:dyDescent="0.25">
      <c r="A1085" s="4">
        <v>10435696</v>
      </c>
      <c r="B1085" s="9" t="s">
        <v>42</v>
      </c>
      <c r="C1085" s="4" t="s">
        <v>141</v>
      </c>
      <c r="D1085" s="4" t="s">
        <v>136</v>
      </c>
      <c r="E1085" s="4" t="s">
        <v>385</v>
      </c>
      <c r="F1085" s="4">
        <v>1</v>
      </c>
    </row>
    <row r="1086" spans="1:6" x14ac:dyDescent="0.25">
      <c r="A1086" s="4">
        <v>10435696</v>
      </c>
      <c r="B1086" s="9" t="s">
        <v>42</v>
      </c>
      <c r="C1086" s="4" t="s">
        <v>141</v>
      </c>
      <c r="D1086" s="4" t="s">
        <v>136</v>
      </c>
      <c r="E1086" s="4" t="s">
        <v>377</v>
      </c>
      <c r="F1086" s="4">
        <v>0</v>
      </c>
    </row>
    <row r="1087" spans="1:6" x14ac:dyDescent="0.25">
      <c r="A1087" s="4">
        <v>10435697</v>
      </c>
      <c r="B1087" s="9" t="s">
        <v>42</v>
      </c>
      <c r="C1087" s="4" t="s">
        <v>292</v>
      </c>
      <c r="D1087" s="4" t="s">
        <v>233</v>
      </c>
      <c r="E1087" s="4" t="s">
        <v>380</v>
      </c>
      <c r="F1087" s="4">
        <v>1</v>
      </c>
    </row>
    <row r="1088" spans="1:6" x14ac:dyDescent="0.25">
      <c r="A1088" s="4">
        <v>10435697</v>
      </c>
      <c r="B1088" s="9" t="s">
        <v>42</v>
      </c>
      <c r="C1088" s="4" t="s">
        <v>292</v>
      </c>
      <c r="D1088" s="4" t="s">
        <v>233</v>
      </c>
      <c r="E1088" s="4" t="s">
        <v>381</v>
      </c>
      <c r="F1088" s="4">
        <v>1</v>
      </c>
    </row>
    <row r="1089" spans="1:6" x14ac:dyDescent="0.25">
      <c r="A1089" s="4">
        <v>10435697</v>
      </c>
      <c r="B1089" s="9" t="s">
        <v>42</v>
      </c>
      <c r="C1089" s="4" t="s">
        <v>292</v>
      </c>
      <c r="D1089" s="4" t="s">
        <v>233</v>
      </c>
      <c r="E1089" s="4" t="s">
        <v>382</v>
      </c>
      <c r="F1089" s="4">
        <v>1</v>
      </c>
    </row>
    <row r="1090" spans="1:6" x14ac:dyDescent="0.25">
      <c r="A1090" s="4">
        <v>10435697</v>
      </c>
      <c r="B1090" s="9" t="s">
        <v>42</v>
      </c>
      <c r="C1090" s="4" t="s">
        <v>292</v>
      </c>
      <c r="D1090" s="4" t="s">
        <v>233</v>
      </c>
      <c r="E1090" s="4" t="s">
        <v>383</v>
      </c>
      <c r="F1090" s="4">
        <v>1</v>
      </c>
    </row>
    <row r="1091" spans="1:6" x14ac:dyDescent="0.25">
      <c r="A1091" s="4">
        <v>10435697</v>
      </c>
      <c r="B1091" s="9" t="s">
        <v>42</v>
      </c>
      <c r="C1091" s="4" t="s">
        <v>292</v>
      </c>
      <c r="D1091" s="4" t="s">
        <v>233</v>
      </c>
      <c r="E1091" s="4" t="s">
        <v>384</v>
      </c>
      <c r="F1091" s="4">
        <v>1</v>
      </c>
    </row>
    <row r="1092" spans="1:6" x14ac:dyDescent="0.25">
      <c r="A1092" s="4">
        <v>10435697</v>
      </c>
      <c r="B1092" s="9" t="s">
        <v>42</v>
      </c>
      <c r="C1092" s="4" t="s">
        <v>292</v>
      </c>
      <c r="D1092" s="4" t="s">
        <v>233</v>
      </c>
      <c r="E1092" s="4" t="s">
        <v>385</v>
      </c>
      <c r="F1092" s="4">
        <v>1</v>
      </c>
    </row>
    <row r="1093" spans="1:6" x14ac:dyDescent="0.25">
      <c r="A1093" s="4">
        <v>10435697</v>
      </c>
      <c r="B1093" s="9" t="s">
        <v>42</v>
      </c>
      <c r="C1093" s="4" t="s">
        <v>292</v>
      </c>
      <c r="D1093" s="4" t="s">
        <v>233</v>
      </c>
      <c r="E1093" s="4" t="s">
        <v>377</v>
      </c>
      <c r="F1093" s="4">
        <v>0</v>
      </c>
    </row>
    <row r="1094" spans="1:6" x14ac:dyDescent="0.25">
      <c r="A1094" s="4">
        <v>10435698</v>
      </c>
      <c r="B1094" s="9" t="s">
        <v>42</v>
      </c>
      <c r="C1094" s="4" t="s">
        <v>151</v>
      </c>
      <c r="D1094" s="4" t="s">
        <v>136</v>
      </c>
      <c r="E1094" s="4" t="s">
        <v>380</v>
      </c>
      <c r="F1094" s="4">
        <v>1</v>
      </c>
    </row>
    <row r="1095" spans="1:6" x14ac:dyDescent="0.25">
      <c r="A1095" s="4">
        <v>10435698</v>
      </c>
      <c r="B1095" s="9" t="s">
        <v>42</v>
      </c>
      <c r="C1095" s="4" t="s">
        <v>151</v>
      </c>
      <c r="D1095" s="4" t="s">
        <v>136</v>
      </c>
      <c r="E1095" s="4" t="s">
        <v>381</v>
      </c>
      <c r="F1095" s="4">
        <v>1</v>
      </c>
    </row>
    <row r="1096" spans="1:6" x14ac:dyDescent="0.25">
      <c r="A1096" s="4">
        <v>10435698</v>
      </c>
      <c r="B1096" s="9" t="s">
        <v>42</v>
      </c>
      <c r="C1096" s="4" t="s">
        <v>151</v>
      </c>
      <c r="D1096" s="4" t="s">
        <v>136</v>
      </c>
      <c r="E1096" s="4" t="s">
        <v>382</v>
      </c>
      <c r="F1096" s="4">
        <v>1</v>
      </c>
    </row>
    <row r="1097" spans="1:6" x14ac:dyDescent="0.25">
      <c r="A1097" s="4">
        <v>10435698</v>
      </c>
      <c r="B1097" s="9" t="s">
        <v>42</v>
      </c>
      <c r="C1097" s="4" t="s">
        <v>151</v>
      </c>
      <c r="D1097" s="4" t="s">
        <v>136</v>
      </c>
      <c r="E1097" s="4" t="s">
        <v>383</v>
      </c>
      <c r="F1097" s="4">
        <v>1</v>
      </c>
    </row>
    <row r="1098" spans="1:6" x14ac:dyDescent="0.25">
      <c r="A1098" s="4">
        <v>10435698</v>
      </c>
      <c r="B1098" s="9" t="s">
        <v>42</v>
      </c>
      <c r="C1098" s="4" t="s">
        <v>151</v>
      </c>
      <c r="D1098" s="4" t="s">
        <v>136</v>
      </c>
      <c r="E1098" s="4" t="s">
        <v>384</v>
      </c>
      <c r="F1098" s="4">
        <v>1</v>
      </c>
    </row>
    <row r="1099" spans="1:6" x14ac:dyDescent="0.25">
      <c r="A1099" s="4">
        <v>10435698</v>
      </c>
      <c r="B1099" s="9" t="s">
        <v>42</v>
      </c>
      <c r="C1099" s="4" t="s">
        <v>151</v>
      </c>
      <c r="D1099" s="4" t="s">
        <v>136</v>
      </c>
      <c r="E1099" s="4" t="s">
        <v>385</v>
      </c>
      <c r="F1099" s="4">
        <v>1</v>
      </c>
    </row>
    <row r="1100" spans="1:6" x14ac:dyDescent="0.25">
      <c r="A1100" s="4">
        <v>10435698</v>
      </c>
      <c r="B1100" s="9" t="s">
        <v>42</v>
      </c>
      <c r="C1100" s="4" t="s">
        <v>151</v>
      </c>
      <c r="D1100" s="4" t="s">
        <v>136</v>
      </c>
      <c r="E1100" s="4" t="s">
        <v>377</v>
      </c>
      <c r="F1100" s="4">
        <v>0</v>
      </c>
    </row>
    <row r="1101" spans="1:6" x14ac:dyDescent="0.25">
      <c r="A1101" s="4">
        <v>10435699</v>
      </c>
      <c r="B1101" s="9" t="s">
        <v>42</v>
      </c>
      <c r="C1101" s="4" t="s">
        <v>281</v>
      </c>
      <c r="D1101" s="4" t="s">
        <v>253</v>
      </c>
      <c r="E1101" s="4" t="s">
        <v>380</v>
      </c>
      <c r="F1101" s="4">
        <v>1</v>
      </c>
    </row>
    <row r="1102" spans="1:6" x14ac:dyDescent="0.25">
      <c r="A1102" s="4">
        <v>10435699</v>
      </c>
      <c r="B1102" s="9" t="s">
        <v>42</v>
      </c>
      <c r="C1102" s="4" t="s">
        <v>281</v>
      </c>
      <c r="D1102" s="4" t="s">
        <v>253</v>
      </c>
      <c r="E1102" s="4" t="s">
        <v>381</v>
      </c>
      <c r="F1102" s="4">
        <v>1</v>
      </c>
    </row>
    <row r="1103" spans="1:6" x14ac:dyDescent="0.25">
      <c r="A1103" s="4">
        <v>10435699</v>
      </c>
      <c r="B1103" s="9" t="s">
        <v>42</v>
      </c>
      <c r="C1103" s="4" t="s">
        <v>281</v>
      </c>
      <c r="D1103" s="4" t="s">
        <v>253</v>
      </c>
      <c r="E1103" s="4" t="s">
        <v>382</v>
      </c>
      <c r="F1103" s="4">
        <v>1</v>
      </c>
    </row>
    <row r="1104" spans="1:6" x14ac:dyDescent="0.25">
      <c r="A1104" s="4">
        <v>10435699</v>
      </c>
      <c r="B1104" s="9" t="s">
        <v>42</v>
      </c>
      <c r="C1104" s="4" t="s">
        <v>281</v>
      </c>
      <c r="D1104" s="4" t="s">
        <v>253</v>
      </c>
      <c r="E1104" s="4" t="s">
        <v>383</v>
      </c>
      <c r="F1104" s="4">
        <v>1</v>
      </c>
    </row>
    <row r="1105" spans="1:6" x14ac:dyDescent="0.25">
      <c r="A1105" s="4">
        <v>10435699</v>
      </c>
      <c r="B1105" s="9" t="s">
        <v>42</v>
      </c>
      <c r="C1105" s="4" t="s">
        <v>281</v>
      </c>
      <c r="D1105" s="4" t="s">
        <v>253</v>
      </c>
      <c r="E1105" s="4" t="s">
        <v>384</v>
      </c>
      <c r="F1105" s="4">
        <v>1</v>
      </c>
    </row>
    <row r="1106" spans="1:6" x14ac:dyDescent="0.25">
      <c r="A1106" s="4">
        <v>10435699</v>
      </c>
      <c r="B1106" s="9" t="s">
        <v>42</v>
      </c>
      <c r="C1106" s="4" t="s">
        <v>281</v>
      </c>
      <c r="D1106" s="4" t="s">
        <v>253</v>
      </c>
      <c r="E1106" s="4" t="s">
        <v>385</v>
      </c>
      <c r="F1106" s="4">
        <v>1</v>
      </c>
    </row>
    <row r="1107" spans="1:6" x14ac:dyDescent="0.25">
      <c r="A1107" s="4">
        <v>10435699</v>
      </c>
      <c r="B1107" s="9" t="s">
        <v>42</v>
      </c>
      <c r="C1107" s="4" t="s">
        <v>281</v>
      </c>
      <c r="D1107" s="4" t="s">
        <v>253</v>
      </c>
      <c r="E1107" s="4" t="s">
        <v>377</v>
      </c>
      <c r="F1107" s="4">
        <v>0</v>
      </c>
    </row>
    <row r="1108" spans="1:6" x14ac:dyDescent="0.25">
      <c r="A1108" s="4">
        <v>10435700</v>
      </c>
      <c r="B1108" s="9" t="s">
        <v>42</v>
      </c>
      <c r="C1108" s="4" t="s">
        <v>247</v>
      </c>
      <c r="D1108" s="4" t="s">
        <v>136</v>
      </c>
      <c r="E1108" s="4" t="s">
        <v>380</v>
      </c>
      <c r="F1108" s="4">
        <v>1</v>
      </c>
    </row>
    <row r="1109" spans="1:6" x14ac:dyDescent="0.25">
      <c r="A1109" s="4">
        <v>10435700</v>
      </c>
      <c r="B1109" s="9" t="s">
        <v>42</v>
      </c>
      <c r="C1109" s="4" t="s">
        <v>247</v>
      </c>
      <c r="D1109" s="4" t="s">
        <v>136</v>
      </c>
      <c r="E1109" s="4" t="s">
        <v>381</v>
      </c>
      <c r="F1109" s="4">
        <v>1</v>
      </c>
    </row>
    <row r="1110" spans="1:6" x14ac:dyDescent="0.25">
      <c r="A1110" s="4">
        <v>10435700</v>
      </c>
      <c r="B1110" s="9" t="s">
        <v>42</v>
      </c>
      <c r="C1110" s="4" t="s">
        <v>247</v>
      </c>
      <c r="D1110" s="4" t="s">
        <v>136</v>
      </c>
      <c r="E1110" s="4" t="s">
        <v>382</v>
      </c>
      <c r="F1110" s="4">
        <v>1</v>
      </c>
    </row>
    <row r="1111" spans="1:6" x14ac:dyDescent="0.25">
      <c r="A1111" s="4">
        <v>10435700</v>
      </c>
      <c r="B1111" s="9" t="s">
        <v>42</v>
      </c>
      <c r="C1111" s="4" t="s">
        <v>247</v>
      </c>
      <c r="D1111" s="4" t="s">
        <v>136</v>
      </c>
      <c r="E1111" s="4" t="s">
        <v>383</v>
      </c>
      <c r="F1111" s="4">
        <v>1</v>
      </c>
    </row>
    <row r="1112" spans="1:6" x14ac:dyDescent="0.25">
      <c r="A1112" s="4">
        <v>10435700</v>
      </c>
      <c r="B1112" s="9" t="s">
        <v>42</v>
      </c>
      <c r="C1112" s="4" t="s">
        <v>247</v>
      </c>
      <c r="D1112" s="4" t="s">
        <v>136</v>
      </c>
      <c r="E1112" s="4" t="s">
        <v>384</v>
      </c>
      <c r="F1112" s="4">
        <v>1</v>
      </c>
    </row>
    <row r="1113" spans="1:6" x14ac:dyDescent="0.25">
      <c r="A1113" s="4">
        <v>10435700</v>
      </c>
      <c r="B1113" s="9" t="s">
        <v>42</v>
      </c>
      <c r="C1113" s="4" t="s">
        <v>247</v>
      </c>
      <c r="D1113" s="4" t="s">
        <v>136</v>
      </c>
      <c r="E1113" s="4" t="s">
        <v>385</v>
      </c>
      <c r="F1113" s="4">
        <v>1</v>
      </c>
    </row>
    <row r="1114" spans="1:6" x14ac:dyDescent="0.25">
      <c r="A1114" s="4">
        <v>10435700</v>
      </c>
      <c r="B1114" s="9" t="s">
        <v>42</v>
      </c>
      <c r="C1114" s="4" t="s">
        <v>247</v>
      </c>
      <c r="D1114" s="4" t="s">
        <v>136</v>
      </c>
      <c r="E1114" s="4" t="s">
        <v>377</v>
      </c>
      <c r="F1114" s="4">
        <v>0</v>
      </c>
    </row>
    <row r="1115" spans="1:6" x14ac:dyDescent="0.25">
      <c r="A1115" s="4">
        <v>10435701</v>
      </c>
      <c r="B1115" s="9" t="s">
        <v>42</v>
      </c>
      <c r="C1115" s="4" t="s">
        <v>242</v>
      </c>
      <c r="D1115" s="4" t="s">
        <v>136</v>
      </c>
      <c r="E1115" s="4" t="s">
        <v>380</v>
      </c>
      <c r="F1115" s="4">
        <v>1</v>
      </c>
    </row>
    <row r="1116" spans="1:6" x14ac:dyDescent="0.25">
      <c r="A1116" s="4">
        <v>10435701</v>
      </c>
      <c r="B1116" s="9" t="s">
        <v>42</v>
      </c>
      <c r="C1116" s="4" t="s">
        <v>242</v>
      </c>
      <c r="D1116" s="4" t="s">
        <v>136</v>
      </c>
      <c r="E1116" s="4" t="s">
        <v>381</v>
      </c>
      <c r="F1116" s="4">
        <v>1</v>
      </c>
    </row>
    <row r="1117" spans="1:6" x14ac:dyDescent="0.25">
      <c r="A1117" s="4">
        <v>10435701</v>
      </c>
      <c r="B1117" s="9" t="s">
        <v>42</v>
      </c>
      <c r="C1117" s="4" t="s">
        <v>242</v>
      </c>
      <c r="D1117" s="4" t="s">
        <v>136</v>
      </c>
      <c r="E1117" s="4" t="s">
        <v>382</v>
      </c>
      <c r="F1117" s="4">
        <v>1</v>
      </c>
    </row>
    <row r="1118" spans="1:6" x14ac:dyDescent="0.25">
      <c r="A1118" s="4">
        <v>10435701</v>
      </c>
      <c r="B1118" s="9" t="s">
        <v>42</v>
      </c>
      <c r="C1118" s="4" t="s">
        <v>242</v>
      </c>
      <c r="D1118" s="4" t="s">
        <v>136</v>
      </c>
      <c r="E1118" s="4" t="s">
        <v>383</v>
      </c>
      <c r="F1118" s="4">
        <v>1</v>
      </c>
    </row>
    <row r="1119" spans="1:6" x14ac:dyDescent="0.25">
      <c r="A1119" s="4">
        <v>10435701</v>
      </c>
      <c r="B1119" s="9" t="s">
        <v>42</v>
      </c>
      <c r="C1119" s="4" t="s">
        <v>242</v>
      </c>
      <c r="D1119" s="4" t="s">
        <v>136</v>
      </c>
      <c r="E1119" s="4" t="s">
        <v>384</v>
      </c>
      <c r="F1119" s="4">
        <v>1</v>
      </c>
    </row>
    <row r="1120" spans="1:6" x14ac:dyDescent="0.25">
      <c r="A1120" s="4">
        <v>10435701</v>
      </c>
      <c r="B1120" s="9" t="s">
        <v>42</v>
      </c>
      <c r="C1120" s="4" t="s">
        <v>242</v>
      </c>
      <c r="D1120" s="4" t="s">
        <v>136</v>
      </c>
      <c r="E1120" s="4" t="s">
        <v>385</v>
      </c>
      <c r="F1120" s="4">
        <v>1</v>
      </c>
    </row>
    <row r="1121" spans="1:6" x14ac:dyDescent="0.25">
      <c r="A1121" s="4">
        <v>10435701</v>
      </c>
      <c r="B1121" s="9" t="s">
        <v>42</v>
      </c>
      <c r="C1121" s="4" t="s">
        <v>242</v>
      </c>
      <c r="D1121" s="4" t="s">
        <v>136</v>
      </c>
      <c r="E1121" s="4" t="s">
        <v>377</v>
      </c>
      <c r="F1121" s="4">
        <v>0</v>
      </c>
    </row>
    <row r="1122" spans="1:6" x14ac:dyDescent="0.25">
      <c r="A1122" s="4">
        <v>10435702</v>
      </c>
      <c r="B1122" s="9" t="s">
        <v>42</v>
      </c>
      <c r="C1122" s="4" t="s">
        <v>237</v>
      </c>
      <c r="D1122" s="4" t="s">
        <v>233</v>
      </c>
      <c r="E1122" s="4" t="s">
        <v>380</v>
      </c>
      <c r="F1122" s="4">
        <v>1</v>
      </c>
    </row>
    <row r="1123" spans="1:6" x14ac:dyDescent="0.25">
      <c r="A1123" s="4">
        <v>10435702</v>
      </c>
      <c r="B1123" s="9" t="s">
        <v>42</v>
      </c>
      <c r="C1123" s="4" t="s">
        <v>237</v>
      </c>
      <c r="D1123" s="4" t="s">
        <v>233</v>
      </c>
      <c r="E1123" s="4" t="s">
        <v>381</v>
      </c>
      <c r="F1123" s="4">
        <v>1</v>
      </c>
    </row>
    <row r="1124" spans="1:6" x14ac:dyDescent="0.25">
      <c r="A1124" s="4">
        <v>10435702</v>
      </c>
      <c r="B1124" s="9" t="s">
        <v>42</v>
      </c>
      <c r="C1124" s="4" t="s">
        <v>237</v>
      </c>
      <c r="D1124" s="4" t="s">
        <v>233</v>
      </c>
      <c r="E1124" s="4" t="s">
        <v>382</v>
      </c>
      <c r="F1124" s="4">
        <v>1</v>
      </c>
    </row>
    <row r="1125" spans="1:6" x14ac:dyDescent="0.25">
      <c r="A1125" s="4">
        <v>10435702</v>
      </c>
      <c r="B1125" s="9" t="s">
        <v>42</v>
      </c>
      <c r="C1125" s="4" t="s">
        <v>237</v>
      </c>
      <c r="D1125" s="4" t="s">
        <v>233</v>
      </c>
      <c r="E1125" s="4" t="s">
        <v>383</v>
      </c>
      <c r="F1125" s="4">
        <v>1</v>
      </c>
    </row>
    <row r="1126" spans="1:6" x14ac:dyDescent="0.25">
      <c r="A1126" s="4">
        <v>10435702</v>
      </c>
      <c r="B1126" s="9" t="s">
        <v>42</v>
      </c>
      <c r="C1126" s="4" t="s">
        <v>237</v>
      </c>
      <c r="D1126" s="4" t="s">
        <v>233</v>
      </c>
      <c r="E1126" s="4" t="s">
        <v>384</v>
      </c>
      <c r="F1126" s="4">
        <v>0</v>
      </c>
    </row>
    <row r="1127" spans="1:6" x14ac:dyDescent="0.25">
      <c r="A1127" s="4">
        <v>10435702</v>
      </c>
      <c r="B1127" s="9" t="s">
        <v>42</v>
      </c>
      <c r="C1127" s="4" t="s">
        <v>237</v>
      </c>
      <c r="D1127" s="4" t="s">
        <v>233</v>
      </c>
      <c r="E1127" s="4" t="s">
        <v>385</v>
      </c>
      <c r="F1127" s="4">
        <v>0</v>
      </c>
    </row>
    <row r="1128" spans="1:6" x14ac:dyDescent="0.25">
      <c r="A1128" s="4">
        <v>10435702</v>
      </c>
      <c r="B1128" s="9" t="s">
        <v>42</v>
      </c>
      <c r="C1128" s="4" t="s">
        <v>237</v>
      </c>
      <c r="D1128" s="4" t="s">
        <v>233</v>
      </c>
      <c r="E1128" s="4" t="s">
        <v>377</v>
      </c>
      <c r="F1128" s="4">
        <v>0</v>
      </c>
    </row>
    <row r="1129" spans="1:6" x14ac:dyDescent="0.25">
      <c r="A1129" s="4">
        <v>10435703</v>
      </c>
      <c r="B1129" s="9" t="s">
        <v>42</v>
      </c>
      <c r="C1129" s="4" t="s">
        <v>272</v>
      </c>
      <c r="D1129" s="4" t="s">
        <v>253</v>
      </c>
      <c r="E1129" s="4" t="s">
        <v>380</v>
      </c>
      <c r="F1129" s="4">
        <v>1</v>
      </c>
    </row>
    <row r="1130" spans="1:6" x14ac:dyDescent="0.25">
      <c r="A1130" s="4">
        <v>10435703</v>
      </c>
      <c r="B1130" s="9" t="s">
        <v>42</v>
      </c>
      <c r="C1130" s="4" t="s">
        <v>272</v>
      </c>
      <c r="D1130" s="4" t="s">
        <v>253</v>
      </c>
      <c r="E1130" s="4" t="s">
        <v>381</v>
      </c>
      <c r="F1130" s="4">
        <v>1</v>
      </c>
    </row>
    <row r="1131" spans="1:6" x14ac:dyDescent="0.25">
      <c r="A1131" s="4">
        <v>10435703</v>
      </c>
      <c r="B1131" s="9" t="s">
        <v>42</v>
      </c>
      <c r="C1131" s="4" t="s">
        <v>272</v>
      </c>
      <c r="D1131" s="4" t="s">
        <v>253</v>
      </c>
      <c r="E1131" s="4" t="s">
        <v>382</v>
      </c>
      <c r="F1131" s="4">
        <v>1</v>
      </c>
    </row>
    <row r="1132" spans="1:6" x14ac:dyDescent="0.25">
      <c r="A1132" s="4">
        <v>10435703</v>
      </c>
      <c r="B1132" s="9" t="s">
        <v>42</v>
      </c>
      <c r="C1132" s="4" t="s">
        <v>272</v>
      </c>
      <c r="D1132" s="4" t="s">
        <v>253</v>
      </c>
      <c r="E1132" s="4" t="s">
        <v>383</v>
      </c>
      <c r="F1132" s="4">
        <v>1</v>
      </c>
    </row>
    <row r="1133" spans="1:6" x14ac:dyDescent="0.25">
      <c r="A1133" s="4">
        <v>10435703</v>
      </c>
      <c r="B1133" s="9" t="s">
        <v>42</v>
      </c>
      <c r="C1133" s="4" t="s">
        <v>272</v>
      </c>
      <c r="D1133" s="4" t="s">
        <v>253</v>
      </c>
      <c r="E1133" s="4" t="s">
        <v>384</v>
      </c>
      <c r="F1133" s="4">
        <v>1</v>
      </c>
    </row>
    <row r="1134" spans="1:6" x14ac:dyDescent="0.25">
      <c r="A1134" s="4">
        <v>10435703</v>
      </c>
      <c r="B1134" s="9" t="s">
        <v>42</v>
      </c>
      <c r="C1134" s="4" t="s">
        <v>272</v>
      </c>
      <c r="D1134" s="4" t="s">
        <v>253</v>
      </c>
      <c r="E1134" s="4" t="s">
        <v>385</v>
      </c>
      <c r="F1134" s="4">
        <v>1</v>
      </c>
    </row>
    <row r="1135" spans="1:6" x14ac:dyDescent="0.25">
      <c r="A1135" s="4">
        <v>10435703</v>
      </c>
      <c r="B1135" s="9" t="s">
        <v>42</v>
      </c>
      <c r="C1135" s="4" t="s">
        <v>272</v>
      </c>
      <c r="D1135" s="4" t="s">
        <v>253</v>
      </c>
      <c r="E1135" s="4" t="s">
        <v>377</v>
      </c>
      <c r="F1135" s="4">
        <v>0</v>
      </c>
    </row>
    <row r="1136" spans="1:6" x14ac:dyDescent="0.25">
      <c r="A1136" s="4">
        <v>10435704</v>
      </c>
      <c r="B1136" s="9" t="s">
        <v>42</v>
      </c>
      <c r="C1136" s="4" t="s">
        <v>227</v>
      </c>
      <c r="D1136" s="4" t="s">
        <v>136</v>
      </c>
      <c r="E1136" s="4" t="s">
        <v>380</v>
      </c>
      <c r="F1136" s="4">
        <v>1</v>
      </c>
    </row>
    <row r="1137" spans="1:6" x14ac:dyDescent="0.25">
      <c r="A1137" s="4">
        <v>10435704</v>
      </c>
      <c r="B1137" s="9" t="s">
        <v>42</v>
      </c>
      <c r="C1137" s="4" t="s">
        <v>227</v>
      </c>
      <c r="D1137" s="4" t="s">
        <v>136</v>
      </c>
      <c r="E1137" s="4" t="s">
        <v>381</v>
      </c>
      <c r="F1137" s="4">
        <v>1</v>
      </c>
    </row>
    <row r="1138" spans="1:6" x14ac:dyDescent="0.25">
      <c r="A1138" s="4">
        <v>10435704</v>
      </c>
      <c r="B1138" s="9" t="s">
        <v>42</v>
      </c>
      <c r="C1138" s="4" t="s">
        <v>227</v>
      </c>
      <c r="D1138" s="4" t="s">
        <v>136</v>
      </c>
      <c r="E1138" s="4" t="s">
        <v>382</v>
      </c>
      <c r="F1138" s="4">
        <v>1</v>
      </c>
    </row>
    <row r="1139" spans="1:6" x14ac:dyDescent="0.25">
      <c r="A1139" s="4">
        <v>10435704</v>
      </c>
      <c r="B1139" s="9" t="s">
        <v>42</v>
      </c>
      <c r="C1139" s="4" t="s">
        <v>227</v>
      </c>
      <c r="D1139" s="4" t="s">
        <v>136</v>
      </c>
      <c r="E1139" s="4" t="s">
        <v>383</v>
      </c>
      <c r="F1139" s="4">
        <v>1</v>
      </c>
    </row>
    <row r="1140" spans="1:6" x14ac:dyDescent="0.25">
      <c r="A1140" s="4">
        <v>10435704</v>
      </c>
      <c r="B1140" s="9" t="s">
        <v>42</v>
      </c>
      <c r="C1140" s="4" t="s">
        <v>227</v>
      </c>
      <c r="D1140" s="4" t="s">
        <v>136</v>
      </c>
      <c r="E1140" s="4" t="s">
        <v>384</v>
      </c>
      <c r="F1140" s="4">
        <v>1</v>
      </c>
    </row>
    <row r="1141" spans="1:6" x14ac:dyDescent="0.25">
      <c r="A1141" s="4">
        <v>10435704</v>
      </c>
      <c r="B1141" s="9" t="s">
        <v>42</v>
      </c>
      <c r="C1141" s="4" t="s">
        <v>227</v>
      </c>
      <c r="D1141" s="4" t="s">
        <v>136</v>
      </c>
      <c r="E1141" s="4" t="s">
        <v>385</v>
      </c>
      <c r="F1141" s="4">
        <v>1</v>
      </c>
    </row>
    <row r="1142" spans="1:6" x14ac:dyDescent="0.25">
      <c r="A1142" s="4">
        <v>10435704</v>
      </c>
      <c r="B1142" s="9" t="s">
        <v>42</v>
      </c>
      <c r="C1142" s="4" t="s">
        <v>227</v>
      </c>
      <c r="D1142" s="4" t="s">
        <v>136</v>
      </c>
      <c r="E1142" s="4" t="s">
        <v>377</v>
      </c>
      <c r="F1142" s="4">
        <v>0</v>
      </c>
    </row>
    <row r="1143" spans="1:6" x14ac:dyDescent="0.25">
      <c r="A1143" s="4">
        <v>10435705</v>
      </c>
      <c r="B1143" s="9" t="s">
        <v>42</v>
      </c>
      <c r="C1143" s="4" t="s">
        <v>222</v>
      </c>
      <c r="D1143" s="4" t="s">
        <v>136</v>
      </c>
      <c r="E1143" s="4" t="s">
        <v>380</v>
      </c>
      <c r="F1143" s="4">
        <v>1</v>
      </c>
    </row>
    <row r="1144" spans="1:6" x14ac:dyDescent="0.25">
      <c r="A1144" s="4">
        <v>10435705</v>
      </c>
      <c r="B1144" s="9" t="s">
        <v>42</v>
      </c>
      <c r="C1144" s="4" t="s">
        <v>222</v>
      </c>
      <c r="D1144" s="4" t="s">
        <v>136</v>
      </c>
      <c r="E1144" s="4" t="s">
        <v>381</v>
      </c>
      <c r="F1144" s="4">
        <v>1</v>
      </c>
    </row>
    <row r="1145" spans="1:6" x14ac:dyDescent="0.25">
      <c r="A1145" s="4">
        <v>10435705</v>
      </c>
      <c r="B1145" s="9" t="s">
        <v>42</v>
      </c>
      <c r="C1145" s="4" t="s">
        <v>222</v>
      </c>
      <c r="D1145" s="4" t="s">
        <v>136</v>
      </c>
      <c r="E1145" s="4" t="s">
        <v>382</v>
      </c>
      <c r="F1145" s="4">
        <v>1</v>
      </c>
    </row>
    <row r="1146" spans="1:6" x14ac:dyDescent="0.25">
      <c r="A1146" s="4">
        <v>10435705</v>
      </c>
      <c r="B1146" s="9" t="s">
        <v>42</v>
      </c>
      <c r="C1146" s="4" t="s">
        <v>222</v>
      </c>
      <c r="D1146" s="4" t="s">
        <v>136</v>
      </c>
      <c r="E1146" s="4" t="s">
        <v>383</v>
      </c>
      <c r="F1146" s="4">
        <v>1</v>
      </c>
    </row>
    <row r="1147" spans="1:6" x14ac:dyDescent="0.25">
      <c r="A1147" s="4">
        <v>10435705</v>
      </c>
      <c r="B1147" s="9" t="s">
        <v>42</v>
      </c>
      <c r="C1147" s="4" t="s">
        <v>222</v>
      </c>
      <c r="D1147" s="4" t="s">
        <v>136</v>
      </c>
      <c r="E1147" s="4" t="s">
        <v>384</v>
      </c>
      <c r="F1147" s="4">
        <v>1</v>
      </c>
    </row>
    <row r="1148" spans="1:6" x14ac:dyDescent="0.25">
      <c r="A1148" s="4">
        <v>10435705</v>
      </c>
      <c r="B1148" s="9" t="s">
        <v>42</v>
      </c>
      <c r="C1148" s="4" t="s">
        <v>222</v>
      </c>
      <c r="D1148" s="4" t="s">
        <v>136</v>
      </c>
      <c r="E1148" s="4" t="s">
        <v>385</v>
      </c>
      <c r="F1148" s="4">
        <v>1</v>
      </c>
    </row>
    <row r="1149" spans="1:6" x14ac:dyDescent="0.25">
      <c r="A1149" s="4">
        <v>10435705</v>
      </c>
      <c r="B1149" s="9" t="s">
        <v>42</v>
      </c>
      <c r="C1149" s="4" t="s">
        <v>222</v>
      </c>
      <c r="D1149" s="4" t="s">
        <v>136</v>
      </c>
      <c r="E1149" s="4" t="s">
        <v>377</v>
      </c>
      <c r="F1149" s="4">
        <v>0</v>
      </c>
    </row>
    <row r="1150" spans="1:6" x14ac:dyDescent="0.25">
      <c r="A1150" s="4">
        <v>10435706</v>
      </c>
      <c r="B1150" s="9" t="s">
        <v>42</v>
      </c>
      <c r="C1150" s="4" t="s">
        <v>259</v>
      </c>
      <c r="D1150" s="4" t="s">
        <v>253</v>
      </c>
      <c r="E1150" s="4" t="s">
        <v>380</v>
      </c>
      <c r="F1150" s="4">
        <v>1</v>
      </c>
    </row>
    <row r="1151" spans="1:6" x14ac:dyDescent="0.25">
      <c r="A1151" s="4">
        <v>10435706</v>
      </c>
      <c r="B1151" s="9" t="s">
        <v>42</v>
      </c>
      <c r="C1151" s="4" t="s">
        <v>259</v>
      </c>
      <c r="D1151" s="4" t="s">
        <v>253</v>
      </c>
      <c r="E1151" s="4" t="s">
        <v>381</v>
      </c>
      <c r="F1151" s="4">
        <v>1</v>
      </c>
    </row>
    <row r="1152" spans="1:6" x14ac:dyDescent="0.25">
      <c r="A1152" s="4">
        <v>10435706</v>
      </c>
      <c r="B1152" s="9" t="s">
        <v>42</v>
      </c>
      <c r="C1152" s="4" t="s">
        <v>259</v>
      </c>
      <c r="D1152" s="4" t="s">
        <v>253</v>
      </c>
      <c r="E1152" s="4" t="s">
        <v>382</v>
      </c>
      <c r="F1152" s="4">
        <v>1</v>
      </c>
    </row>
    <row r="1153" spans="1:6" x14ac:dyDescent="0.25">
      <c r="A1153" s="4">
        <v>10435706</v>
      </c>
      <c r="B1153" s="9" t="s">
        <v>42</v>
      </c>
      <c r="C1153" s="4" t="s">
        <v>259</v>
      </c>
      <c r="D1153" s="4" t="s">
        <v>253</v>
      </c>
      <c r="E1153" s="4" t="s">
        <v>383</v>
      </c>
      <c r="F1153" s="4">
        <v>1</v>
      </c>
    </row>
    <row r="1154" spans="1:6" x14ac:dyDescent="0.25">
      <c r="A1154" s="4">
        <v>10435706</v>
      </c>
      <c r="B1154" s="9" t="s">
        <v>42</v>
      </c>
      <c r="C1154" s="4" t="s">
        <v>259</v>
      </c>
      <c r="D1154" s="4" t="s">
        <v>253</v>
      </c>
      <c r="E1154" s="4" t="s">
        <v>384</v>
      </c>
      <c r="F1154" s="4">
        <v>1</v>
      </c>
    </row>
    <row r="1155" spans="1:6" x14ac:dyDescent="0.25">
      <c r="A1155" s="4">
        <v>10435706</v>
      </c>
      <c r="B1155" s="9" t="s">
        <v>42</v>
      </c>
      <c r="C1155" s="4" t="s">
        <v>259</v>
      </c>
      <c r="D1155" s="4" t="s">
        <v>253</v>
      </c>
      <c r="E1155" s="4" t="s">
        <v>385</v>
      </c>
      <c r="F1155" s="4">
        <v>1</v>
      </c>
    </row>
    <row r="1156" spans="1:6" x14ac:dyDescent="0.25">
      <c r="A1156" s="4">
        <v>10435706</v>
      </c>
      <c r="B1156" s="9" t="s">
        <v>42</v>
      </c>
      <c r="C1156" s="4" t="s">
        <v>259</v>
      </c>
      <c r="D1156" s="4" t="s">
        <v>253</v>
      </c>
      <c r="E1156" s="4" t="s">
        <v>377</v>
      </c>
      <c r="F1156" s="4">
        <v>0</v>
      </c>
    </row>
    <row r="1157" spans="1:6" x14ac:dyDescent="0.25">
      <c r="A1157" s="4">
        <v>10435707</v>
      </c>
      <c r="B1157" s="9" t="s">
        <v>42</v>
      </c>
      <c r="C1157" s="4" t="s">
        <v>156</v>
      </c>
      <c r="D1157" s="4" t="s">
        <v>136</v>
      </c>
      <c r="E1157" s="4" t="s">
        <v>380</v>
      </c>
      <c r="F1157" s="4">
        <v>1</v>
      </c>
    </row>
    <row r="1158" spans="1:6" x14ac:dyDescent="0.25">
      <c r="A1158" s="4">
        <v>10435707</v>
      </c>
      <c r="B1158" s="9" t="s">
        <v>42</v>
      </c>
      <c r="C1158" s="4" t="s">
        <v>156</v>
      </c>
      <c r="D1158" s="4" t="s">
        <v>136</v>
      </c>
      <c r="E1158" s="4" t="s">
        <v>381</v>
      </c>
      <c r="F1158" s="4">
        <v>1</v>
      </c>
    </row>
    <row r="1159" spans="1:6" x14ac:dyDescent="0.25">
      <c r="A1159" s="4">
        <v>10435707</v>
      </c>
      <c r="B1159" s="9" t="s">
        <v>42</v>
      </c>
      <c r="C1159" s="4" t="s">
        <v>156</v>
      </c>
      <c r="D1159" s="4" t="s">
        <v>136</v>
      </c>
      <c r="E1159" s="4" t="s">
        <v>382</v>
      </c>
      <c r="F1159" s="4">
        <v>1</v>
      </c>
    </row>
    <row r="1160" spans="1:6" x14ac:dyDescent="0.25">
      <c r="A1160" s="4">
        <v>10435707</v>
      </c>
      <c r="B1160" s="9" t="s">
        <v>42</v>
      </c>
      <c r="C1160" s="4" t="s">
        <v>156</v>
      </c>
      <c r="D1160" s="4" t="s">
        <v>136</v>
      </c>
      <c r="E1160" s="4" t="s">
        <v>383</v>
      </c>
      <c r="F1160" s="4">
        <v>1</v>
      </c>
    </row>
    <row r="1161" spans="1:6" x14ac:dyDescent="0.25">
      <c r="A1161" s="4">
        <v>10435707</v>
      </c>
      <c r="B1161" s="9" t="s">
        <v>42</v>
      </c>
      <c r="C1161" s="4" t="s">
        <v>156</v>
      </c>
      <c r="D1161" s="4" t="s">
        <v>136</v>
      </c>
      <c r="E1161" s="4" t="s">
        <v>384</v>
      </c>
      <c r="F1161" s="4">
        <v>1</v>
      </c>
    </row>
    <row r="1162" spans="1:6" x14ac:dyDescent="0.25">
      <c r="A1162" s="4">
        <v>10435707</v>
      </c>
      <c r="B1162" s="9" t="s">
        <v>42</v>
      </c>
      <c r="C1162" s="4" t="s">
        <v>156</v>
      </c>
      <c r="D1162" s="4" t="s">
        <v>136</v>
      </c>
      <c r="E1162" s="4" t="s">
        <v>385</v>
      </c>
      <c r="F1162" s="4">
        <v>1</v>
      </c>
    </row>
    <row r="1163" spans="1:6" x14ac:dyDescent="0.25">
      <c r="A1163" s="4">
        <v>10435707</v>
      </c>
      <c r="B1163" s="9" t="s">
        <v>42</v>
      </c>
      <c r="C1163" s="4" t="s">
        <v>156</v>
      </c>
      <c r="D1163" s="4" t="s">
        <v>136</v>
      </c>
      <c r="E1163" s="4" t="s">
        <v>377</v>
      </c>
      <c r="F1163" s="4">
        <v>0</v>
      </c>
    </row>
    <row r="1164" spans="1:6" x14ac:dyDescent="0.25">
      <c r="A1164" s="4">
        <v>10435708</v>
      </c>
      <c r="B1164" s="9" t="s">
        <v>42</v>
      </c>
      <c r="C1164" s="4" t="s">
        <v>275</v>
      </c>
      <c r="D1164" s="4" t="s">
        <v>253</v>
      </c>
      <c r="E1164" s="4" t="s">
        <v>380</v>
      </c>
      <c r="F1164" s="4">
        <v>1</v>
      </c>
    </row>
    <row r="1165" spans="1:6" x14ac:dyDescent="0.25">
      <c r="A1165" s="4">
        <v>10435708</v>
      </c>
      <c r="B1165" s="9" t="s">
        <v>42</v>
      </c>
      <c r="C1165" s="4" t="s">
        <v>275</v>
      </c>
      <c r="D1165" s="4" t="s">
        <v>253</v>
      </c>
      <c r="E1165" s="4" t="s">
        <v>381</v>
      </c>
      <c r="F1165" s="4">
        <v>1</v>
      </c>
    </row>
    <row r="1166" spans="1:6" x14ac:dyDescent="0.25">
      <c r="A1166" s="4">
        <v>10435708</v>
      </c>
      <c r="B1166" s="9" t="s">
        <v>42</v>
      </c>
      <c r="C1166" s="4" t="s">
        <v>275</v>
      </c>
      <c r="D1166" s="4" t="s">
        <v>253</v>
      </c>
      <c r="E1166" s="4" t="s">
        <v>382</v>
      </c>
      <c r="F1166" s="4">
        <v>1</v>
      </c>
    </row>
    <row r="1167" spans="1:6" x14ac:dyDescent="0.25">
      <c r="A1167" s="4">
        <v>10435708</v>
      </c>
      <c r="B1167" s="9" t="s">
        <v>42</v>
      </c>
      <c r="C1167" s="4" t="s">
        <v>275</v>
      </c>
      <c r="D1167" s="4" t="s">
        <v>253</v>
      </c>
      <c r="E1167" s="4" t="s">
        <v>383</v>
      </c>
      <c r="F1167" s="4">
        <v>1</v>
      </c>
    </row>
    <row r="1168" spans="1:6" x14ac:dyDescent="0.25">
      <c r="A1168" s="4">
        <v>10435708</v>
      </c>
      <c r="B1168" s="9" t="s">
        <v>42</v>
      </c>
      <c r="C1168" s="4" t="s">
        <v>275</v>
      </c>
      <c r="D1168" s="4" t="s">
        <v>253</v>
      </c>
      <c r="E1168" s="4" t="s">
        <v>384</v>
      </c>
      <c r="F1168" s="4">
        <v>1</v>
      </c>
    </row>
    <row r="1169" spans="1:6" x14ac:dyDescent="0.25">
      <c r="A1169" s="4">
        <v>10435708</v>
      </c>
      <c r="B1169" s="9" t="s">
        <v>42</v>
      </c>
      <c r="C1169" s="4" t="s">
        <v>275</v>
      </c>
      <c r="D1169" s="4" t="s">
        <v>253</v>
      </c>
      <c r="E1169" s="4" t="s">
        <v>385</v>
      </c>
      <c r="F1169" s="4">
        <v>0</v>
      </c>
    </row>
    <row r="1170" spans="1:6" x14ac:dyDescent="0.25">
      <c r="A1170" s="4">
        <v>10435708</v>
      </c>
      <c r="B1170" s="9" t="s">
        <v>42</v>
      </c>
      <c r="C1170" s="4" t="s">
        <v>275</v>
      </c>
      <c r="D1170" s="4" t="s">
        <v>253</v>
      </c>
      <c r="E1170" s="4" t="s">
        <v>377</v>
      </c>
      <c r="F1170" s="4">
        <v>0</v>
      </c>
    </row>
    <row r="1171" spans="1:6" x14ac:dyDescent="0.25">
      <c r="A1171" s="4">
        <v>10435709</v>
      </c>
      <c r="B1171" s="9" t="s">
        <v>42</v>
      </c>
      <c r="C1171" s="4" t="s">
        <v>232</v>
      </c>
      <c r="D1171" s="4" t="s">
        <v>233</v>
      </c>
      <c r="E1171" s="4" t="s">
        <v>380</v>
      </c>
      <c r="F1171" s="4">
        <v>1</v>
      </c>
    </row>
    <row r="1172" spans="1:6" x14ac:dyDescent="0.25">
      <c r="A1172" s="4">
        <v>10435709</v>
      </c>
      <c r="B1172" s="9" t="s">
        <v>42</v>
      </c>
      <c r="C1172" s="4" t="s">
        <v>232</v>
      </c>
      <c r="D1172" s="4" t="s">
        <v>233</v>
      </c>
      <c r="E1172" s="4" t="s">
        <v>381</v>
      </c>
      <c r="F1172" s="4">
        <v>1</v>
      </c>
    </row>
    <row r="1173" spans="1:6" x14ac:dyDescent="0.25">
      <c r="A1173" s="4">
        <v>10435709</v>
      </c>
      <c r="B1173" s="9" t="s">
        <v>42</v>
      </c>
      <c r="C1173" s="4" t="s">
        <v>232</v>
      </c>
      <c r="D1173" s="4" t="s">
        <v>233</v>
      </c>
      <c r="E1173" s="4" t="s">
        <v>382</v>
      </c>
      <c r="F1173" s="4">
        <v>1</v>
      </c>
    </row>
    <row r="1174" spans="1:6" x14ac:dyDescent="0.25">
      <c r="A1174" s="4">
        <v>10435709</v>
      </c>
      <c r="B1174" s="9" t="s">
        <v>42</v>
      </c>
      <c r="C1174" s="4" t="s">
        <v>232</v>
      </c>
      <c r="D1174" s="4" t="s">
        <v>233</v>
      </c>
      <c r="E1174" s="4" t="s">
        <v>383</v>
      </c>
      <c r="F1174" s="4">
        <v>1</v>
      </c>
    </row>
    <row r="1175" spans="1:6" x14ac:dyDescent="0.25">
      <c r="A1175" s="4">
        <v>10435709</v>
      </c>
      <c r="B1175" s="9" t="s">
        <v>42</v>
      </c>
      <c r="C1175" s="4" t="s">
        <v>232</v>
      </c>
      <c r="D1175" s="4" t="s">
        <v>233</v>
      </c>
      <c r="E1175" s="4" t="s">
        <v>384</v>
      </c>
      <c r="F1175" s="4">
        <v>1</v>
      </c>
    </row>
    <row r="1176" spans="1:6" x14ac:dyDescent="0.25">
      <c r="A1176" s="4">
        <v>10435709</v>
      </c>
      <c r="B1176" s="9" t="s">
        <v>42</v>
      </c>
      <c r="C1176" s="4" t="s">
        <v>232</v>
      </c>
      <c r="D1176" s="4" t="s">
        <v>233</v>
      </c>
      <c r="E1176" s="4" t="s">
        <v>385</v>
      </c>
      <c r="F1176" s="4">
        <v>1</v>
      </c>
    </row>
    <row r="1177" spans="1:6" x14ac:dyDescent="0.25">
      <c r="A1177" s="4">
        <v>10435709</v>
      </c>
      <c r="B1177" s="9" t="s">
        <v>42</v>
      </c>
      <c r="C1177" s="4" t="s">
        <v>232</v>
      </c>
      <c r="D1177" s="4" t="s">
        <v>233</v>
      </c>
      <c r="E1177" s="4" t="s">
        <v>377</v>
      </c>
      <c r="F1177" s="4">
        <v>0</v>
      </c>
    </row>
    <row r="1178" spans="1:6" x14ac:dyDescent="0.25">
      <c r="A1178" s="4">
        <v>10435710</v>
      </c>
      <c r="B1178" s="9" t="s">
        <v>42</v>
      </c>
      <c r="C1178" s="4" t="s">
        <v>217</v>
      </c>
      <c r="D1178" s="4" t="s">
        <v>136</v>
      </c>
      <c r="E1178" s="4" t="s">
        <v>380</v>
      </c>
      <c r="F1178" s="4">
        <v>1</v>
      </c>
    </row>
    <row r="1179" spans="1:6" x14ac:dyDescent="0.25">
      <c r="A1179" s="4">
        <v>10435710</v>
      </c>
      <c r="B1179" s="9" t="s">
        <v>42</v>
      </c>
      <c r="C1179" s="4" t="s">
        <v>217</v>
      </c>
      <c r="D1179" s="4" t="s">
        <v>136</v>
      </c>
      <c r="E1179" s="4" t="s">
        <v>381</v>
      </c>
      <c r="F1179" s="4">
        <v>1</v>
      </c>
    </row>
    <row r="1180" spans="1:6" x14ac:dyDescent="0.25">
      <c r="A1180" s="4">
        <v>10435710</v>
      </c>
      <c r="B1180" s="9" t="s">
        <v>42</v>
      </c>
      <c r="C1180" s="4" t="s">
        <v>217</v>
      </c>
      <c r="D1180" s="4" t="s">
        <v>136</v>
      </c>
      <c r="E1180" s="4" t="s">
        <v>382</v>
      </c>
      <c r="F1180" s="4">
        <v>1</v>
      </c>
    </row>
    <row r="1181" spans="1:6" x14ac:dyDescent="0.25">
      <c r="A1181" s="4">
        <v>10435710</v>
      </c>
      <c r="B1181" s="9" t="s">
        <v>42</v>
      </c>
      <c r="C1181" s="4" t="s">
        <v>217</v>
      </c>
      <c r="D1181" s="4" t="s">
        <v>136</v>
      </c>
      <c r="E1181" s="4" t="s">
        <v>383</v>
      </c>
      <c r="F1181" s="4">
        <v>1</v>
      </c>
    </row>
    <row r="1182" spans="1:6" x14ac:dyDescent="0.25">
      <c r="A1182" s="4">
        <v>10435710</v>
      </c>
      <c r="B1182" s="9" t="s">
        <v>42</v>
      </c>
      <c r="C1182" s="4" t="s">
        <v>217</v>
      </c>
      <c r="D1182" s="4" t="s">
        <v>136</v>
      </c>
      <c r="E1182" s="4" t="s">
        <v>384</v>
      </c>
      <c r="F1182" s="4">
        <v>1</v>
      </c>
    </row>
    <row r="1183" spans="1:6" x14ac:dyDescent="0.25">
      <c r="A1183" s="4">
        <v>10435710</v>
      </c>
      <c r="B1183" s="9" t="s">
        <v>42</v>
      </c>
      <c r="C1183" s="4" t="s">
        <v>217</v>
      </c>
      <c r="D1183" s="4" t="s">
        <v>136</v>
      </c>
      <c r="E1183" s="4" t="s">
        <v>385</v>
      </c>
      <c r="F1183" s="4">
        <v>1</v>
      </c>
    </row>
    <row r="1184" spans="1:6" x14ac:dyDescent="0.25">
      <c r="A1184" s="4">
        <v>10435710</v>
      </c>
      <c r="B1184" s="9" t="s">
        <v>42</v>
      </c>
      <c r="C1184" s="4" t="s">
        <v>217</v>
      </c>
      <c r="D1184" s="4" t="s">
        <v>136</v>
      </c>
      <c r="E1184" s="4" t="s">
        <v>377</v>
      </c>
      <c r="F1184" s="4">
        <v>0</v>
      </c>
    </row>
    <row r="1185" spans="1:6" x14ac:dyDescent="0.25">
      <c r="A1185" s="4">
        <v>10435711</v>
      </c>
      <c r="B1185" s="9" t="s">
        <v>42</v>
      </c>
      <c r="C1185" s="4" t="s">
        <v>278</v>
      </c>
      <c r="D1185" s="4" t="s">
        <v>253</v>
      </c>
      <c r="E1185" s="4" t="s">
        <v>380</v>
      </c>
      <c r="F1185" s="4">
        <v>1</v>
      </c>
    </row>
    <row r="1186" spans="1:6" x14ac:dyDescent="0.25">
      <c r="A1186" s="4">
        <v>10435711</v>
      </c>
      <c r="B1186" s="9" t="s">
        <v>42</v>
      </c>
      <c r="C1186" s="4" t="s">
        <v>278</v>
      </c>
      <c r="D1186" s="4" t="s">
        <v>253</v>
      </c>
      <c r="E1186" s="4" t="s">
        <v>381</v>
      </c>
      <c r="F1186" s="4">
        <v>1</v>
      </c>
    </row>
    <row r="1187" spans="1:6" x14ac:dyDescent="0.25">
      <c r="A1187" s="4">
        <v>10435711</v>
      </c>
      <c r="B1187" s="9" t="s">
        <v>42</v>
      </c>
      <c r="C1187" s="4" t="s">
        <v>278</v>
      </c>
      <c r="D1187" s="4" t="s">
        <v>253</v>
      </c>
      <c r="E1187" s="4" t="s">
        <v>382</v>
      </c>
      <c r="F1187" s="4">
        <v>1</v>
      </c>
    </row>
    <row r="1188" spans="1:6" x14ac:dyDescent="0.25">
      <c r="A1188" s="4">
        <v>10435711</v>
      </c>
      <c r="B1188" s="9" t="s">
        <v>42</v>
      </c>
      <c r="C1188" s="4" t="s">
        <v>278</v>
      </c>
      <c r="D1188" s="4" t="s">
        <v>253</v>
      </c>
      <c r="E1188" s="4" t="s">
        <v>383</v>
      </c>
      <c r="F1188" s="4">
        <v>1</v>
      </c>
    </row>
    <row r="1189" spans="1:6" x14ac:dyDescent="0.25">
      <c r="A1189" s="4">
        <v>10435711</v>
      </c>
      <c r="B1189" s="9" t="s">
        <v>42</v>
      </c>
      <c r="C1189" s="4" t="s">
        <v>278</v>
      </c>
      <c r="D1189" s="4" t="s">
        <v>253</v>
      </c>
      <c r="E1189" s="4" t="s">
        <v>384</v>
      </c>
      <c r="F1189" s="4">
        <v>1</v>
      </c>
    </row>
    <row r="1190" spans="1:6" x14ac:dyDescent="0.25">
      <c r="A1190" s="4">
        <v>10435711</v>
      </c>
      <c r="B1190" s="9" t="s">
        <v>42</v>
      </c>
      <c r="C1190" s="4" t="s">
        <v>278</v>
      </c>
      <c r="D1190" s="4" t="s">
        <v>253</v>
      </c>
      <c r="E1190" s="4" t="s">
        <v>385</v>
      </c>
      <c r="F1190" s="4">
        <v>1</v>
      </c>
    </row>
    <row r="1191" spans="1:6" x14ac:dyDescent="0.25">
      <c r="A1191" s="4">
        <v>10435711</v>
      </c>
      <c r="B1191" s="9" t="s">
        <v>42</v>
      </c>
      <c r="C1191" s="4" t="s">
        <v>278</v>
      </c>
      <c r="D1191" s="4" t="s">
        <v>253</v>
      </c>
      <c r="E1191" s="4" t="s">
        <v>377</v>
      </c>
      <c r="F1191" s="4">
        <v>0</v>
      </c>
    </row>
    <row r="1192" spans="1:6" x14ac:dyDescent="0.25">
      <c r="A1192" s="4">
        <v>10435712</v>
      </c>
      <c r="B1192" s="9" t="s">
        <v>42</v>
      </c>
      <c r="C1192" s="4" t="s">
        <v>252</v>
      </c>
      <c r="D1192" s="4" t="s">
        <v>253</v>
      </c>
      <c r="E1192" s="4" t="s">
        <v>380</v>
      </c>
      <c r="F1192" s="4">
        <v>1</v>
      </c>
    </row>
    <row r="1193" spans="1:6" x14ac:dyDescent="0.25">
      <c r="A1193" s="4">
        <v>10435712</v>
      </c>
      <c r="B1193" s="9" t="s">
        <v>42</v>
      </c>
      <c r="C1193" s="4" t="s">
        <v>252</v>
      </c>
      <c r="D1193" s="4" t="s">
        <v>253</v>
      </c>
      <c r="E1193" s="4" t="s">
        <v>381</v>
      </c>
      <c r="F1193" s="4">
        <v>1</v>
      </c>
    </row>
    <row r="1194" spans="1:6" x14ac:dyDescent="0.25">
      <c r="A1194" s="4">
        <v>10435712</v>
      </c>
      <c r="B1194" s="9" t="s">
        <v>42</v>
      </c>
      <c r="C1194" s="4" t="s">
        <v>252</v>
      </c>
      <c r="D1194" s="4" t="s">
        <v>253</v>
      </c>
      <c r="E1194" s="4" t="s">
        <v>382</v>
      </c>
      <c r="F1194" s="4">
        <v>1</v>
      </c>
    </row>
    <row r="1195" spans="1:6" x14ac:dyDescent="0.25">
      <c r="A1195" s="4">
        <v>10435712</v>
      </c>
      <c r="B1195" s="9" t="s">
        <v>42</v>
      </c>
      <c r="C1195" s="4" t="s">
        <v>252</v>
      </c>
      <c r="D1195" s="4" t="s">
        <v>253</v>
      </c>
      <c r="E1195" s="4" t="s">
        <v>383</v>
      </c>
      <c r="F1195" s="4">
        <v>1</v>
      </c>
    </row>
    <row r="1196" spans="1:6" x14ac:dyDescent="0.25">
      <c r="A1196" s="4">
        <v>10435712</v>
      </c>
      <c r="B1196" s="9" t="s">
        <v>42</v>
      </c>
      <c r="C1196" s="4" t="s">
        <v>252</v>
      </c>
      <c r="D1196" s="4" t="s">
        <v>253</v>
      </c>
      <c r="E1196" s="4" t="s">
        <v>384</v>
      </c>
      <c r="F1196" s="4">
        <v>1</v>
      </c>
    </row>
    <row r="1197" spans="1:6" x14ac:dyDescent="0.25">
      <c r="A1197" s="4">
        <v>10435712</v>
      </c>
      <c r="B1197" s="9" t="s">
        <v>42</v>
      </c>
      <c r="C1197" s="4" t="s">
        <v>252</v>
      </c>
      <c r="D1197" s="4" t="s">
        <v>253</v>
      </c>
      <c r="E1197" s="4" t="s">
        <v>385</v>
      </c>
      <c r="F1197" s="4">
        <v>0</v>
      </c>
    </row>
    <row r="1198" spans="1:6" x14ac:dyDescent="0.25">
      <c r="A1198" s="4">
        <v>10435712</v>
      </c>
      <c r="B1198" s="9" t="s">
        <v>42</v>
      </c>
      <c r="C1198" s="4" t="s">
        <v>252</v>
      </c>
      <c r="D1198" s="4" t="s">
        <v>253</v>
      </c>
      <c r="E1198" s="4" t="s">
        <v>377</v>
      </c>
      <c r="F1198" s="4">
        <v>0</v>
      </c>
    </row>
    <row r="1199" spans="1:6" x14ac:dyDescent="0.25">
      <c r="A1199" s="4">
        <v>10438020</v>
      </c>
      <c r="B1199" s="9" t="s">
        <v>42</v>
      </c>
      <c r="C1199" s="4" t="s">
        <v>125</v>
      </c>
      <c r="D1199" s="4" t="s">
        <v>104</v>
      </c>
      <c r="E1199" s="4" t="s">
        <v>380</v>
      </c>
      <c r="F1199" s="4">
        <v>1</v>
      </c>
    </row>
    <row r="1200" spans="1:6" x14ac:dyDescent="0.25">
      <c r="A1200" s="4">
        <v>10438020</v>
      </c>
      <c r="B1200" s="9" t="s">
        <v>42</v>
      </c>
      <c r="C1200" s="4" t="s">
        <v>125</v>
      </c>
      <c r="D1200" s="4" t="s">
        <v>104</v>
      </c>
      <c r="E1200" s="4" t="s">
        <v>381</v>
      </c>
      <c r="F1200" s="4">
        <v>1</v>
      </c>
    </row>
    <row r="1201" spans="1:6" x14ac:dyDescent="0.25">
      <c r="A1201" s="4">
        <v>10438020</v>
      </c>
      <c r="B1201" s="9" t="s">
        <v>42</v>
      </c>
      <c r="C1201" s="4" t="s">
        <v>125</v>
      </c>
      <c r="D1201" s="4" t="s">
        <v>104</v>
      </c>
      <c r="E1201" s="4" t="s">
        <v>382</v>
      </c>
      <c r="F1201" s="4">
        <v>1</v>
      </c>
    </row>
    <row r="1202" spans="1:6" x14ac:dyDescent="0.25">
      <c r="A1202" s="4">
        <v>10438020</v>
      </c>
      <c r="B1202" s="9" t="s">
        <v>42</v>
      </c>
      <c r="C1202" s="4" t="s">
        <v>125</v>
      </c>
      <c r="D1202" s="4" t="s">
        <v>104</v>
      </c>
      <c r="E1202" s="4" t="s">
        <v>383</v>
      </c>
      <c r="F1202" s="4">
        <v>1</v>
      </c>
    </row>
    <row r="1203" spans="1:6" x14ac:dyDescent="0.25">
      <c r="A1203" s="4">
        <v>10438020</v>
      </c>
      <c r="B1203" s="9" t="s">
        <v>42</v>
      </c>
      <c r="C1203" s="4" t="s">
        <v>125</v>
      </c>
      <c r="D1203" s="4" t="s">
        <v>104</v>
      </c>
      <c r="E1203" s="4" t="s">
        <v>384</v>
      </c>
      <c r="F1203" s="4">
        <v>1</v>
      </c>
    </row>
    <row r="1204" spans="1:6" x14ac:dyDescent="0.25">
      <c r="A1204" s="4">
        <v>10438020</v>
      </c>
      <c r="B1204" s="9" t="s">
        <v>42</v>
      </c>
      <c r="C1204" s="4" t="s">
        <v>125</v>
      </c>
      <c r="D1204" s="4" t="s">
        <v>104</v>
      </c>
      <c r="E1204" s="4" t="s">
        <v>385</v>
      </c>
      <c r="F1204" s="4">
        <v>0</v>
      </c>
    </row>
    <row r="1205" spans="1:6" x14ac:dyDescent="0.25">
      <c r="A1205" s="4">
        <v>10438020</v>
      </c>
      <c r="B1205" s="9" t="s">
        <v>42</v>
      </c>
      <c r="C1205" s="4" t="s">
        <v>125</v>
      </c>
      <c r="D1205" s="4" t="s">
        <v>104</v>
      </c>
      <c r="E1205" s="4" t="s">
        <v>377</v>
      </c>
      <c r="F1205" s="4">
        <v>0</v>
      </c>
    </row>
    <row r="1206" spans="1:6" x14ac:dyDescent="0.25">
      <c r="A1206" s="4">
        <v>10439664</v>
      </c>
      <c r="B1206" s="9" t="s">
        <v>42</v>
      </c>
      <c r="C1206" s="4" t="s">
        <v>295</v>
      </c>
      <c r="D1206" s="4" t="s">
        <v>233</v>
      </c>
      <c r="E1206" s="4" t="s">
        <v>380</v>
      </c>
      <c r="F1206" s="4">
        <v>0</v>
      </c>
    </row>
    <row r="1207" spans="1:6" x14ac:dyDescent="0.25">
      <c r="A1207" s="4">
        <v>10439664</v>
      </c>
      <c r="B1207" s="9" t="s">
        <v>42</v>
      </c>
      <c r="C1207" s="4" t="s">
        <v>295</v>
      </c>
      <c r="D1207" s="4" t="s">
        <v>233</v>
      </c>
      <c r="E1207" s="4" t="s">
        <v>381</v>
      </c>
      <c r="F1207" s="4">
        <v>1</v>
      </c>
    </row>
    <row r="1208" spans="1:6" x14ac:dyDescent="0.25">
      <c r="A1208" s="4">
        <v>10439664</v>
      </c>
      <c r="B1208" s="9" t="s">
        <v>42</v>
      </c>
      <c r="C1208" s="4" t="s">
        <v>295</v>
      </c>
      <c r="D1208" s="4" t="s">
        <v>233</v>
      </c>
      <c r="E1208" s="4" t="s">
        <v>382</v>
      </c>
      <c r="F1208" s="4">
        <v>0</v>
      </c>
    </row>
    <row r="1209" spans="1:6" x14ac:dyDescent="0.25">
      <c r="A1209" s="4">
        <v>10439664</v>
      </c>
      <c r="B1209" s="9" t="s">
        <v>42</v>
      </c>
      <c r="C1209" s="4" t="s">
        <v>295</v>
      </c>
      <c r="D1209" s="4" t="s">
        <v>233</v>
      </c>
      <c r="E1209" s="4" t="s">
        <v>383</v>
      </c>
      <c r="F1209" s="4">
        <v>0</v>
      </c>
    </row>
    <row r="1210" spans="1:6" x14ac:dyDescent="0.25">
      <c r="A1210" s="4">
        <v>10439664</v>
      </c>
      <c r="B1210" s="9" t="s">
        <v>42</v>
      </c>
      <c r="C1210" s="4" t="s">
        <v>295</v>
      </c>
      <c r="D1210" s="4" t="s">
        <v>233</v>
      </c>
      <c r="E1210" s="4" t="s">
        <v>384</v>
      </c>
      <c r="F1210" s="4">
        <v>1</v>
      </c>
    </row>
    <row r="1211" spans="1:6" x14ac:dyDescent="0.25">
      <c r="A1211" s="4">
        <v>10439664</v>
      </c>
      <c r="B1211" s="9" t="s">
        <v>42</v>
      </c>
      <c r="C1211" s="4" t="s">
        <v>295</v>
      </c>
      <c r="D1211" s="4" t="s">
        <v>233</v>
      </c>
      <c r="E1211" s="4" t="s">
        <v>385</v>
      </c>
      <c r="F1211" s="4">
        <v>1</v>
      </c>
    </row>
    <row r="1212" spans="1:6" x14ac:dyDescent="0.25">
      <c r="A1212" s="4">
        <v>10439664</v>
      </c>
      <c r="B1212" s="9" t="s">
        <v>42</v>
      </c>
      <c r="C1212" s="4" t="s">
        <v>295</v>
      </c>
      <c r="D1212" s="4" t="s">
        <v>233</v>
      </c>
      <c r="E1212" s="4" t="s">
        <v>377</v>
      </c>
      <c r="F1212" s="4">
        <v>0</v>
      </c>
    </row>
    <row r="1213" spans="1:6" x14ac:dyDescent="0.25">
      <c r="A1213" s="4">
        <v>10439665</v>
      </c>
      <c r="B1213" s="9" t="s">
        <v>42</v>
      </c>
      <c r="C1213" s="4" t="s">
        <v>295</v>
      </c>
      <c r="D1213" s="4" t="s">
        <v>233</v>
      </c>
      <c r="E1213" s="4" t="s">
        <v>380</v>
      </c>
      <c r="F1213" s="4">
        <v>1</v>
      </c>
    </row>
    <row r="1214" spans="1:6" x14ac:dyDescent="0.25">
      <c r="A1214" s="4">
        <v>10439665</v>
      </c>
      <c r="B1214" s="9" t="s">
        <v>42</v>
      </c>
      <c r="C1214" s="4" t="s">
        <v>295</v>
      </c>
      <c r="D1214" s="4" t="s">
        <v>233</v>
      </c>
      <c r="E1214" s="4" t="s">
        <v>381</v>
      </c>
      <c r="F1214" s="4">
        <v>1</v>
      </c>
    </row>
    <row r="1215" spans="1:6" x14ac:dyDescent="0.25">
      <c r="A1215" s="4">
        <v>10439665</v>
      </c>
      <c r="B1215" s="9" t="s">
        <v>42</v>
      </c>
      <c r="C1215" s="4" t="s">
        <v>295</v>
      </c>
      <c r="D1215" s="4" t="s">
        <v>233</v>
      </c>
      <c r="E1215" s="4" t="s">
        <v>382</v>
      </c>
      <c r="F1215" s="4">
        <v>1</v>
      </c>
    </row>
    <row r="1216" spans="1:6" x14ac:dyDescent="0.25">
      <c r="A1216" s="4">
        <v>10439665</v>
      </c>
      <c r="B1216" s="9" t="s">
        <v>42</v>
      </c>
      <c r="C1216" s="4" t="s">
        <v>295</v>
      </c>
      <c r="D1216" s="4" t="s">
        <v>233</v>
      </c>
      <c r="E1216" s="4" t="s">
        <v>383</v>
      </c>
      <c r="F1216" s="4">
        <v>1</v>
      </c>
    </row>
    <row r="1217" spans="1:6" x14ac:dyDescent="0.25">
      <c r="A1217" s="4">
        <v>10439665</v>
      </c>
      <c r="B1217" s="9" t="s">
        <v>42</v>
      </c>
      <c r="C1217" s="4" t="s">
        <v>295</v>
      </c>
      <c r="D1217" s="4" t="s">
        <v>233</v>
      </c>
      <c r="E1217" s="4" t="s">
        <v>384</v>
      </c>
      <c r="F1217" s="4">
        <v>1</v>
      </c>
    </row>
    <row r="1218" spans="1:6" x14ac:dyDescent="0.25">
      <c r="A1218" s="4">
        <v>10439665</v>
      </c>
      <c r="B1218" s="9" t="s">
        <v>42</v>
      </c>
      <c r="C1218" s="4" t="s">
        <v>295</v>
      </c>
      <c r="D1218" s="4" t="s">
        <v>233</v>
      </c>
      <c r="E1218" s="4" t="s">
        <v>385</v>
      </c>
      <c r="F1218" s="4">
        <v>1</v>
      </c>
    </row>
    <row r="1219" spans="1:6" x14ac:dyDescent="0.25">
      <c r="A1219" s="4">
        <v>10439665</v>
      </c>
      <c r="B1219" s="9" t="s">
        <v>42</v>
      </c>
      <c r="C1219" s="4" t="s">
        <v>295</v>
      </c>
      <c r="D1219" s="4" t="s">
        <v>233</v>
      </c>
      <c r="E1219" s="4" t="s">
        <v>377</v>
      </c>
      <c r="F1219" s="4">
        <v>0</v>
      </c>
    </row>
    <row r="1220" spans="1:6" x14ac:dyDescent="0.25">
      <c r="A1220" s="4">
        <v>10443860</v>
      </c>
      <c r="B1220" s="9" t="s">
        <v>340</v>
      </c>
      <c r="C1220" s="4" t="s">
        <v>185</v>
      </c>
      <c r="D1220" s="4" t="s">
        <v>186</v>
      </c>
      <c r="E1220" s="4" t="s">
        <v>380</v>
      </c>
      <c r="F1220" s="4">
        <v>1</v>
      </c>
    </row>
    <row r="1221" spans="1:6" x14ac:dyDescent="0.25">
      <c r="A1221" s="4">
        <v>10443860</v>
      </c>
      <c r="B1221" s="9" t="s">
        <v>340</v>
      </c>
      <c r="C1221" s="4" t="s">
        <v>185</v>
      </c>
      <c r="D1221" s="4" t="s">
        <v>186</v>
      </c>
      <c r="E1221" s="4" t="s">
        <v>381</v>
      </c>
      <c r="F1221" s="4">
        <v>1</v>
      </c>
    </row>
    <row r="1222" spans="1:6" x14ac:dyDescent="0.25">
      <c r="A1222" s="4">
        <v>10443860</v>
      </c>
      <c r="B1222" s="9" t="s">
        <v>340</v>
      </c>
      <c r="C1222" s="4" t="s">
        <v>185</v>
      </c>
      <c r="D1222" s="4" t="s">
        <v>186</v>
      </c>
      <c r="E1222" s="4" t="s">
        <v>382</v>
      </c>
      <c r="F1222" s="4">
        <v>1</v>
      </c>
    </row>
    <row r="1223" spans="1:6" x14ac:dyDescent="0.25">
      <c r="A1223" s="4">
        <v>10443860</v>
      </c>
      <c r="B1223" s="9" t="s">
        <v>340</v>
      </c>
      <c r="C1223" s="4" t="s">
        <v>185</v>
      </c>
      <c r="D1223" s="4" t="s">
        <v>186</v>
      </c>
      <c r="E1223" s="4" t="s">
        <v>383</v>
      </c>
      <c r="F1223" s="4">
        <v>1</v>
      </c>
    </row>
    <row r="1224" spans="1:6" x14ac:dyDescent="0.25">
      <c r="A1224" s="4">
        <v>10443860</v>
      </c>
      <c r="B1224" s="9" t="s">
        <v>340</v>
      </c>
      <c r="C1224" s="4" t="s">
        <v>185</v>
      </c>
      <c r="D1224" s="4" t="s">
        <v>186</v>
      </c>
      <c r="E1224" s="4" t="s">
        <v>384</v>
      </c>
      <c r="F1224" s="4">
        <v>1</v>
      </c>
    </row>
    <row r="1225" spans="1:6" x14ac:dyDescent="0.25">
      <c r="A1225" s="4">
        <v>10443860</v>
      </c>
      <c r="B1225" s="9" t="s">
        <v>340</v>
      </c>
      <c r="C1225" s="4" t="s">
        <v>185</v>
      </c>
      <c r="D1225" s="4" t="s">
        <v>186</v>
      </c>
      <c r="E1225" s="4" t="s">
        <v>385</v>
      </c>
      <c r="F1225" s="4">
        <v>0</v>
      </c>
    </row>
    <row r="1226" spans="1:6" x14ac:dyDescent="0.25">
      <c r="A1226" s="4">
        <v>10443860</v>
      </c>
      <c r="B1226" s="9" t="s">
        <v>340</v>
      </c>
      <c r="C1226" s="4" t="s">
        <v>185</v>
      </c>
      <c r="D1226" s="4" t="s">
        <v>186</v>
      </c>
      <c r="E1226" s="4" t="s">
        <v>377</v>
      </c>
      <c r="F1226" s="4">
        <v>0</v>
      </c>
    </row>
    <row r="1227" spans="1:6" x14ac:dyDescent="0.25">
      <c r="A1227" s="4">
        <v>10443861</v>
      </c>
      <c r="B1227" s="9" t="s">
        <v>340</v>
      </c>
      <c r="C1227" s="4" t="s">
        <v>194</v>
      </c>
      <c r="D1227" s="4" t="s">
        <v>186</v>
      </c>
      <c r="E1227" s="4" t="s">
        <v>380</v>
      </c>
      <c r="F1227" s="4">
        <v>1</v>
      </c>
    </row>
    <row r="1228" spans="1:6" x14ac:dyDescent="0.25">
      <c r="A1228" s="4">
        <v>10443861</v>
      </c>
      <c r="B1228" s="9" t="s">
        <v>340</v>
      </c>
      <c r="C1228" s="4" t="s">
        <v>194</v>
      </c>
      <c r="D1228" s="4" t="s">
        <v>186</v>
      </c>
      <c r="E1228" s="4" t="s">
        <v>381</v>
      </c>
      <c r="F1228" s="4">
        <v>1</v>
      </c>
    </row>
    <row r="1229" spans="1:6" x14ac:dyDescent="0.25">
      <c r="A1229" s="4">
        <v>10443861</v>
      </c>
      <c r="B1229" s="9" t="s">
        <v>340</v>
      </c>
      <c r="C1229" s="4" t="s">
        <v>194</v>
      </c>
      <c r="D1229" s="4" t="s">
        <v>186</v>
      </c>
      <c r="E1229" s="4" t="s">
        <v>382</v>
      </c>
      <c r="F1229" s="4">
        <v>1</v>
      </c>
    </row>
    <row r="1230" spans="1:6" x14ac:dyDescent="0.25">
      <c r="A1230" s="4">
        <v>10443861</v>
      </c>
      <c r="B1230" s="9" t="s">
        <v>340</v>
      </c>
      <c r="C1230" s="4" t="s">
        <v>194</v>
      </c>
      <c r="D1230" s="4" t="s">
        <v>186</v>
      </c>
      <c r="E1230" s="4" t="s">
        <v>383</v>
      </c>
      <c r="F1230" s="4">
        <v>1</v>
      </c>
    </row>
    <row r="1231" spans="1:6" x14ac:dyDescent="0.25">
      <c r="A1231" s="4">
        <v>10443861</v>
      </c>
      <c r="B1231" s="9" t="s">
        <v>340</v>
      </c>
      <c r="C1231" s="4" t="s">
        <v>194</v>
      </c>
      <c r="D1231" s="4" t="s">
        <v>186</v>
      </c>
      <c r="E1231" s="4" t="s">
        <v>384</v>
      </c>
      <c r="F1231" s="4">
        <v>1</v>
      </c>
    </row>
    <row r="1232" spans="1:6" x14ac:dyDescent="0.25">
      <c r="A1232" s="4">
        <v>10443861</v>
      </c>
      <c r="B1232" s="9" t="s">
        <v>340</v>
      </c>
      <c r="C1232" s="4" t="s">
        <v>194</v>
      </c>
      <c r="D1232" s="4" t="s">
        <v>186</v>
      </c>
      <c r="E1232" s="4" t="s">
        <v>385</v>
      </c>
      <c r="F1232" s="4">
        <v>0</v>
      </c>
    </row>
    <row r="1233" spans="1:6" x14ac:dyDescent="0.25">
      <c r="A1233" s="4">
        <v>10443861</v>
      </c>
      <c r="B1233" s="9" t="s">
        <v>340</v>
      </c>
      <c r="C1233" s="4" t="s">
        <v>194</v>
      </c>
      <c r="D1233" s="4" t="s">
        <v>186</v>
      </c>
      <c r="E1233" s="4" t="s">
        <v>377</v>
      </c>
      <c r="F1233" s="4">
        <v>0</v>
      </c>
    </row>
    <row r="1234" spans="1:6" x14ac:dyDescent="0.25">
      <c r="A1234" s="4">
        <v>10443862</v>
      </c>
      <c r="B1234" s="9" t="s">
        <v>340</v>
      </c>
      <c r="C1234" s="4" t="s">
        <v>212</v>
      </c>
      <c r="D1234" s="4" t="s">
        <v>186</v>
      </c>
      <c r="E1234" s="4" t="s">
        <v>380</v>
      </c>
      <c r="F1234" s="4">
        <v>1</v>
      </c>
    </row>
    <row r="1235" spans="1:6" x14ac:dyDescent="0.25">
      <c r="A1235" s="4">
        <v>10443862</v>
      </c>
      <c r="B1235" s="9" t="s">
        <v>340</v>
      </c>
      <c r="C1235" s="4" t="s">
        <v>212</v>
      </c>
      <c r="D1235" s="4" t="s">
        <v>186</v>
      </c>
      <c r="E1235" s="4" t="s">
        <v>381</v>
      </c>
      <c r="F1235" s="4">
        <v>1</v>
      </c>
    </row>
    <row r="1236" spans="1:6" x14ac:dyDescent="0.25">
      <c r="A1236" s="4">
        <v>10443862</v>
      </c>
      <c r="B1236" s="9" t="s">
        <v>340</v>
      </c>
      <c r="C1236" s="4" t="s">
        <v>212</v>
      </c>
      <c r="D1236" s="4" t="s">
        <v>186</v>
      </c>
      <c r="E1236" s="4" t="s">
        <v>382</v>
      </c>
      <c r="F1236" s="4">
        <v>0</v>
      </c>
    </row>
    <row r="1237" spans="1:6" x14ac:dyDescent="0.25">
      <c r="A1237" s="4">
        <v>10443862</v>
      </c>
      <c r="B1237" s="9" t="s">
        <v>340</v>
      </c>
      <c r="C1237" s="4" t="s">
        <v>212</v>
      </c>
      <c r="D1237" s="4" t="s">
        <v>186</v>
      </c>
      <c r="E1237" s="4" t="s">
        <v>383</v>
      </c>
      <c r="F1237" s="4">
        <v>1</v>
      </c>
    </row>
    <row r="1238" spans="1:6" x14ac:dyDescent="0.25">
      <c r="A1238" s="4">
        <v>10443862</v>
      </c>
      <c r="B1238" s="9" t="s">
        <v>340</v>
      </c>
      <c r="C1238" s="4" t="s">
        <v>212</v>
      </c>
      <c r="D1238" s="4" t="s">
        <v>186</v>
      </c>
      <c r="E1238" s="4" t="s">
        <v>384</v>
      </c>
      <c r="F1238" s="4">
        <v>1</v>
      </c>
    </row>
    <row r="1239" spans="1:6" x14ac:dyDescent="0.25">
      <c r="A1239" s="4">
        <v>10443862</v>
      </c>
      <c r="B1239" s="9" t="s">
        <v>340</v>
      </c>
      <c r="C1239" s="4" t="s">
        <v>212</v>
      </c>
      <c r="D1239" s="4" t="s">
        <v>186</v>
      </c>
      <c r="E1239" s="4" t="s">
        <v>385</v>
      </c>
      <c r="F1239" s="4">
        <v>1</v>
      </c>
    </row>
    <row r="1240" spans="1:6" x14ac:dyDescent="0.25">
      <c r="A1240" s="4">
        <v>10443862</v>
      </c>
      <c r="B1240" s="9" t="s">
        <v>340</v>
      </c>
      <c r="C1240" s="4" t="s">
        <v>212</v>
      </c>
      <c r="D1240" s="4" t="s">
        <v>186</v>
      </c>
      <c r="E1240" s="4" t="s">
        <v>377</v>
      </c>
      <c r="F1240" s="4">
        <v>0</v>
      </c>
    </row>
    <row r="1241" spans="1:6" x14ac:dyDescent="0.25">
      <c r="A1241" s="4">
        <v>10443863</v>
      </c>
      <c r="B1241" s="9" t="s">
        <v>340</v>
      </c>
      <c r="C1241" s="4" t="s">
        <v>185</v>
      </c>
      <c r="D1241" s="4" t="s">
        <v>186</v>
      </c>
      <c r="E1241" s="4" t="s">
        <v>380</v>
      </c>
      <c r="F1241" s="4">
        <v>1</v>
      </c>
    </row>
    <row r="1242" spans="1:6" x14ac:dyDescent="0.25">
      <c r="A1242" s="4">
        <v>10443863</v>
      </c>
      <c r="B1242" s="9" t="s">
        <v>340</v>
      </c>
      <c r="C1242" s="4" t="s">
        <v>185</v>
      </c>
      <c r="D1242" s="4" t="s">
        <v>186</v>
      </c>
      <c r="E1242" s="4" t="s">
        <v>381</v>
      </c>
      <c r="F1242" s="4">
        <v>1</v>
      </c>
    </row>
    <row r="1243" spans="1:6" x14ac:dyDescent="0.25">
      <c r="A1243" s="4">
        <v>10443863</v>
      </c>
      <c r="B1243" s="9" t="s">
        <v>340</v>
      </c>
      <c r="C1243" s="4" t="s">
        <v>185</v>
      </c>
      <c r="D1243" s="4" t="s">
        <v>186</v>
      </c>
      <c r="E1243" s="4" t="s">
        <v>382</v>
      </c>
      <c r="F1243" s="4">
        <v>1</v>
      </c>
    </row>
    <row r="1244" spans="1:6" x14ac:dyDescent="0.25">
      <c r="A1244" s="4">
        <v>10443863</v>
      </c>
      <c r="B1244" s="9" t="s">
        <v>340</v>
      </c>
      <c r="C1244" s="4" t="s">
        <v>185</v>
      </c>
      <c r="D1244" s="4" t="s">
        <v>186</v>
      </c>
      <c r="E1244" s="4" t="s">
        <v>383</v>
      </c>
      <c r="F1244" s="4">
        <v>1</v>
      </c>
    </row>
    <row r="1245" spans="1:6" x14ac:dyDescent="0.25">
      <c r="A1245" s="4">
        <v>10443863</v>
      </c>
      <c r="B1245" s="9" t="s">
        <v>340</v>
      </c>
      <c r="C1245" s="4" t="s">
        <v>185</v>
      </c>
      <c r="D1245" s="4" t="s">
        <v>186</v>
      </c>
      <c r="E1245" s="4" t="s">
        <v>384</v>
      </c>
      <c r="F1245" s="4">
        <v>1</v>
      </c>
    </row>
    <row r="1246" spans="1:6" x14ac:dyDescent="0.25">
      <c r="A1246" s="4">
        <v>10443863</v>
      </c>
      <c r="B1246" s="9" t="s">
        <v>340</v>
      </c>
      <c r="C1246" s="4" t="s">
        <v>185</v>
      </c>
      <c r="D1246" s="4" t="s">
        <v>186</v>
      </c>
      <c r="E1246" s="4" t="s">
        <v>385</v>
      </c>
      <c r="F1246" s="4">
        <v>0</v>
      </c>
    </row>
    <row r="1247" spans="1:6" x14ac:dyDescent="0.25">
      <c r="A1247" s="4">
        <v>10443863</v>
      </c>
      <c r="B1247" s="9" t="s">
        <v>340</v>
      </c>
      <c r="C1247" s="4" t="s">
        <v>185</v>
      </c>
      <c r="D1247" s="4" t="s">
        <v>186</v>
      </c>
      <c r="E1247" s="4" t="s">
        <v>377</v>
      </c>
      <c r="F1247" s="4">
        <v>0</v>
      </c>
    </row>
    <row r="1248" spans="1:6" x14ac:dyDescent="0.25">
      <c r="A1248" s="4">
        <v>10443864</v>
      </c>
      <c r="B1248" s="9" t="s">
        <v>340</v>
      </c>
      <c r="C1248" s="4" t="s">
        <v>199</v>
      </c>
      <c r="D1248" s="4" t="s">
        <v>186</v>
      </c>
      <c r="E1248" s="4" t="s">
        <v>380</v>
      </c>
      <c r="F1248" s="4">
        <v>1</v>
      </c>
    </row>
    <row r="1249" spans="1:6" x14ac:dyDescent="0.25">
      <c r="A1249" s="4">
        <v>10443864</v>
      </c>
      <c r="B1249" s="9" t="s">
        <v>340</v>
      </c>
      <c r="C1249" s="4" t="s">
        <v>199</v>
      </c>
      <c r="D1249" s="4" t="s">
        <v>186</v>
      </c>
      <c r="E1249" s="4" t="s">
        <v>381</v>
      </c>
      <c r="F1249" s="4">
        <v>1</v>
      </c>
    </row>
    <row r="1250" spans="1:6" x14ac:dyDescent="0.25">
      <c r="A1250" s="4">
        <v>10443864</v>
      </c>
      <c r="B1250" s="9" t="s">
        <v>340</v>
      </c>
      <c r="C1250" s="4" t="s">
        <v>199</v>
      </c>
      <c r="D1250" s="4" t="s">
        <v>186</v>
      </c>
      <c r="E1250" s="4" t="s">
        <v>382</v>
      </c>
      <c r="F1250" s="4">
        <v>1</v>
      </c>
    </row>
    <row r="1251" spans="1:6" x14ac:dyDescent="0.25">
      <c r="A1251" s="4">
        <v>10443864</v>
      </c>
      <c r="B1251" s="9" t="s">
        <v>340</v>
      </c>
      <c r="C1251" s="4" t="s">
        <v>199</v>
      </c>
      <c r="D1251" s="4" t="s">
        <v>186</v>
      </c>
      <c r="E1251" s="4" t="s">
        <v>383</v>
      </c>
      <c r="F1251" s="4">
        <v>1</v>
      </c>
    </row>
    <row r="1252" spans="1:6" x14ac:dyDescent="0.25">
      <c r="A1252" s="4">
        <v>10443864</v>
      </c>
      <c r="B1252" s="9" t="s">
        <v>340</v>
      </c>
      <c r="C1252" s="4" t="s">
        <v>199</v>
      </c>
      <c r="D1252" s="4" t="s">
        <v>186</v>
      </c>
      <c r="E1252" s="4" t="s">
        <v>384</v>
      </c>
      <c r="F1252" s="4">
        <v>1</v>
      </c>
    </row>
    <row r="1253" spans="1:6" x14ac:dyDescent="0.25">
      <c r="A1253" s="4">
        <v>10443864</v>
      </c>
      <c r="B1253" s="9" t="s">
        <v>340</v>
      </c>
      <c r="C1253" s="4" t="s">
        <v>199</v>
      </c>
      <c r="D1253" s="4" t="s">
        <v>186</v>
      </c>
      <c r="E1253" s="4" t="s">
        <v>385</v>
      </c>
      <c r="F1253" s="4">
        <v>1</v>
      </c>
    </row>
    <row r="1254" spans="1:6" x14ac:dyDescent="0.25">
      <c r="A1254" s="4">
        <v>10443864</v>
      </c>
      <c r="B1254" s="9" t="s">
        <v>340</v>
      </c>
      <c r="C1254" s="4" t="s">
        <v>199</v>
      </c>
      <c r="D1254" s="4" t="s">
        <v>186</v>
      </c>
      <c r="E1254" s="4" t="s">
        <v>377</v>
      </c>
      <c r="F1254" s="4">
        <v>0</v>
      </c>
    </row>
    <row r="1255" spans="1:6" x14ac:dyDescent="0.25">
      <c r="A1255" s="4">
        <v>10443865</v>
      </c>
      <c r="B1255" s="9" t="s">
        <v>340</v>
      </c>
      <c r="C1255" s="4" t="s">
        <v>264</v>
      </c>
      <c r="D1255" s="4" t="s">
        <v>186</v>
      </c>
      <c r="E1255" s="4" t="s">
        <v>380</v>
      </c>
      <c r="F1255" s="4">
        <v>1</v>
      </c>
    </row>
    <row r="1256" spans="1:6" x14ac:dyDescent="0.25">
      <c r="A1256" s="4">
        <v>10443865</v>
      </c>
      <c r="B1256" s="9" t="s">
        <v>340</v>
      </c>
      <c r="C1256" s="4" t="s">
        <v>264</v>
      </c>
      <c r="D1256" s="4" t="s">
        <v>186</v>
      </c>
      <c r="E1256" s="4" t="s">
        <v>381</v>
      </c>
      <c r="F1256" s="4">
        <v>1</v>
      </c>
    </row>
    <row r="1257" spans="1:6" x14ac:dyDescent="0.25">
      <c r="A1257" s="4">
        <v>10443865</v>
      </c>
      <c r="B1257" s="9" t="s">
        <v>340</v>
      </c>
      <c r="C1257" s="4" t="s">
        <v>264</v>
      </c>
      <c r="D1257" s="4" t="s">
        <v>186</v>
      </c>
      <c r="E1257" s="4" t="s">
        <v>382</v>
      </c>
      <c r="F1257" s="4">
        <v>1</v>
      </c>
    </row>
    <row r="1258" spans="1:6" x14ac:dyDescent="0.25">
      <c r="A1258" s="4">
        <v>10443865</v>
      </c>
      <c r="B1258" s="9" t="s">
        <v>340</v>
      </c>
      <c r="C1258" s="4" t="s">
        <v>264</v>
      </c>
      <c r="D1258" s="4" t="s">
        <v>186</v>
      </c>
      <c r="E1258" s="4" t="s">
        <v>383</v>
      </c>
      <c r="F1258" s="4">
        <v>1</v>
      </c>
    </row>
    <row r="1259" spans="1:6" x14ac:dyDescent="0.25">
      <c r="A1259" s="4">
        <v>10443865</v>
      </c>
      <c r="B1259" s="9" t="s">
        <v>340</v>
      </c>
      <c r="C1259" s="4" t="s">
        <v>264</v>
      </c>
      <c r="D1259" s="4" t="s">
        <v>186</v>
      </c>
      <c r="E1259" s="4" t="s">
        <v>384</v>
      </c>
      <c r="F1259" s="4">
        <v>1</v>
      </c>
    </row>
    <row r="1260" spans="1:6" x14ac:dyDescent="0.25">
      <c r="A1260" s="4">
        <v>10443865</v>
      </c>
      <c r="B1260" s="9" t="s">
        <v>340</v>
      </c>
      <c r="C1260" s="4" t="s">
        <v>264</v>
      </c>
      <c r="D1260" s="4" t="s">
        <v>186</v>
      </c>
      <c r="E1260" s="4" t="s">
        <v>385</v>
      </c>
      <c r="F1260" s="4">
        <v>1</v>
      </c>
    </row>
    <row r="1261" spans="1:6" x14ac:dyDescent="0.25">
      <c r="A1261" s="4">
        <v>10443865</v>
      </c>
      <c r="B1261" s="9" t="s">
        <v>340</v>
      </c>
      <c r="C1261" s="4" t="s">
        <v>264</v>
      </c>
      <c r="D1261" s="4" t="s">
        <v>186</v>
      </c>
      <c r="E1261" s="4" t="s">
        <v>377</v>
      </c>
      <c r="F1261" s="4">
        <v>0</v>
      </c>
    </row>
    <row r="1262" spans="1:6" x14ac:dyDescent="0.25">
      <c r="A1262" s="4">
        <v>10443866</v>
      </c>
      <c r="B1262" s="9" t="s">
        <v>340</v>
      </c>
      <c r="C1262" s="4" t="s">
        <v>209</v>
      </c>
      <c r="D1262" s="4" t="s">
        <v>186</v>
      </c>
      <c r="E1262" s="4" t="s">
        <v>380</v>
      </c>
      <c r="F1262" s="4">
        <v>1</v>
      </c>
    </row>
    <row r="1263" spans="1:6" x14ac:dyDescent="0.25">
      <c r="A1263" s="4">
        <v>10443866</v>
      </c>
      <c r="B1263" s="9" t="s">
        <v>340</v>
      </c>
      <c r="C1263" s="4" t="s">
        <v>209</v>
      </c>
      <c r="D1263" s="4" t="s">
        <v>186</v>
      </c>
      <c r="E1263" s="4" t="s">
        <v>381</v>
      </c>
      <c r="F1263" s="4">
        <v>1</v>
      </c>
    </row>
    <row r="1264" spans="1:6" x14ac:dyDescent="0.25">
      <c r="A1264" s="4">
        <v>10443866</v>
      </c>
      <c r="B1264" s="9" t="s">
        <v>340</v>
      </c>
      <c r="C1264" s="4" t="s">
        <v>209</v>
      </c>
      <c r="D1264" s="4" t="s">
        <v>186</v>
      </c>
      <c r="E1264" s="4" t="s">
        <v>382</v>
      </c>
      <c r="F1264" s="4">
        <v>1</v>
      </c>
    </row>
    <row r="1265" spans="1:6" x14ac:dyDescent="0.25">
      <c r="A1265" s="4">
        <v>10443866</v>
      </c>
      <c r="B1265" s="9" t="s">
        <v>340</v>
      </c>
      <c r="C1265" s="4" t="s">
        <v>209</v>
      </c>
      <c r="D1265" s="4" t="s">
        <v>186</v>
      </c>
      <c r="E1265" s="4" t="s">
        <v>383</v>
      </c>
      <c r="F1265" s="4">
        <v>1</v>
      </c>
    </row>
    <row r="1266" spans="1:6" x14ac:dyDescent="0.25">
      <c r="A1266" s="4">
        <v>10443866</v>
      </c>
      <c r="B1266" s="9" t="s">
        <v>340</v>
      </c>
      <c r="C1266" s="4" t="s">
        <v>209</v>
      </c>
      <c r="D1266" s="4" t="s">
        <v>186</v>
      </c>
      <c r="E1266" s="4" t="s">
        <v>384</v>
      </c>
      <c r="F1266" s="4">
        <v>1</v>
      </c>
    </row>
    <row r="1267" spans="1:6" x14ac:dyDescent="0.25">
      <c r="A1267" s="4">
        <v>10443866</v>
      </c>
      <c r="B1267" s="9" t="s">
        <v>340</v>
      </c>
      <c r="C1267" s="4" t="s">
        <v>209</v>
      </c>
      <c r="D1267" s="4" t="s">
        <v>186</v>
      </c>
      <c r="E1267" s="4" t="s">
        <v>385</v>
      </c>
      <c r="F1267" s="4">
        <v>1</v>
      </c>
    </row>
    <row r="1268" spans="1:6" x14ac:dyDescent="0.25">
      <c r="A1268" s="4">
        <v>10443866</v>
      </c>
      <c r="B1268" s="9" t="s">
        <v>340</v>
      </c>
      <c r="C1268" s="4" t="s">
        <v>209</v>
      </c>
      <c r="D1268" s="4" t="s">
        <v>186</v>
      </c>
      <c r="E1268" s="4" t="s">
        <v>377</v>
      </c>
      <c r="F1268" s="4">
        <v>0</v>
      </c>
    </row>
    <row r="1269" spans="1:6" x14ac:dyDescent="0.25">
      <c r="A1269" s="4">
        <v>10443867</v>
      </c>
      <c r="B1269" s="9" t="s">
        <v>340</v>
      </c>
      <c r="C1269" s="4" t="s">
        <v>199</v>
      </c>
      <c r="D1269" s="4" t="s">
        <v>186</v>
      </c>
      <c r="E1269" s="4" t="s">
        <v>380</v>
      </c>
      <c r="F1269" s="4">
        <v>1</v>
      </c>
    </row>
    <row r="1270" spans="1:6" x14ac:dyDescent="0.25">
      <c r="A1270" s="4">
        <v>10443867</v>
      </c>
      <c r="B1270" s="9" t="s">
        <v>340</v>
      </c>
      <c r="C1270" s="4" t="s">
        <v>199</v>
      </c>
      <c r="D1270" s="4" t="s">
        <v>186</v>
      </c>
      <c r="E1270" s="4" t="s">
        <v>381</v>
      </c>
      <c r="F1270" s="4">
        <v>1</v>
      </c>
    </row>
    <row r="1271" spans="1:6" x14ac:dyDescent="0.25">
      <c r="A1271" s="4">
        <v>10443867</v>
      </c>
      <c r="B1271" s="9" t="s">
        <v>340</v>
      </c>
      <c r="C1271" s="4" t="s">
        <v>199</v>
      </c>
      <c r="D1271" s="4" t="s">
        <v>186</v>
      </c>
      <c r="E1271" s="4" t="s">
        <v>382</v>
      </c>
      <c r="F1271" s="4">
        <v>1</v>
      </c>
    </row>
    <row r="1272" spans="1:6" x14ac:dyDescent="0.25">
      <c r="A1272" s="4">
        <v>10443867</v>
      </c>
      <c r="B1272" s="9" t="s">
        <v>340</v>
      </c>
      <c r="C1272" s="4" t="s">
        <v>199</v>
      </c>
      <c r="D1272" s="4" t="s">
        <v>186</v>
      </c>
      <c r="E1272" s="4" t="s">
        <v>383</v>
      </c>
      <c r="F1272" s="4">
        <v>1</v>
      </c>
    </row>
    <row r="1273" spans="1:6" x14ac:dyDescent="0.25">
      <c r="A1273" s="4">
        <v>10443867</v>
      </c>
      <c r="B1273" s="9" t="s">
        <v>340</v>
      </c>
      <c r="C1273" s="4" t="s">
        <v>199</v>
      </c>
      <c r="D1273" s="4" t="s">
        <v>186</v>
      </c>
      <c r="E1273" s="4" t="s">
        <v>384</v>
      </c>
      <c r="F1273" s="4">
        <v>1</v>
      </c>
    </row>
    <row r="1274" spans="1:6" x14ac:dyDescent="0.25">
      <c r="A1274" s="4">
        <v>10443867</v>
      </c>
      <c r="B1274" s="9" t="s">
        <v>340</v>
      </c>
      <c r="C1274" s="4" t="s">
        <v>199</v>
      </c>
      <c r="D1274" s="4" t="s">
        <v>186</v>
      </c>
      <c r="E1274" s="4" t="s">
        <v>385</v>
      </c>
      <c r="F1274" s="4">
        <v>0</v>
      </c>
    </row>
    <row r="1275" spans="1:6" x14ac:dyDescent="0.25">
      <c r="A1275" s="4">
        <v>10443867</v>
      </c>
      <c r="B1275" s="9" t="s">
        <v>340</v>
      </c>
      <c r="C1275" s="4" t="s">
        <v>199</v>
      </c>
      <c r="D1275" s="4" t="s">
        <v>186</v>
      </c>
      <c r="E1275" s="4" t="s">
        <v>377</v>
      </c>
      <c r="F1275" s="4">
        <v>0</v>
      </c>
    </row>
    <row r="1276" spans="1:6" x14ac:dyDescent="0.25">
      <c r="A1276" s="4">
        <v>10443868</v>
      </c>
      <c r="B1276" s="9" t="s">
        <v>340</v>
      </c>
      <c r="C1276" s="4" t="s">
        <v>109</v>
      </c>
      <c r="D1276" s="4" t="s">
        <v>104</v>
      </c>
      <c r="E1276" s="4" t="s">
        <v>380</v>
      </c>
      <c r="F1276" s="4">
        <v>1</v>
      </c>
    </row>
    <row r="1277" spans="1:6" x14ac:dyDescent="0.25">
      <c r="A1277" s="4">
        <v>10443868</v>
      </c>
      <c r="B1277" s="9" t="s">
        <v>340</v>
      </c>
      <c r="C1277" s="4" t="s">
        <v>109</v>
      </c>
      <c r="D1277" s="4" t="s">
        <v>104</v>
      </c>
      <c r="E1277" s="4" t="s">
        <v>381</v>
      </c>
      <c r="F1277" s="4">
        <v>1</v>
      </c>
    </row>
    <row r="1278" spans="1:6" x14ac:dyDescent="0.25">
      <c r="A1278" s="4">
        <v>10443868</v>
      </c>
      <c r="B1278" s="9" t="s">
        <v>340</v>
      </c>
      <c r="C1278" s="4" t="s">
        <v>109</v>
      </c>
      <c r="D1278" s="4" t="s">
        <v>104</v>
      </c>
      <c r="E1278" s="4" t="s">
        <v>382</v>
      </c>
      <c r="F1278" s="4">
        <v>1</v>
      </c>
    </row>
    <row r="1279" spans="1:6" x14ac:dyDescent="0.25">
      <c r="A1279" s="4">
        <v>10443868</v>
      </c>
      <c r="B1279" s="9" t="s">
        <v>340</v>
      </c>
      <c r="C1279" s="4" t="s">
        <v>109</v>
      </c>
      <c r="D1279" s="4" t="s">
        <v>104</v>
      </c>
      <c r="E1279" s="4" t="s">
        <v>383</v>
      </c>
      <c r="F1279" s="4">
        <v>1</v>
      </c>
    </row>
    <row r="1280" spans="1:6" x14ac:dyDescent="0.25">
      <c r="A1280" s="4">
        <v>10443868</v>
      </c>
      <c r="B1280" s="9" t="s">
        <v>340</v>
      </c>
      <c r="C1280" s="4" t="s">
        <v>109</v>
      </c>
      <c r="D1280" s="4" t="s">
        <v>104</v>
      </c>
      <c r="E1280" s="4" t="s">
        <v>384</v>
      </c>
      <c r="F1280" s="4">
        <v>1</v>
      </c>
    </row>
    <row r="1281" spans="1:6" x14ac:dyDescent="0.25">
      <c r="A1281" s="4">
        <v>10443868</v>
      </c>
      <c r="B1281" s="9" t="s">
        <v>340</v>
      </c>
      <c r="C1281" s="4" t="s">
        <v>109</v>
      </c>
      <c r="D1281" s="4" t="s">
        <v>104</v>
      </c>
      <c r="E1281" s="4" t="s">
        <v>385</v>
      </c>
      <c r="F1281" s="4">
        <v>1</v>
      </c>
    </row>
    <row r="1282" spans="1:6" x14ac:dyDescent="0.25">
      <c r="A1282" s="4">
        <v>10443868</v>
      </c>
      <c r="B1282" s="9" t="s">
        <v>340</v>
      </c>
      <c r="C1282" s="4" t="s">
        <v>109</v>
      </c>
      <c r="D1282" s="4" t="s">
        <v>104</v>
      </c>
      <c r="E1282" s="4" t="s">
        <v>377</v>
      </c>
      <c r="F1282" s="4">
        <v>0</v>
      </c>
    </row>
    <row r="1283" spans="1:6" x14ac:dyDescent="0.25">
      <c r="A1283" s="4">
        <v>10443869</v>
      </c>
      <c r="B1283" s="9" t="s">
        <v>340</v>
      </c>
      <c r="C1283" s="4" t="s">
        <v>191</v>
      </c>
      <c r="D1283" s="4" t="s">
        <v>186</v>
      </c>
      <c r="E1283" s="4" t="s">
        <v>380</v>
      </c>
      <c r="F1283" s="4">
        <v>1</v>
      </c>
    </row>
    <row r="1284" spans="1:6" x14ac:dyDescent="0.25">
      <c r="A1284" s="4">
        <v>10443869</v>
      </c>
      <c r="B1284" s="9" t="s">
        <v>340</v>
      </c>
      <c r="C1284" s="4" t="s">
        <v>191</v>
      </c>
      <c r="D1284" s="4" t="s">
        <v>186</v>
      </c>
      <c r="E1284" s="4" t="s">
        <v>381</v>
      </c>
      <c r="F1284" s="4">
        <v>1</v>
      </c>
    </row>
    <row r="1285" spans="1:6" x14ac:dyDescent="0.25">
      <c r="A1285" s="4">
        <v>10443869</v>
      </c>
      <c r="B1285" s="9" t="s">
        <v>340</v>
      </c>
      <c r="C1285" s="4" t="s">
        <v>191</v>
      </c>
      <c r="D1285" s="4" t="s">
        <v>186</v>
      </c>
      <c r="E1285" s="4" t="s">
        <v>382</v>
      </c>
      <c r="F1285" s="4">
        <v>1</v>
      </c>
    </row>
    <row r="1286" spans="1:6" x14ac:dyDescent="0.25">
      <c r="A1286" s="4">
        <v>10443869</v>
      </c>
      <c r="B1286" s="9" t="s">
        <v>340</v>
      </c>
      <c r="C1286" s="4" t="s">
        <v>191</v>
      </c>
      <c r="D1286" s="4" t="s">
        <v>186</v>
      </c>
      <c r="E1286" s="4" t="s">
        <v>383</v>
      </c>
      <c r="F1286" s="4">
        <v>1</v>
      </c>
    </row>
    <row r="1287" spans="1:6" x14ac:dyDescent="0.25">
      <c r="A1287" s="4">
        <v>10443869</v>
      </c>
      <c r="B1287" s="9" t="s">
        <v>340</v>
      </c>
      <c r="C1287" s="4" t="s">
        <v>191</v>
      </c>
      <c r="D1287" s="4" t="s">
        <v>186</v>
      </c>
      <c r="E1287" s="4" t="s">
        <v>384</v>
      </c>
      <c r="F1287" s="4">
        <v>1</v>
      </c>
    </row>
    <row r="1288" spans="1:6" x14ac:dyDescent="0.25">
      <c r="A1288" s="4">
        <v>10443869</v>
      </c>
      <c r="B1288" s="9" t="s">
        <v>340</v>
      </c>
      <c r="C1288" s="4" t="s">
        <v>191</v>
      </c>
      <c r="D1288" s="4" t="s">
        <v>186</v>
      </c>
      <c r="E1288" s="4" t="s">
        <v>385</v>
      </c>
      <c r="F1288" s="4">
        <v>1</v>
      </c>
    </row>
    <row r="1289" spans="1:6" x14ac:dyDescent="0.25">
      <c r="A1289" s="4">
        <v>10443869</v>
      </c>
      <c r="B1289" s="9" t="s">
        <v>340</v>
      </c>
      <c r="C1289" s="4" t="s">
        <v>191</v>
      </c>
      <c r="D1289" s="4" t="s">
        <v>186</v>
      </c>
      <c r="E1289" s="4" t="s">
        <v>377</v>
      </c>
      <c r="F1289" s="4">
        <v>0</v>
      </c>
    </row>
    <row r="1290" spans="1:6" x14ac:dyDescent="0.25">
      <c r="A1290" s="4">
        <v>10443870</v>
      </c>
      <c r="B1290" s="9" t="s">
        <v>340</v>
      </c>
      <c r="C1290" s="4" t="s">
        <v>109</v>
      </c>
      <c r="D1290" s="4" t="s">
        <v>104</v>
      </c>
      <c r="E1290" s="4" t="s">
        <v>380</v>
      </c>
      <c r="F1290" s="4">
        <v>1</v>
      </c>
    </row>
    <row r="1291" spans="1:6" x14ac:dyDescent="0.25">
      <c r="A1291" s="4">
        <v>10443870</v>
      </c>
      <c r="B1291" s="9" t="s">
        <v>340</v>
      </c>
      <c r="C1291" s="4" t="s">
        <v>109</v>
      </c>
      <c r="D1291" s="4" t="s">
        <v>104</v>
      </c>
      <c r="E1291" s="4" t="s">
        <v>381</v>
      </c>
      <c r="F1291" s="4">
        <v>1</v>
      </c>
    </row>
    <row r="1292" spans="1:6" x14ac:dyDescent="0.25">
      <c r="A1292" s="4">
        <v>10443870</v>
      </c>
      <c r="B1292" s="9" t="s">
        <v>340</v>
      </c>
      <c r="C1292" s="4" t="s">
        <v>109</v>
      </c>
      <c r="D1292" s="4" t="s">
        <v>104</v>
      </c>
      <c r="E1292" s="4" t="s">
        <v>382</v>
      </c>
      <c r="F1292" s="4">
        <v>1</v>
      </c>
    </row>
    <row r="1293" spans="1:6" x14ac:dyDescent="0.25">
      <c r="A1293" s="4">
        <v>10443870</v>
      </c>
      <c r="B1293" s="9" t="s">
        <v>340</v>
      </c>
      <c r="C1293" s="4" t="s">
        <v>109</v>
      </c>
      <c r="D1293" s="4" t="s">
        <v>104</v>
      </c>
      <c r="E1293" s="4" t="s">
        <v>383</v>
      </c>
      <c r="F1293" s="4">
        <v>1</v>
      </c>
    </row>
    <row r="1294" spans="1:6" x14ac:dyDescent="0.25">
      <c r="A1294" s="4">
        <v>10443870</v>
      </c>
      <c r="B1294" s="9" t="s">
        <v>340</v>
      </c>
      <c r="C1294" s="4" t="s">
        <v>109</v>
      </c>
      <c r="D1294" s="4" t="s">
        <v>104</v>
      </c>
      <c r="E1294" s="4" t="s">
        <v>384</v>
      </c>
      <c r="F1294" s="4">
        <v>1</v>
      </c>
    </row>
    <row r="1295" spans="1:6" x14ac:dyDescent="0.25">
      <c r="A1295" s="4">
        <v>10443870</v>
      </c>
      <c r="B1295" s="9" t="s">
        <v>340</v>
      </c>
      <c r="C1295" s="4" t="s">
        <v>109</v>
      </c>
      <c r="D1295" s="4" t="s">
        <v>104</v>
      </c>
      <c r="E1295" s="4" t="s">
        <v>385</v>
      </c>
      <c r="F1295" s="4">
        <v>1</v>
      </c>
    </row>
    <row r="1296" spans="1:6" x14ac:dyDescent="0.25">
      <c r="A1296" s="4">
        <v>10443870</v>
      </c>
      <c r="B1296" s="9" t="s">
        <v>340</v>
      </c>
      <c r="C1296" s="4" t="s">
        <v>109</v>
      </c>
      <c r="D1296" s="4" t="s">
        <v>104</v>
      </c>
      <c r="E1296" s="4" t="s">
        <v>377</v>
      </c>
      <c r="F1296" s="4">
        <v>0</v>
      </c>
    </row>
    <row r="1297" spans="1:6" x14ac:dyDescent="0.25">
      <c r="A1297" s="4">
        <v>10443871</v>
      </c>
      <c r="B1297" s="9" t="s">
        <v>340</v>
      </c>
      <c r="C1297" s="4" t="s">
        <v>180</v>
      </c>
      <c r="D1297" s="4" t="s">
        <v>104</v>
      </c>
      <c r="E1297" s="4" t="s">
        <v>380</v>
      </c>
      <c r="F1297" s="4">
        <v>1</v>
      </c>
    </row>
    <row r="1298" spans="1:6" x14ac:dyDescent="0.25">
      <c r="A1298" s="4">
        <v>10443871</v>
      </c>
      <c r="B1298" s="9" t="s">
        <v>340</v>
      </c>
      <c r="C1298" s="4" t="s">
        <v>180</v>
      </c>
      <c r="D1298" s="4" t="s">
        <v>104</v>
      </c>
      <c r="E1298" s="4" t="s">
        <v>381</v>
      </c>
      <c r="F1298" s="4">
        <v>1</v>
      </c>
    </row>
    <row r="1299" spans="1:6" x14ac:dyDescent="0.25">
      <c r="A1299" s="4">
        <v>10443871</v>
      </c>
      <c r="B1299" s="9" t="s">
        <v>340</v>
      </c>
      <c r="C1299" s="4" t="s">
        <v>180</v>
      </c>
      <c r="D1299" s="4" t="s">
        <v>104</v>
      </c>
      <c r="E1299" s="4" t="s">
        <v>382</v>
      </c>
      <c r="F1299" s="4">
        <v>1</v>
      </c>
    </row>
    <row r="1300" spans="1:6" x14ac:dyDescent="0.25">
      <c r="A1300" s="4">
        <v>10443871</v>
      </c>
      <c r="B1300" s="9" t="s">
        <v>340</v>
      </c>
      <c r="C1300" s="4" t="s">
        <v>180</v>
      </c>
      <c r="D1300" s="4" t="s">
        <v>104</v>
      </c>
      <c r="E1300" s="4" t="s">
        <v>383</v>
      </c>
      <c r="F1300" s="4">
        <v>1</v>
      </c>
    </row>
    <row r="1301" spans="1:6" x14ac:dyDescent="0.25">
      <c r="A1301" s="4">
        <v>10443871</v>
      </c>
      <c r="B1301" s="9" t="s">
        <v>340</v>
      </c>
      <c r="C1301" s="4" t="s">
        <v>180</v>
      </c>
      <c r="D1301" s="4" t="s">
        <v>104</v>
      </c>
      <c r="E1301" s="4" t="s">
        <v>384</v>
      </c>
      <c r="F1301" s="4">
        <v>1</v>
      </c>
    </row>
    <row r="1302" spans="1:6" x14ac:dyDescent="0.25">
      <c r="A1302" s="4">
        <v>10443871</v>
      </c>
      <c r="B1302" s="9" t="s">
        <v>340</v>
      </c>
      <c r="C1302" s="4" t="s">
        <v>180</v>
      </c>
      <c r="D1302" s="4" t="s">
        <v>104</v>
      </c>
      <c r="E1302" s="4" t="s">
        <v>385</v>
      </c>
      <c r="F1302" s="4">
        <v>1</v>
      </c>
    </row>
    <row r="1303" spans="1:6" x14ac:dyDescent="0.25">
      <c r="A1303" s="4">
        <v>10443871</v>
      </c>
      <c r="B1303" s="9" t="s">
        <v>340</v>
      </c>
      <c r="C1303" s="4" t="s">
        <v>180</v>
      </c>
      <c r="D1303" s="4" t="s">
        <v>104</v>
      </c>
      <c r="E1303" s="4" t="s">
        <v>377</v>
      </c>
      <c r="F1303" s="4">
        <v>0</v>
      </c>
    </row>
    <row r="1304" spans="1:6" x14ac:dyDescent="0.25">
      <c r="A1304" s="4">
        <v>10443872</v>
      </c>
      <c r="B1304" s="9" t="s">
        <v>340</v>
      </c>
      <c r="C1304" s="4" t="s">
        <v>66</v>
      </c>
      <c r="D1304" s="4" t="s">
        <v>48</v>
      </c>
      <c r="E1304" s="4" t="s">
        <v>380</v>
      </c>
      <c r="F1304" s="4">
        <v>1</v>
      </c>
    </row>
    <row r="1305" spans="1:6" x14ac:dyDescent="0.25">
      <c r="A1305" s="4">
        <v>10443872</v>
      </c>
      <c r="B1305" s="9" t="s">
        <v>340</v>
      </c>
      <c r="C1305" s="4" t="s">
        <v>66</v>
      </c>
      <c r="D1305" s="4" t="s">
        <v>48</v>
      </c>
      <c r="E1305" s="4" t="s">
        <v>381</v>
      </c>
      <c r="F1305" s="4">
        <v>1</v>
      </c>
    </row>
    <row r="1306" spans="1:6" x14ac:dyDescent="0.25">
      <c r="A1306" s="4">
        <v>10443872</v>
      </c>
      <c r="B1306" s="9" t="s">
        <v>340</v>
      </c>
      <c r="C1306" s="4" t="s">
        <v>66</v>
      </c>
      <c r="D1306" s="4" t="s">
        <v>48</v>
      </c>
      <c r="E1306" s="4" t="s">
        <v>382</v>
      </c>
      <c r="F1306" s="4">
        <v>1</v>
      </c>
    </row>
    <row r="1307" spans="1:6" x14ac:dyDescent="0.25">
      <c r="A1307" s="4">
        <v>10443872</v>
      </c>
      <c r="B1307" s="9" t="s">
        <v>340</v>
      </c>
      <c r="C1307" s="4" t="s">
        <v>66</v>
      </c>
      <c r="D1307" s="4" t="s">
        <v>48</v>
      </c>
      <c r="E1307" s="4" t="s">
        <v>383</v>
      </c>
      <c r="F1307" s="4">
        <v>1</v>
      </c>
    </row>
    <row r="1308" spans="1:6" x14ac:dyDescent="0.25">
      <c r="A1308" s="4">
        <v>10443872</v>
      </c>
      <c r="B1308" s="9" t="s">
        <v>340</v>
      </c>
      <c r="C1308" s="4" t="s">
        <v>66</v>
      </c>
      <c r="D1308" s="4" t="s">
        <v>48</v>
      </c>
      <c r="E1308" s="4" t="s">
        <v>384</v>
      </c>
      <c r="F1308" s="4">
        <v>1</v>
      </c>
    </row>
    <row r="1309" spans="1:6" x14ac:dyDescent="0.25">
      <c r="A1309" s="4">
        <v>10443872</v>
      </c>
      <c r="B1309" s="9" t="s">
        <v>340</v>
      </c>
      <c r="C1309" s="4" t="s">
        <v>66</v>
      </c>
      <c r="D1309" s="4" t="s">
        <v>48</v>
      </c>
      <c r="E1309" s="4" t="s">
        <v>385</v>
      </c>
      <c r="F1309" s="4">
        <v>1</v>
      </c>
    </row>
    <row r="1310" spans="1:6" x14ac:dyDescent="0.25">
      <c r="A1310" s="4">
        <v>10443872</v>
      </c>
      <c r="B1310" s="9" t="s">
        <v>340</v>
      </c>
      <c r="C1310" s="4" t="s">
        <v>66</v>
      </c>
      <c r="D1310" s="4" t="s">
        <v>48</v>
      </c>
      <c r="E1310" s="4" t="s">
        <v>377</v>
      </c>
      <c r="F1310" s="4">
        <v>0</v>
      </c>
    </row>
    <row r="1311" spans="1:6" x14ac:dyDescent="0.25">
      <c r="A1311" s="4">
        <v>10443873</v>
      </c>
      <c r="B1311" s="9" t="s">
        <v>340</v>
      </c>
      <c r="C1311" s="4" t="s">
        <v>87</v>
      </c>
      <c r="D1311" s="4" t="s">
        <v>48</v>
      </c>
      <c r="E1311" s="4" t="s">
        <v>380</v>
      </c>
      <c r="F1311" s="4">
        <v>1</v>
      </c>
    </row>
    <row r="1312" spans="1:6" x14ac:dyDescent="0.25">
      <c r="A1312" s="4">
        <v>10443873</v>
      </c>
      <c r="B1312" s="9" t="s">
        <v>340</v>
      </c>
      <c r="C1312" s="4" t="s">
        <v>87</v>
      </c>
      <c r="D1312" s="4" t="s">
        <v>48</v>
      </c>
      <c r="E1312" s="4" t="s">
        <v>381</v>
      </c>
      <c r="F1312" s="4">
        <v>1</v>
      </c>
    </row>
    <row r="1313" spans="1:6" x14ac:dyDescent="0.25">
      <c r="A1313" s="4">
        <v>10443873</v>
      </c>
      <c r="B1313" s="9" t="s">
        <v>340</v>
      </c>
      <c r="C1313" s="4" t="s">
        <v>87</v>
      </c>
      <c r="D1313" s="4" t="s">
        <v>48</v>
      </c>
      <c r="E1313" s="4" t="s">
        <v>382</v>
      </c>
      <c r="F1313" s="4">
        <v>1</v>
      </c>
    </row>
    <row r="1314" spans="1:6" x14ac:dyDescent="0.25">
      <c r="A1314" s="4">
        <v>10443873</v>
      </c>
      <c r="B1314" s="9" t="s">
        <v>340</v>
      </c>
      <c r="C1314" s="4" t="s">
        <v>87</v>
      </c>
      <c r="D1314" s="4" t="s">
        <v>48</v>
      </c>
      <c r="E1314" s="4" t="s">
        <v>383</v>
      </c>
      <c r="F1314" s="4">
        <v>1</v>
      </c>
    </row>
    <row r="1315" spans="1:6" x14ac:dyDescent="0.25">
      <c r="A1315" s="4">
        <v>10443873</v>
      </c>
      <c r="B1315" s="9" t="s">
        <v>340</v>
      </c>
      <c r="C1315" s="4" t="s">
        <v>87</v>
      </c>
      <c r="D1315" s="4" t="s">
        <v>48</v>
      </c>
      <c r="E1315" s="4" t="s">
        <v>384</v>
      </c>
      <c r="F1315" s="4">
        <v>1</v>
      </c>
    </row>
    <row r="1316" spans="1:6" x14ac:dyDescent="0.25">
      <c r="A1316" s="4">
        <v>10443873</v>
      </c>
      <c r="B1316" s="9" t="s">
        <v>340</v>
      </c>
      <c r="C1316" s="4" t="s">
        <v>87</v>
      </c>
      <c r="D1316" s="4" t="s">
        <v>48</v>
      </c>
      <c r="E1316" s="4" t="s">
        <v>385</v>
      </c>
      <c r="F1316" s="4">
        <v>1</v>
      </c>
    </row>
    <row r="1317" spans="1:6" x14ac:dyDescent="0.25">
      <c r="A1317" s="4">
        <v>10443873</v>
      </c>
      <c r="B1317" s="9" t="s">
        <v>340</v>
      </c>
      <c r="C1317" s="4" t="s">
        <v>87</v>
      </c>
      <c r="D1317" s="4" t="s">
        <v>48</v>
      </c>
      <c r="E1317" s="4" t="s">
        <v>377</v>
      </c>
      <c r="F1317" s="4">
        <v>0</v>
      </c>
    </row>
    <row r="1318" spans="1:6" x14ac:dyDescent="0.25">
      <c r="A1318" s="4">
        <v>10443874</v>
      </c>
      <c r="B1318" s="9" t="s">
        <v>340</v>
      </c>
      <c r="C1318" s="4" t="s">
        <v>191</v>
      </c>
      <c r="D1318" s="4" t="s">
        <v>186</v>
      </c>
      <c r="E1318" s="4" t="s">
        <v>380</v>
      </c>
      <c r="F1318" s="4">
        <v>1</v>
      </c>
    </row>
    <row r="1319" spans="1:6" x14ac:dyDescent="0.25">
      <c r="A1319" s="4">
        <v>10443874</v>
      </c>
      <c r="B1319" s="9" t="s">
        <v>340</v>
      </c>
      <c r="C1319" s="4" t="s">
        <v>191</v>
      </c>
      <c r="D1319" s="4" t="s">
        <v>186</v>
      </c>
      <c r="E1319" s="4" t="s">
        <v>381</v>
      </c>
      <c r="F1319" s="4">
        <v>1</v>
      </c>
    </row>
    <row r="1320" spans="1:6" x14ac:dyDescent="0.25">
      <c r="A1320" s="4">
        <v>10443874</v>
      </c>
      <c r="B1320" s="9" t="s">
        <v>340</v>
      </c>
      <c r="C1320" s="4" t="s">
        <v>191</v>
      </c>
      <c r="D1320" s="4" t="s">
        <v>186</v>
      </c>
      <c r="E1320" s="4" t="s">
        <v>382</v>
      </c>
      <c r="F1320" s="4">
        <v>1</v>
      </c>
    </row>
    <row r="1321" spans="1:6" x14ac:dyDescent="0.25">
      <c r="A1321" s="4">
        <v>10443874</v>
      </c>
      <c r="B1321" s="9" t="s">
        <v>340</v>
      </c>
      <c r="C1321" s="4" t="s">
        <v>191</v>
      </c>
      <c r="D1321" s="4" t="s">
        <v>186</v>
      </c>
      <c r="E1321" s="4" t="s">
        <v>383</v>
      </c>
      <c r="F1321" s="4">
        <v>1</v>
      </c>
    </row>
    <row r="1322" spans="1:6" x14ac:dyDescent="0.25">
      <c r="A1322" s="4">
        <v>10443874</v>
      </c>
      <c r="B1322" s="9" t="s">
        <v>340</v>
      </c>
      <c r="C1322" s="4" t="s">
        <v>191</v>
      </c>
      <c r="D1322" s="4" t="s">
        <v>186</v>
      </c>
      <c r="E1322" s="4" t="s">
        <v>384</v>
      </c>
      <c r="F1322" s="4">
        <v>1</v>
      </c>
    </row>
    <row r="1323" spans="1:6" x14ac:dyDescent="0.25">
      <c r="A1323" s="4">
        <v>10443874</v>
      </c>
      <c r="B1323" s="9" t="s">
        <v>340</v>
      </c>
      <c r="C1323" s="4" t="s">
        <v>191</v>
      </c>
      <c r="D1323" s="4" t="s">
        <v>186</v>
      </c>
      <c r="E1323" s="4" t="s">
        <v>385</v>
      </c>
      <c r="F1323" s="4">
        <v>1</v>
      </c>
    </row>
    <row r="1324" spans="1:6" x14ac:dyDescent="0.25">
      <c r="A1324" s="4">
        <v>10443874</v>
      </c>
      <c r="B1324" s="9" t="s">
        <v>340</v>
      </c>
      <c r="C1324" s="4" t="s">
        <v>191</v>
      </c>
      <c r="D1324" s="4" t="s">
        <v>186</v>
      </c>
      <c r="E1324" s="4" t="s">
        <v>377</v>
      </c>
      <c r="F1324" s="4">
        <v>0</v>
      </c>
    </row>
    <row r="1325" spans="1:6" x14ac:dyDescent="0.25">
      <c r="A1325" s="4">
        <v>10443875</v>
      </c>
      <c r="B1325" s="9" t="s">
        <v>340</v>
      </c>
      <c r="C1325" s="4" t="s">
        <v>269</v>
      </c>
      <c r="D1325" s="4" t="s">
        <v>186</v>
      </c>
      <c r="E1325" s="4" t="s">
        <v>380</v>
      </c>
      <c r="F1325" s="4">
        <v>1</v>
      </c>
    </row>
    <row r="1326" spans="1:6" x14ac:dyDescent="0.25">
      <c r="A1326" s="4">
        <v>10443875</v>
      </c>
      <c r="B1326" s="9" t="s">
        <v>340</v>
      </c>
      <c r="C1326" s="4" t="s">
        <v>269</v>
      </c>
      <c r="D1326" s="4" t="s">
        <v>186</v>
      </c>
      <c r="E1326" s="4" t="s">
        <v>381</v>
      </c>
      <c r="F1326" s="4">
        <v>1</v>
      </c>
    </row>
    <row r="1327" spans="1:6" x14ac:dyDescent="0.25">
      <c r="A1327" s="4">
        <v>10443875</v>
      </c>
      <c r="B1327" s="9" t="s">
        <v>340</v>
      </c>
      <c r="C1327" s="4" t="s">
        <v>269</v>
      </c>
      <c r="D1327" s="4" t="s">
        <v>186</v>
      </c>
      <c r="E1327" s="4" t="s">
        <v>382</v>
      </c>
      <c r="F1327" s="4">
        <v>1</v>
      </c>
    </row>
    <row r="1328" spans="1:6" x14ac:dyDescent="0.25">
      <c r="A1328" s="4">
        <v>10443875</v>
      </c>
      <c r="B1328" s="9" t="s">
        <v>340</v>
      </c>
      <c r="C1328" s="4" t="s">
        <v>269</v>
      </c>
      <c r="D1328" s="4" t="s">
        <v>186</v>
      </c>
      <c r="E1328" s="4" t="s">
        <v>383</v>
      </c>
      <c r="F1328" s="4">
        <v>1</v>
      </c>
    </row>
    <row r="1329" spans="1:6" x14ac:dyDescent="0.25">
      <c r="A1329" s="4">
        <v>10443875</v>
      </c>
      <c r="B1329" s="9" t="s">
        <v>340</v>
      </c>
      <c r="C1329" s="4" t="s">
        <v>269</v>
      </c>
      <c r="D1329" s="4" t="s">
        <v>186</v>
      </c>
      <c r="E1329" s="4" t="s">
        <v>384</v>
      </c>
      <c r="F1329" s="4">
        <v>1</v>
      </c>
    </row>
    <row r="1330" spans="1:6" x14ac:dyDescent="0.25">
      <c r="A1330" s="4">
        <v>10443875</v>
      </c>
      <c r="B1330" s="9" t="s">
        <v>340</v>
      </c>
      <c r="C1330" s="4" t="s">
        <v>269</v>
      </c>
      <c r="D1330" s="4" t="s">
        <v>186</v>
      </c>
      <c r="E1330" s="4" t="s">
        <v>385</v>
      </c>
      <c r="F1330" s="4">
        <v>1</v>
      </c>
    </row>
    <row r="1331" spans="1:6" x14ac:dyDescent="0.25">
      <c r="A1331" s="4">
        <v>10443875</v>
      </c>
      <c r="B1331" s="9" t="s">
        <v>340</v>
      </c>
      <c r="C1331" s="4" t="s">
        <v>269</v>
      </c>
      <c r="D1331" s="4" t="s">
        <v>186</v>
      </c>
      <c r="E1331" s="4" t="s">
        <v>377</v>
      </c>
      <c r="F1331" s="4">
        <v>0</v>
      </c>
    </row>
    <row r="1332" spans="1:6" x14ac:dyDescent="0.25">
      <c r="A1332" s="4">
        <v>10443876</v>
      </c>
      <c r="B1332" s="9" t="s">
        <v>340</v>
      </c>
      <c r="C1332" s="4" t="s">
        <v>222</v>
      </c>
      <c r="D1332" s="4" t="s">
        <v>136</v>
      </c>
      <c r="E1332" s="4" t="s">
        <v>380</v>
      </c>
      <c r="F1332" s="4">
        <v>1</v>
      </c>
    </row>
    <row r="1333" spans="1:6" x14ac:dyDescent="0.25">
      <c r="A1333" s="4">
        <v>10443876</v>
      </c>
      <c r="B1333" s="9" t="s">
        <v>340</v>
      </c>
      <c r="C1333" s="4" t="s">
        <v>222</v>
      </c>
      <c r="D1333" s="4" t="s">
        <v>136</v>
      </c>
      <c r="E1333" s="4" t="s">
        <v>381</v>
      </c>
      <c r="F1333" s="4">
        <v>1</v>
      </c>
    </row>
    <row r="1334" spans="1:6" x14ac:dyDescent="0.25">
      <c r="A1334" s="4">
        <v>10443876</v>
      </c>
      <c r="B1334" s="9" t="s">
        <v>340</v>
      </c>
      <c r="C1334" s="4" t="s">
        <v>222</v>
      </c>
      <c r="D1334" s="4" t="s">
        <v>136</v>
      </c>
      <c r="E1334" s="4" t="s">
        <v>382</v>
      </c>
      <c r="F1334" s="4">
        <v>1</v>
      </c>
    </row>
    <row r="1335" spans="1:6" x14ac:dyDescent="0.25">
      <c r="A1335" s="4">
        <v>10443876</v>
      </c>
      <c r="B1335" s="9" t="s">
        <v>340</v>
      </c>
      <c r="C1335" s="4" t="s">
        <v>222</v>
      </c>
      <c r="D1335" s="4" t="s">
        <v>136</v>
      </c>
      <c r="E1335" s="4" t="s">
        <v>383</v>
      </c>
      <c r="F1335" s="4">
        <v>1</v>
      </c>
    </row>
    <row r="1336" spans="1:6" x14ac:dyDescent="0.25">
      <c r="A1336" s="4">
        <v>10443876</v>
      </c>
      <c r="B1336" s="9" t="s">
        <v>340</v>
      </c>
      <c r="C1336" s="4" t="s">
        <v>222</v>
      </c>
      <c r="D1336" s="4" t="s">
        <v>136</v>
      </c>
      <c r="E1336" s="4" t="s">
        <v>384</v>
      </c>
      <c r="F1336" s="4">
        <v>1</v>
      </c>
    </row>
    <row r="1337" spans="1:6" x14ac:dyDescent="0.25">
      <c r="A1337" s="4">
        <v>10443876</v>
      </c>
      <c r="B1337" s="9" t="s">
        <v>340</v>
      </c>
      <c r="C1337" s="4" t="s">
        <v>222</v>
      </c>
      <c r="D1337" s="4" t="s">
        <v>136</v>
      </c>
      <c r="E1337" s="4" t="s">
        <v>385</v>
      </c>
      <c r="F1337" s="4">
        <v>1</v>
      </c>
    </row>
    <row r="1338" spans="1:6" x14ac:dyDescent="0.25">
      <c r="A1338" s="4">
        <v>10443876</v>
      </c>
      <c r="B1338" s="9" t="s">
        <v>340</v>
      </c>
      <c r="C1338" s="4" t="s">
        <v>222</v>
      </c>
      <c r="D1338" s="4" t="s">
        <v>136</v>
      </c>
      <c r="E1338" s="4" t="s">
        <v>377</v>
      </c>
      <c r="F1338" s="4">
        <v>0</v>
      </c>
    </row>
    <row r="1339" spans="1:6" x14ac:dyDescent="0.25">
      <c r="A1339" s="4">
        <v>10443877</v>
      </c>
      <c r="B1339" s="9" t="s">
        <v>340</v>
      </c>
      <c r="C1339" s="4" t="s">
        <v>87</v>
      </c>
      <c r="D1339" s="4" t="s">
        <v>48</v>
      </c>
      <c r="E1339" s="4" t="s">
        <v>380</v>
      </c>
      <c r="F1339" s="4">
        <v>1</v>
      </c>
    </row>
    <row r="1340" spans="1:6" x14ac:dyDescent="0.25">
      <c r="A1340" s="4">
        <v>10443877</v>
      </c>
      <c r="B1340" s="9" t="s">
        <v>340</v>
      </c>
      <c r="C1340" s="4" t="s">
        <v>87</v>
      </c>
      <c r="D1340" s="4" t="s">
        <v>48</v>
      </c>
      <c r="E1340" s="4" t="s">
        <v>381</v>
      </c>
      <c r="F1340" s="4">
        <v>1</v>
      </c>
    </row>
    <row r="1341" spans="1:6" x14ac:dyDescent="0.25">
      <c r="A1341" s="4">
        <v>10443877</v>
      </c>
      <c r="B1341" s="9" t="s">
        <v>340</v>
      </c>
      <c r="C1341" s="4" t="s">
        <v>87</v>
      </c>
      <c r="D1341" s="4" t="s">
        <v>48</v>
      </c>
      <c r="E1341" s="4" t="s">
        <v>382</v>
      </c>
      <c r="F1341" s="4">
        <v>1</v>
      </c>
    </row>
    <row r="1342" spans="1:6" x14ac:dyDescent="0.25">
      <c r="A1342" s="4">
        <v>10443877</v>
      </c>
      <c r="B1342" s="9" t="s">
        <v>340</v>
      </c>
      <c r="C1342" s="4" t="s">
        <v>87</v>
      </c>
      <c r="D1342" s="4" t="s">
        <v>48</v>
      </c>
      <c r="E1342" s="4" t="s">
        <v>383</v>
      </c>
      <c r="F1342" s="4">
        <v>1</v>
      </c>
    </row>
    <row r="1343" spans="1:6" x14ac:dyDescent="0.25">
      <c r="A1343" s="4">
        <v>10443877</v>
      </c>
      <c r="B1343" s="9" t="s">
        <v>340</v>
      </c>
      <c r="C1343" s="4" t="s">
        <v>87</v>
      </c>
      <c r="D1343" s="4" t="s">
        <v>48</v>
      </c>
      <c r="E1343" s="4" t="s">
        <v>384</v>
      </c>
      <c r="F1343" s="4">
        <v>1</v>
      </c>
    </row>
    <row r="1344" spans="1:6" x14ac:dyDescent="0.25">
      <c r="A1344" s="4">
        <v>10443877</v>
      </c>
      <c r="B1344" s="9" t="s">
        <v>340</v>
      </c>
      <c r="C1344" s="4" t="s">
        <v>87</v>
      </c>
      <c r="D1344" s="4" t="s">
        <v>48</v>
      </c>
      <c r="E1344" s="4" t="s">
        <v>385</v>
      </c>
      <c r="F1344" s="4">
        <v>0</v>
      </c>
    </row>
    <row r="1345" spans="1:6" x14ac:dyDescent="0.25">
      <c r="A1345" s="4">
        <v>10443877</v>
      </c>
      <c r="B1345" s="9" t="s">
        <v>340</v>
      </c>
      <c r="C1345" s="4" t="s">
        <v>87</v>
      </c>
      <c r="D1345" s="4" t="s">
        <v>48</v>
      </c>
      <c r="E1345" s="4" t="s">
        <v>377</v>
      </c>
      <c r="F1345" s="4">
        <v>0</v>
      </c>
    </row>
    <row r="1346" spans="1:6" x14ac:dyDescent="0.25">
      <c r="A1346" s="4">
        <v>10443878</v>
      </c>
      <c r="B1346" s="9" t="s">
        <v>340</v>
      </c>
      <c r="C1346" s="4" t="s">
        <v>75</v>
      </c>
      <c r="D1346" s="4" t="s">
        <v>48</v>
      </c>
      <c r="E1346" s="4" t="s">
        <v>380</v>
      </c>
      <c r="F1346" s="4">
        <v>1</v>
      </c>
    </row>
    <row r="1347" spans="1:6" x14ac:dyDescent="0.25">
      <c r="A1347" s="4">
        <v>10443878</v>
      </c>
      <c r="B1347" s="9" t="s">
        <v>340</v>
      </c>
      <c r="C1347" s="4" t="s">
        <v>75</v>
      </c>
      <c r="D1347" s="4" t="s">
        <v>48</v>
      </c>
      <c r="E1347" s="4" t="s">
        <v>381</v>
      </c>
      <c r="F1347" s="4">
        <v>1</v>
      </c>
    </row>
    <row r="1348" spans="1:6" x14ac:dyDescent="0.25">
      <c r="A1348" s="4">
        <v>10443878</v>
      </c>
      <c r="B1348" s="9" t="s">
        <v>340</v>
      </c>
      <c r="C1348" s="4" t="s">
        <v>75</v>
      </c>
      <c r="D1348" s="4" t="s">
        <v>48</v>
      </c>
      <c r="E1348" s="4" t="s">
        <v>382</v>
      </c>
      <c r="F1348" s="4">
        <v>1</v>
      </c>
    </row>
    <row r="1349" spans="1:6" x14ac:dyDescent="0.25">
      <c r="A1349" s="4">
        <v>10443878</v>
      </c>
      <c r="B1349" s="9" t="s">
        <v>340</v>
      </c>
      <c r="C1349" s="4" t="s">
        <v>75</v>
      </c>
      <c r="D1349" s="4" t="s">
        <v>48</v>
      </c>
      <c r="E1349" s="4" t="s">
        <v>383</v>
      </c>
      <c r="F1349" s="4">
        <v>1</v>
      </c>
    </row>
    <row r="1350" spans="1:6" x14ac:dyDescent="0.25">
      <c r="A1350" s="4">
        <v>10443878</v>
      </c>
      <c r="B1350" s="9" t="s">
        <v>340</v>
      </c>
      <c r="C1350" s="4" t="s">
        <v>75</v>
      </c>
      <c r="D1350" s="4" t="s">
        <v>48</v>
      </c>
      <c r="E1350" s="4" t="s">
        <v>384</v>
      </c>
      <c r="F1350" s="4">
        <v>1</v>
      </c>
    </row>
    <row r="1351" spans="1:6" x14ac:dyDescent="0.25">
      <c r="A1351" s="4">
        <v>10443878</v>
      </c>
      <c r="B1351" s="9" t="s">
        <v>340</v>
      </c>
      <c r="C1351" s="4" t="s">
        <v>75</v>
      </c>
      <c r="D1351" s="4" t="s">
        <v>48</v>
      </c>
      <c r="E1351" s="4" t="s">
        <v>385</v>
      </c>
      <c r="F1351" s="4">
        <v>1</v>
      </c>
    </row>
    <row r="1352" spans="1:6" x14ac:dyDescent="0.25">
      <c r="A1352" s="4">
        <v>10443878</v>
      </c>
      <c r="B1352" s="9" t="s">
        <v>340</v>
      </c>
      <c r="C1352" s="4" t="s">
        <v>75</v>
      </c>
      <c r="D1352" s="4" t="s">
        <v>48</v>
      </c>
      <c r="E1352" s="4" t="s">
        <v>377</v>
      </c>
      <c r="F1352" s="4">
        <v>0</v>
      </c>
    </row>
    <row r="1353" spans="1:6" x14ac:dyDescent="0.25">
      <c r="A1353" s="4">
        <v>10443879</v>
      </c>
      <c r="B1353" s="9" t="s">
        <v>340</v>
      </c>
      <c r="C1353" s="4" t="s">
        <v>212</v>
      </c>
      <c r="D1353" s="4" t="s">
        <v>186</v>
      </c>
      <c r="E1353" s="4" t="s">
        <v>380</v>
      </c>
      <c r="F1353" s="4">
        <v>1</v>
      </c>
    </row>
    <row r="1354" spans="1:6" x14ac:dyDescent="0.25">
      <c r="A1354" s="4">
        <v>10443879</v>
      </c>
      <c r="B1354" s="9" t="s">
        <v>340</v>
      </c>
      <c r="C1354" s="4" t="s">
        <v>212</v>
      </c>
      <c r="D1354" s="4" t="s">
        <v>186</v>
      </c>
      <c r="E1354" s="4" t="s">
        <v>381</v>
      </c>
      <c r="F1354" s="4">
        <v>1</v>
      </c>
    </row>
    <row r="1355" spans="1:6" x14ac:dyDescent="0.25">
      <c r="A1355" s="4">
        <v>10443879</v>
      </c>
      <c r="B1355" s="9" t="s">
        <v>340</v>
      </c>
      <c r="C1355" s="4" t="s">
        <v>212</v>
      </c>
      <c r="D1355" s="4" t="s">
        <v>186</v>
      </c>
      <c r="E1355" s="4" t="s">
        <v>382</v>
      </c>
      <c r="F1355" s="4">
        <v>1</v>
      </c>
    </row>
    <row r="1356" spans="1:6" x14ac:dyDescent="0.25">
      <c r="A1356" s="4">
        <v>10443879</v>
      </c>
      <c r="B1356" s="9" t="s">
        <v>340</v>
      </c>
      <c r="C1356" s="4" t="s">
        <v>212</v>
      </c>
      <c r="D1356" s="4" t="s">
        <v>186</v>
      </c>
      <c r="E1356" s="4" t="s">
        <v>383</v>
      </c>
      <c r="F1356" s="4">
        <v>1</v>
      </c>
    </row>
    <row r="1357" spans="1:6" x14ac:dyDescent="0.25">
      <c r="A1357" s="4">
        <v>10443879</v>
      </c>
      <c r="B1357" s="9" t="s">
        <v>340</v>
      </c>
      <c r="C1357" s="4" t="s">
        <v>212</v>
      </c>
      <c r="D1357" s="4" t="s">
        <v>186</v>
      </c>
      <c r="E1357" s="4" t="s">
        <v>384</v>
      </c>
      <c r="F1357" s="4">
        <v>1</v>
      </c>
    </row>
    <row r="1358" spans="1:6" x14ac:dyDescent="0.25">
      <c r="A1358" s="4">
        <v>10443879</v>
      </c>
      <c r="B1358" s="9" t="s">
        <v>340</v>
      </c>
      <c r="C1358" s="4" t="s">
        <v>212</v>
      </c>
      <c r="D1358" s="4" t="s">
        <v>186</v>
      </c>
      <c r="E1358" s="4" t="s">
        <v>385</v>
      </c>
      <c r="F1358" s="4">
        <v>1</v>
      </c>
    </row>
    <row r="1359" spans="1:6" x14ac:dyDescent="0.25">
      <c r="A1359" s="4">
        <v>10443879</v>
      </c>
      <c r="B1359" s="9" t="s">
        <v>340</v>
      </c>
      <c r="C1359" s="4" t="s">
        <v>212</v>
      </c>
      <c r="D1359" s="4" t="s">
        <v>186</v>
      </c>
      <c r="E1359" s="4" t="s">
        <v>377</v>
      </c>
      <c r="F1359" s="4">
        <v>0</v>
      </c>
    </row>
    <row r="1360" spans="1:6" x14ac:dyDescent="0.25">
      <c r="A1360" s="4">
        <v>10443880</v>
      </c>
      <c r="B1360" s="9" t="s">
        <v>340</v>
      </c>
      <c r="C1360" s="4" t="s">
        <v>75</v>
      </c>
      <c r="D1360" s="4" t="s">
        <v>48</v>
      </c>
      <c r="E1360" s="4" t="s">
        <v>380</v>
      </c>
      <c r="F1360" s="4">
        <v>1</v>
      </c>
    </row>
    <row r="1361" spans="1:6" x14ac:dyDescent="0.25">
      <c r="A1361" s="4">
        <v>10443880</v>
      </c>
      <c r="B1361" s="9" t="s">
        <v>340</v>
      </c>
      <c r="C1361" s="4" t="s">
        <v>75</v>
      </c>
      <c r="D1361" s="4" t="s">
        <v>48</v>
      </c>
      <c r="E1361" s="4" t="s">
        <v>381</v>
      </c>
      <c r="F1361" s="4">
        <v>1</v>
      </c>
    </row>
    <row r="1362" spans="1:6" x14ac:dyDescent="0.25">
      <c r="A1362" s="4">
        <v>10443880</v>
      </c>
      <c r="B1362" s="9" t="s">
        <v>340</v>
      </c>
      <c r="C1362" s="4" t="s">
        <v>75</v>
      </c>
      <c r="D1362" s="4" t="s">
        <v>48</v>
      </c>
      <c r="E1362" s="4" t="s">
        <v>382</v>
      </c>
      <c r="F1362" s="4">
        <v>1</v>
      </c>
    </row>
    <row r="1363" spans="1:6" x14ac:dyDescent="0.25">
      <c r="A1363" s="4">
        <v>10443880</v>
      </c>
      <c r="B1363" s="9" t="s">
        <v>340</v>
      </c>
      <c r="C1363" s="4" t="s">
        <v>75</v>
      </c>
      <c r="D1363" s="4" t="s">
        <v>48</v>
      </c>
      <c r="E1363" s="4" t="s">
        <v>383</v>
      </c>
      <c r="F1363" s="4">
        <v>1</v>
      </c>
    </row>
    <row r="1364" spans="1:6" x14ac:dyDescent="0.25">
      <c r="A1364" s="4">
        <v>10443880</v>
      </c>
      <c r="B1364" s="9" t="s">
        <v>340</v>
      </c>
      <c r="C1364" s="4" t="s">
        <v>75</v>
      </c>
      <c r="D1364" s="4" t="s">
        <v>48</v>
      </c>
      <c r="E1364" s="4" t="s">
        <v>384</v>
      </c>
      <c r="F1364" s="4">
        <v>1</v>
      </c>
    </row>
    <row r="1365" spans="1:6" x14ac:dyDescent="0.25">
      <c r="A1365" s="4">
        <v>10443880</v>
      </c>
      <c r="B1365" s="9" t="s">
        <v>340</v>
      </c>
      <c r="C1365" s="4" t="s">
        <v>75</v>
      </c>
      <c r="D1365" s="4" t="s">
        <v>48</v>
      </c>
      <c r="E1365" s="4" t="s">
        <v>385</v>
      </c>
      <c r="F1365" s="4">
        <v>1</v>
      </c>
    </row>
    <row r="1366" spans="1:6" x14ac:dyDescent="0.25">
      <c r="A1366" s="4">
        <v>10443880</v>
      </c>
      <c r="B1366" s="9" t="s">
        <v>340</v>
      </c>
      <c r="C1366" s="4" t="s">
        <v>75</v>
      </c>
      <c r="D1366" s="4" t="s">
        <v>48</v>
      </c>
      <c r="E1366" s="4" t="s">
        <v>377</v>
      </c>
      <c r="F1366" s="4">
        <v>0</v>
      </c>
    </row>
    <row r="1367" spans="1:6" x14ac:dyDescent="0.25">
      <c r="A1367" s="4">
        <v>10443881</v>
      </c>
      <c r="B1367" s="9" t="s">
        <v>340</v>
      </c>
      <c r="C1367" s="4" t="s">
        <v>180</v>
      </c>
      <c r="D1367" s="4" t="s">
        <v>104</v>
      </c>
      <c r="E1367" s="4" t="s">
        <v>380</v>
      </c>
      <c r="F1367" s="4">
        <v>1</v>
      </c>
    </row>
    <row r="1368" spans="1:6" x14ac:dyDescent="0.25">
      <c r="A1368" s="4">
        <v>10443881</v>
      </c>
      <c r="B1368" s="9" t="s">
        <v>340</v>
      </c>
      <c r="C1368" s="4" t="s">
        <v>180</v>
      </c>
      <c r="D1368" s="4" t="s">
        <v>104</v>
      </c>
      <c r="E1368" s="4" t="s">
        <v>381</v>
      </c>
      <c r="F1368" s="4">
        <v>1</v>
      </c>
    </row>
    <row r="1369" spans="1:6" x14ac:dyDescent="0.25">
      <c r="A1369" s="4">
        <v>10443881</v>
      </c>
      <c r="B1369" s="9" t="s">
        <v>340</v>
      </c>
      <c r="C1369" s="4" t="s">
        <v>180</v>
      </c>
      <c r="D1369" s="4" t="s">
        <v>104</v>
      </c>
      <c r="E1369" s="4" t="s">
        <v>382</v>
      </c>
      <c r="F1369" s="4">
        <v>1</v>
      </c>
    </row>
    <row r="1370" spans="1:6" x14ac:dyDescent="0.25">
      <c r="A1370" s="4">
        <v>10443881</v>
      </c>
      <c r="B1370" s="9" t="s">
        <v>340</v>
      </c>
      <c r="C1370" s="4" t="s">
        <v>180</v>
      </c>
      <c r="D1370" s="4" t="s">
        <v>104</v>
      </c>
      <c r="E1370" s="4" t="s">
        <v>383</v>
      </c>
      <c r="F1370" s="4">
        <v>1</v>
      </c>
    </row>
    <row r="1371" spans="1:6" x14ac:dyDescent="0.25">
      <c r="A1371" s="4">
        <v>10443881</v>
      </c>
      <c r="B1371" s="9" t="s">
        <v>340</v>
      </c>
      <c r="C1371" s="4" t="s">
        <v>180</v>
      </c>
      <c r="D1371" s="4" t="s">
        <v>104</v>
      </c>
      <c r="E1371" s="4" t="s">
        <v>384</v>
      </c>
      <c r="F1371" s="4">
        <v>1</v>
      </c>
    </row>
    <row r="1372" spans="1:6" x14ac:dyDescent="0.25">
      <c r="A1372" s="4">
        <v>10443881</v>
      </c>
      <c r="B1372" s="9" t="s">
        <v>340</v>
      </c>
      <c r="C1372" s="4" t="s">
        <v>180</v>
      </c>
      <c r="D1372" s="4" t="s">
        <v>104</v>
      </c>
      <c r="E1372" s="4" t="s">
        <v>385</v>
      </c>
      <c r="F1372" s="4">
        <v>0</v>
      </c>
    </row>
    <row r="1373" spans="1:6" x14ac:dyDescent="0.25">
      <c r="A1373" s="4">
        <v>10443881</v>
      </c>
      <c r="B1373" s="9" t="s">
        <v>340</v>
      </c>
      <c r="C1373" s="4" t="s">
        <v>180</v>
      </c>
      <c r="D1373" s="4" t="s">
        <v>104</v>
      </c>
      <c r="E1373" s="4" t="s">
        <v>377</v>
      </c>
      <c r="F1373" s="4">
        <v>0</v>
      </c>
    </row>
    <row r="1374" spans="1:6" x14ac:dyDescent="0.25">
      <c r="A1374" s="4">
        <v>10443882</v>
      </c>
      <c r="B1374" s="9" t="s">
        <v>340</v>
      </c>
      <c r="C1374" s="4" t="s">
        <v>169</v>
      </c>
      <c r="D1374" s="4" t="s">
        <v>104</v>
      </c>
      <c r="E1374" s="4" t="s">
        <v>380</v>
      </c>
      <c r="F1374" s="4">
        <v>1</v>
      </c>
    </row>
    <row r="1375" spans="1:6" x14ac:dyDescent="0.25">
      <c r="A1375" s="4">
        <v>10443882</v>
      </c>
      <c r="B1375" s="9" t="s">
        <v>340</v>
      </c>
      <c r="C1375" s="4" t="s">
        <v>169</v>
      </c>
      <c r="D1375" s="4" t="s">
        <v>104</v>
      </c>
      <c r="E1375" s="4" t="s">
        <v>381</v>
      </c>
      <c r="F1375" s="4">
        <v>1</v>
      </c>
    </row>
    <row r="1376" spans="1:6" x14ac:dyDescent="0.25">
      <c r="A1376" s="4">
        <v>10443882</v>
      </c>
      <c r="B1376" s="9" t="s">
        <v>340</v>
      </c>
      <c r="C1376" s="4" t="s">
        <v>169</v>
      </c>
      <c r="D1376" s="4" t="s">
        <v>104</v>
      </c>
      <c r="E1376" s="4" t="s">
        <v>382</v>
      </c>
      <c r="F1376" s="4">
        <v>1</v>
      </c>
    </row>
    <row r="1377" spans="1:6" x14ac:dyDescent="0.25">
      <c r="A1377" s="4">
        <v>10443882</v>
      </c>
      <c r="B1377" s="9" t="s">
        <v>340</v>
      </c>
      <c r="C1377" s="4" t="s">
        <v>169</v>
      </c>
      <c r="D1377" s="4" t="s">
        <v>104</v>
      </c>
      <c r="E1377" s="4" t="s">
        <v>383</v>
      </c>
      <c r="F1377" s="4">
        <v>1</v>
      </c>
    </row>
    <row r="1378" spans="1:6" x14ac:dyDescent="0.25">
      <c r="A1378" s="4">
        <v>10443882</v>
      </c>
      <c r="B1378" s="9" t="s">
        <v>340</v>
      </c>
      <c r="C1378" s="4" t="s">
        <v>169</v>
      </c>
      <c r="D1378" s="4" t="s">
        <v>104</v>
      </c>
      <c r="E1378" s="4" t="s">
        <v>384</v>
      </c>
      <c r="F1378" s="4">
        <v>1</v>
      </c>
    </row>
    <row r="1379" spans="1:6" x14ac:dyDescent="0.25">
      <c r="A1379" s="4">
        <v>10443882</v>
      </c>
      <c r="B1379" s="9" t="s">
        <v>340</v>
      </c>
      <c r="C1379" s="4" t="s">
        <v>169</v>
      </c>
      <c r="D1379" s="4" t="s">
        <v>104</v>
      </c>
      <c r="E1379" s="4" t="s">
        <v>385</v>
      </c>
      <c r="F1379" s="4">
        <v>0</v>
      </c>
    </row>
    <row r="1380" spans="1:6" x14ac:dyDescent="0.25">
      <c r="A1380" s="4">
        <v>10443882</v>
      </c>
      <c r="B1380" s="9" t="s">
        <v>340</v>
      </c>
      <c r="C1380" s="4" t="s">
        <v>169</v>
      </c>
      <c r="D1380" s="4" t="s">
        <v>104</v>
      </c>
      <c r="E1380" s="4" t="s">
        <v>377</v>
      </c>
      <c r="F1380" s="4">
        <v>0</v>
      </c>
    </row>
    <row r="1381" spans="1:6" x14ac:dyDescent="0.25">
      <c r="A1381" s="4">
        <v>10443883</v>
      </c>
      <c r="B1381" s="9" t="s">
        <v>340</v>
      </c>
      <c r="C1381" s="4" t="s">
        <v>82</v>
      </c>
      <c r="D1381" s="4" t="s">
        <v>48</v>
      </c>
      <c r="E1381" s="4" t="s">
        <v>380</v>
      </c>
      <c r="F1381" s="4">
        <v>1</v>
      </c>
    </row>
    <row r="1382" spans="1:6" x14ac:dyDescent="0.25">
      <c r="A1382" s="4">
        <v>10443883</v>
      </c>
      <c r="B1382" s="9" t="s">
        <v>340</v>
      </c>
      <c r="C1382" s="4" t="s">
        <v>82</v>
      </c>
      <c r="D1382" s="4" t="s">
        <v>48</v>
      </c>
      <c r="E1382" s="4" t="s">
        <v>381</v>
      </c>
      <c r="F1382" s="4">
        <v>1</v>
      </c>
    </row>
    <row r="1383" spans="1:6" x14ac:dyDescent="0.25">
      <c r="A1383" s="4">
        <v>10443883</v>
      </c>
      <c r="B1383" s="9" t="s">
        <v>340</v>
      </c>
      <c r="C1383" s="4" t="s">
        <v>82</v>
      </c>
      <c r="D1383" s="4" t="s">
        <v>48</v>
      </c>
      <c r="E1383" s="4" t="s">
        <v>382</v>
      </c>
      <c r="F1383" s="4">
        <v>1</v>
      </c>
    </row>
    <row r="1384" spans="1:6" x14ac:dyDescent="0.25">
      <c r="A1384" s="4">
        <v>10443883</v>
      </c>
      <c r="B1384" s="9" t="s">
        <v>340</v>
      </c>
      <c r="C1384" s="4" t="s">
        <v>82</v>
      </c>
      <c r="D1384" s="4" t="s">
        <v>48</v>
      </c>
      <c r="E1384" s="4" t="s">
        <v>383</v>
      </c>
      <c r="F1384" s="4">
        <v>1</v>
      </c>
    </row>
    <row r="1385" spans="1:6" x14ac:dyDescent="0.25">
      <c r="A1385" s="4">
        <v>10443883</v>
      </c>
      <c r="B1385" s="9" t="s">
        <v>340</v>
      </c>
      <c r="C1385" s="4" t="s">
        <v>82</v>
      </c>
      <c r="D1385" s="4" t="s">
        <v>48</v>
      </c>
      <c r="E1385" s="4" t="s">
        <v>384</v>
      </c>
      <c r="F1385" s="4">
        <v>1</v>
      </c>
    </row>
    <row r="1386" spans="1:6" x14ac:dyDescent="0.25">
      <c r="A1386" s="4">
        <v>10443883</v>
      </c>
      <c r="B1386" s="9" t="s">
        <v>340</v>
      </c>
      <c r="C1386" s="4" t="s">
        <v>82</v>
      </c>
      <c r="D1386" s="4" t="s">
        <v>48</v>
      </c>
      <c r="E1386" s="4" t="s">
        <v>385</v>
      </c>
      <c r="F1386" s="4">
        <v>0</v>
      </c>
    </row>
    <row r="1387" spans="1:6" x14ac:dyDescent="0.25">
      <c r="A1387" s="4">
        <v>10443883</v>
      </c>
      <c r="B1387" s="9" t="s">
        <v>340</v>
      </c>
      <c r="C1387" s="4" t="s">
        <v>82</v>
      </c>
      <c r="D1387" s="4" t="s">
        <v>48</v>
      </c>
      <c r="E1387" s="4" t="s">
        <v>377</v>
      </c>
      <c r="F1387" s="4">
        <v>0</v>
      </c>
    </row>
    <row r="1388" spans="1:6" x14ac:dyDescent="0.25">
      <c r="A1388" s="4">
        <v>10443884</v>
      </c>
      <c r="B1388" s="9" t="s">
        <v>340</v>
      </c>
      <c r="C1388" s="4" t="s">
        <v>103</v>
      </c>
      <c r="D1388" s="4" t="s">
        <v>104</v>
      </c>
      <c r="E1388" s="4" t="s">
        <v>380</v>
      </c>
      <c r="F1388" s="4">
        <v>1</v>
      </c>
    </row>
    <row r="1389" spans="1:6" x14ac:dyDescent="0.25">
      <c r="A1389" s="4">
        <v>10443884</v>
      </c>
      <c r="B1389" s="9" t="s">
        <v>340</v>
      </c>
      <c r="C1389" s="4" t="s">
        <v>103</v>
      </c>
      <c r="D1389" s="4" t="s">
        <v>104</v>
      </c>
      <c r="E1389" s="4" t="s">
        <v>381</v>
      </c>
      <c r="F1389" s="4">
        <v>1</v>
      </c>
    </row>
    <row r="1390" spans="1:6" x14ac:dyDescent="0.25">
      <c r="A1390" s="4">
        <v>10443884</v>
      </c>
      <c r="B1390" s="9" t="s">
        <v>340</v>
      </c>
      <c r="C1390" s="4" t="s">
        <v>103</v>
      </c>
      <c r="D1390" s="4" t="s">
        <v>104</v>
      </c>
      <c r="E1390" s="4" t="s">
        <v>382</v>
      </c>
      <c r="F1390" s="4">
        <v>1</v>
      </c>
    </row>
    <row r="1391" spans="1:6" x14ac:dyDescent="0.25">
      <c r="A1391" s="4">
        <v>10443884</v>
      </c>
      <c r="B1391" s="9" t="s">
        <v>340</v>
      </c>
      <c r="C1391" s="4" t="s">
        <v>103</v>
      </c>
      <c r="D1391" s="4" t="s">
        <v>104</v>
      </c>
      <c r="E1391" s="4" t="s">
        <v>383</v>
      </c>
      <c r="F1391" s="4">
        <v>1</v>
      </c>
    </row>
    <row r="1392" spans="1:6" x14ac:dyDescent="0.25">
      <c r="A1392" s="4">
        <v>10443884</v>
      </c>
      <c r="B1392" s="9" t="s">
        <v>340</v>
      </c>
      <c r="C1392" s="4" t="s">
        <v>103</v>
      </c>
      <c r="D1392" s="4" t="s">
        <v>104</v>
      </c>
      <c r="E1392" s="4" t="s">
        <v>384</v>
      </c>
      <c r="F1392" s="4">
        <v>1</v>
      </c>
    </row>
    <row r="1393" spans="1:6" x14ac:dyDescent="0.25">
      <c r="A1393" s="4">
        <v>10443884</v>
      </c>
      <c r="B1393" s="9" t="s">
        <v>340</v>
      </c>
      <c r="C1393" s="4" t="s">
        <v>103</v>
      </c>
      <c r="D1393" s="4" t="s">
        <v>104</v>
      </c>
      <c r="E1393" s="4" t="s">
        <v>385</v>
      </c>
      <c r="F1393" s="4">
        <v>1</v>
      </c>
    </row>
    <row r="1394" spans="1:6" x14ac:dyDescent="0.25">
      <c r="A1394" s="4">
        <v>10443884</v>
      </c>
      <c r="B1394" s="9" t="s">
        <v>340</v>
      </c>
      <c r="C1394" s="4" t="s">
        <v>103</v>
      </c>
      <c r="D1394" s="4" t="s">
        <v>104</v>
      </c>
      <c r="E1394" s="4" t="s">
        <v>377</v>
      </c>
      <c r="F1394" s="4">
        <v>0</v>
      </c>
    </row>
    <row r="1395" spans="1:6" x14ac:dyDescent="0.25">
      <c r="A1395" s="4">
        <v>10443885</v>
      </c>
      <c r="B1395" s="9" t="s">
        <v>340</v>
      </c>
      <c r="C1395" s="4" t="s">
        <v>115</v>
      </c>
      <c r="D1395" s="4" t="s">
        <v>104</v>
      </c>
      <c r="E1395" s="4" t="s">
        <v>380</v>
      </c>
      <c r="F1395" s="4">
        <v>1</v>
      </c>
    </row>
    <row r="1396" spans="1:6" x14ac:dyDescent="0.25">
      <c r="A1396" s="4">
        <v>10443885</v>
      </c>
      <c r="B1396" s="9" t="s">
        <v>340</v>
      </c>
      <c r="C1396" s="4" t="s">
        <v>115</v>
      </c>
      <c r="D1396" s="4" t="s">
        <v>104</v>
      </c>
      <c r="E1396" s="4" t="s">
        <v>381</v>
      </c>
      <c r="F1396" s="4">
        <v>1</v>
      </c>
    </row>
    <row r="1397" spans="1:6" x14ac:dyDescent="0.25">
      <c r="A1397" s="4">
        <v>10443885</v>
      </c>
      <c r="B1397" s="9" t="s">
        <v>340</v>
      </c>
      <c r="C1397" s="4" t="s">
        <v>115</v>
      </c>
      <c r="D1397" s="4" t="s">
        <v>104</v>
      </c>
      <c r="E1397" s="4" t="s">
        <v>382</v>
      </c>
      <c r="F1397" s="4">
        <v>1</v>
      </c>
    </row>
    <row r="1398" spans="1:6" x14ac:dyDescent="0.25">
      <c r="A1398" s="4">
        <v>10443885</v>
      </c>
      <c r="B1398" s="9" t="s">
        <v>340</v>
      </c>
      <c r="C1398" s="4" t="s">
        <v>115</v>
      </c>
      <c r="D1398" s="4" t="s">
        <v>104</v>
      </c>
      <c r="E1398" s="4" t="s">
        <v>383</v>
      </c>
      <c r="F1398" s="4">
        <v>1</v>
      </c>
    </row>
    <row r="1399" spans="1:6" x14ac:dyDescent="0.25">
      <c r="A1399" s="4">
        <v>10443885</v>
      </c>
      <c r="B1399" s="9" t="s">
        <v>340</v>
      </c>
      <c r="C1399" s="4" t="s">
        <v>115</v>
      </c>
      <c r="D1399" s="4" t="s">
        <v>104</v>
      </c>
      <c r="E1399" s="4" t="s">
        <v>384</v>
      </c>
      <c r="F1399" s="4">
        <v>1</v>
      </c>
    </row>
    <row r="1400" spans="1:6" x14ac:dyDescent="0.25">
      <c r="A1400" s="4">
        <v>10443885</v>
      </c>
      <c r="B1400" s="9" t="s">
        <v>340</v>
      </c>
      <c r="C1400" s="4" t="s">
        <v>115</v>
      </c>
      <c r="D1400" s="4" t="s">
        <v>104</v>
      </c>
      <c r="E1400" s="4" t="s">
        <v>385</v>
      </c>
      <c r="F1400" s="4">
        <v>0</v>
      </c>
    </row>
    <row r="1401" spans="1:6" x14ac:dyDescent="0.25">
      <c r="A1401" s="4">
        <v>10443885</v>
      </c>
      <c r="B1401" s="9" t="s">
        <v>340</v>
      </c>
      <c r="C1401" s="4" t="s">
        <v>115</v>
      </c>
      <c r="D1401" s="4" t="s">
        <v>104</v>
      </c>
      <c r="E1401" s="4" t="s">
        <v>377</v>
      </c>
      <c r="F1401" s="4">
        <v>0</v>
      </c>
    </row>
    <row r="1402" spans="1:6" x14ac:dyDescent="0.25">
      <c r="A1402" s="4">
        <v>10443886</v>
      </c>
      <c r="B1402" s="9" t="s">
        <v>340</v>
      </c>
      <c r="C1402" s="4" t="s">
        <v>120</v>
      </c>
      <c r="D1402" s="4" t="s">
        <v>104</v>
      </c>
      <c r="E1402" s="4" t="s">
        <v>380</v>
      </c>
      <c r="F1402" s="4">
        <v>1</v>
      </c>
    </row>
    <row r="1403" spans="1:6" x14ac:dyDescent="0.25">
      <c r="A1403" s="4">
        <v>10443886</v>
      </c>
      <c r="B1403" s="9" t="s">
        <v>340</v>
      </c>
      <c r="C1403" s="4" t="s">
        <v>120</v>
      </c>
      <c r="D1403" s="4" t="s">
        <v>104</v>
      </c>
      <c r="E1403" s="4" t="s">
        <v>381</v>
      </c>
      <c r="F1403" s="4">
        <v>1</v>
      </c>
    </row>
    <row r="1404" spans="1:6" x14ac:dyDescent="0.25">
      <c r="A1404" s="4">
        <v>10443886</v>
      </c>
      <c r="B1404" s="9" t="s">
        <v>340</v>
      </c>
      <c r="C1404" s="4" t="s">
        <v>120</v>
      </c>
      <c r="D1404" s="4" t="s">
        <v>104</v>
      </c>
      <c r="E1404" s="4" t="s">
        <v>382</v>
      </c>
      <c r="F1404" s="4">
        <v>1</v>
      </c>
    </row>
    <row r="1405" spans="1:6" x14ac:dyDescent="0.25">
      <c r="A1405" s="4">
        <v>10443886</v>
      </c>
      <c r="B1405" s="9" t="s">
        <v>340</v>
      </c>
      <c r="C1405" s="4" t="s">
        <v>120</v>
      </c>
      <c r="D1405" s="4" t="s">
        <v>104</v>
      </c>
      <c r="E1405" s="4" t="s">
        <v>383</v>
      </c>
      <c r="F1405" s="4">
        <v>1</v>
      </c>
    </row>
    <row r="1406" spans="1:6" x14ac:dyDescent="0.25">
      <c r="A1406" s="4">
        <v>10443886</v>
      </c>
      <c r="B1406" s="9" t="s">
        <v>340</v>
      </c>
      <c r="C1406" s="4" t="s">
        <v>120</v>
      </c>
      <c r="D1406" s="4" t="s">
        <v>104</v>
      </c>
      <c r="E1406" s="4" t="s">
        <v>384</v>
      </c>
      <c r="F1406" s="4">
        <v>1</v>
      </c>
    </row>
    <row r="1407" spans="1:6" x14ac:dyDescent="0.25">
      <c r="A1407" s="4">
        <v>10443886</v>
      </c>
      <c r="B1407" s="9" t="s">
        <v>340</v>
      </c>
      <c r="C1407" s="4" t="s">
        <v>120</v>
      </c>
      <c r="D1407" s="4" t="s">
        <v>104</v>
      </c>
      <c r="E1407" s="4" t="s">
        <v>385</v>
      </c>
      <c r="F1407" s="4">
        <v>1</v>
      </c>
    </row>
    <row r="1408" spans="1:6" x14ac:dyDescent="0.25">
      <c r="A1408" s="4">
        <v>10443886</v>
      </c>
      <c r="B1408" s="9" t="s">
        <v>340</v>
      </c>
      <c r="C1408" s="4" t="s">
        <v>120</v>
      </c>
      <c r="D1408" s="4" t="s">
        <v>104</v>
      </c>
      <c r="E1408" s="4" t="s">
        <v>377</v>
      </c>
      <c r="F1408" s="4">
        <v>0</v>
      </c>
    </row>
    <row r="1409" spans="1:6" x14ac:dyDescent="0.25">
      <c r="A1409" s="4">
        <v>10443887</v>
      </c>
      <c r="B1409" s="9" t="s">
        <v>340</v>
      </c>
      <c r="C1409" s="4" t="s">
        <v>82</v>
      </c>
      <c r="D1409" s="4" t="s">
        <v>48</v>
      </c>
      <c r="E1409" s="4" t="s">
        <v>380</v>
      </c>
      <c r="F1409" s="4">
        <v>1</v>
      </c>
    </row>
    <row r="1410" spans="1:6" x14ac:dyDescent="0.25">
      <c r="A1410" s="4">
        <v>10443887</v>
      </c>
      <c r="B1410" s="9" t="s">
        <v>340</v>
      </c>
      <c r="C1410" s="4" t="s">
        <v>82</v>
      </c>
      <c r="D1410" s="4" t="s">
        <v>48</v>
      </c>
      <c r="E1410" s="4" t="s">
        <v>381</v>
      </c>
      <c r="F1410" s="4">
        <v>1</v>
      </c>
    </row>
    <row r="1411" spans="1:6" x14ac:dyDescent="0.25">
      <c r="A1411" s="4">
        <v>10443887</v>
      </c>
      <c r="B1411" s="9" t="s">
        <v>340</v>
      </c>
      <c r="C1411" s="4" t="s">
        <v>82</v>
      </c>
      <c r="D1411" s="4" t="s">
        <v>48</v>
      </c>
      <c r="E1411" s="4" t="s">
        <v>382</v>
      </c>
      <c r="F1411" s="4">
        <v>1</v>
      </c>
    </row>
    <row r="1412" spans="1:6" x14ac:dyDescent="0.25">
      <c r="A1412" s="4">
        <v>10443887</v>
      </c>
      <c r="B1412" s="9" t="s">
        <v>340</v>
      </c>
      <c r="C1412" s="4" t="s">
        <v>82</v>
      </c>
      <c r="D1412" s="4" t="s">
        <v>48</v>
      </c>
      <c r="E1412" s="4" t="s">
        <v>383</v>
      </c>
      <c r="F1412" s="4">
        <v>1</v>
      </c>
    </row>
    <row r="1413" spans="1:6" x14ac:dyDescent="0.25">
      <c r="A1413" s="4">
        <v>10443887</v>
      </c>
      <c r="B1413" s="9" t="s">
        <v>340</v>
      </c>
      <c r="C1413" s="4" t="s">
        <v>82</v>
      </c>
      <c r="D1413" s="4" t="s">
        <v>48</v>
      </c>
      <c r="E1413" s="4" t="s">
        <v>384</v>
      </c>
      <c r="F1413" s="4">
        <v>1</v>
      </c>
    </row>
    <row r="1414" spans="1:6" x14ac:dyDescent="0.25">
      <c r="A1414" s="4">
        <v>10443887</v>
      </c>
      <c r="B1414" s="9" t="s">
        <v>340</v>
      </c>
      <c r="C1414" s="4" t="s">
        <v>82</v>
      </c>
      <c r="D1414" s="4" t="s">
        <v>48</v>
      </c>
      <c r="E1414" s="4" t="s">
        <v>385</v>
      </c>
      <c r="F1414" s="4">
        <v>1</v>
      </c>
    </row>
    <row r="1415" spans="1:6" x14ac:dyDescent="0.25">
      <c r="A1415" s="4">
        <v>10443887</v>
      </c>
      <c r="B1415" s="9" t="s">
        <v>340</v>
      </c>
      <c r="C1415" s="4" t="s">
        <v>82</v>
      </c>
      <c r="D1415" s="4" t="s">
        <v>48</v>
      </c>
      <c r="E1415" s="4" t="s">
        <v>377</v>
      </c>
      <c r="F1415" s="4">
        <v>0</v>
      </c>
    </row>
    <row r="1416" spans="1:6" x14ac:dyDescent="0.25">
      <c r="A1416" s="4">
        <v>10443888</v>
      </c>
      <c r="B1416" s="9" t="s">
        <v>340</v>
      </c>
      <c r="C1416" s="4" t="s">
        <v>204</v>
      </c>
      <c r="D1416" s="4" t="s">
        <v>186</v>
      </c>
      <c r="E1416" s="4" t="s">
        <v>380</v>
      </c>
      <c r="F1416" s="4">
        <v>1</v>
      </c>
    </row>
    <row r="1417" spans="1:6" x14ac:dyDescent="0.25">
      <c r="A1417" s="4">
        <v>10443888</v>
      </c>
      <c r="B1417" s="9" t="s">
        <v>340</v>
      </c>
      <c r="C1417" s="4" t="s">
        <v>204</v>
      </c>
      <c r="D1417" s="4" t="s">
        <v>186</v>
      </c>
      <c r="E1417" s="4" t="s">
        <v>381</v>
      </c>
      <c r="F1417" s="4">
        <v>1</v>
      </c>
    </row>
    <row r="1418" spans="1:6" x14ac:dyDescent="0.25">
      <c r="A1418" s="4">
        <v>10443888</v>
      </c>
      <c r="B1418" s="9" t="s">
        <v>340</v>
      </c>
      <c r="C1418" s="4" t="s">
        <v>204</v>
      </c>
      <c r="D1418" s="4" t="s">
        <v>186</v>
      </c>
      <c r="E1418" s="4" t="s">
        <v>382</v>
      </c>
      <c r="F1418" s="4">
        <v>1</v>
      </c>
    </row>
    <row r="1419" spans="1:6" x14ac:dyDescent="0.25">
      <c r="A1419" s="4">
        <v>10443888</v>
      </c>
      <c r="B1419" s="9" t="s">
        <v>340</v>
      </c>
      <c r="C1419" s="4" t="s">
        <v>204</v>
      </c>
      <c r="D1419" s="4" t="s">
        <v>186</v>
      </c>
      <c r="E1419" s="4" t="s">
        <v>383</v>
      </c>
      <c r="F1419" s="4">
        <v>1</v>
      </c>
    </row>
    <row r="1420" spans="1:6" x14ac:dyDescent="0.25">
      <c r="A1420" s="4">
        <v>10443888</v>
      </c>
      <c r="B1420" s="9" t="s">
        <v>340</v>
      </c>
      <c r="C1420" s="4" t="s">
        <v>204</v>
      </c>
      <c r="D1420" s="4" t="s">
        <v>186</v>
      </c>
      <c r="E1420" s="4" t="s">
        <v>384</v>
      </c>
      <c r="F1420" s="4">
        <v>1</v>
      </c>
    </row>
    <row r="1421" spans="1:6" x14ac:dyDescent="0.25">
      <c r="A1421" s="4">
        <v>10443888</v>
      </c>
      <c r="B1421" s="9" t="s">
        <v>340</v>
      </c>
      <c r="C1421" s="4" t="s">
        <v>204</v>
      </c>
      <c r="D1421" s="4" t="s">
        <v>186</v>
      </c>
      <c r="E1421" s="4" t="s">
        <v>385</v>
      </c>
      <c r="F1421" s="4">
        <v>0</v>
      </c>
    </row>
    <row r="1422" spans="1:6" x14ac:dyDescent="0.25">
      <c r="A1422" s="4">
        <v>10443888</v>
      </c>
      <c r="B1422" s="9" t="s">
        <v>340</v>
      </c>
      <c r="C1422" s="4" t="s">
        <v>204</v>
      </c>
      <c r="D1422" s="4" t="s">
        <v>186</v>
      </c>
      <c r="E1422" s="4" t="s">
        <v>377</v>
      </c>
      <c r="F1422" s="4">
        <v>0</v>
      </c>
    </row>
    <row r="1423" spans="1:6" x14ac:dyDescent="0.25">
      <c r="A1423" s="4">
        <v>10443889</v>
      </c>
      <c r="B1423" s="9" t="s">
        <v>340</v>
      </c>
      <c r="C1423" s="4" t="s">
        <v>204</v>
      </c>
      <c r="D1423" s="4" t="s">
        <v>186</v>
      </c>
      <c r="E1423" s="4" t="s">
        <v>380</v>
      </c>
      <c r="F1423" s="4">
        <v>1</v>
      </c>
    </row>
    <row r="1424" spans="1:6" x14ac:dyDescent="0.25">
      <c r="A1424" s="4">
        <v>10443889</v>
      </c>
      <c r="B1424" s="9" t="s">
        <v>340</v>
      </c>
      <c r="C1424" s="4" t="s">
        <v>204</v>
      </c>
      <c r="D1424" s="4" t="s">
        <v>186</v>
      </c>
      <c r="E1424" s="4" t="s">
        <v>381</v>
      </c>
      <c r="F1424" s="4">
        <v>1</v>
      </c>
    </row>
    <row r="1425" spans="1:6" x14ac:dyDescent="0.25">
      <c r="A1425" s="4">
        <v>10443889</v>
      </c>
      <c r="B1425" s="9" t="s">
        <v>340</v>
      </c>
      <c r="C1425" s="4" t="s">
        <v>204</v>
      </c>
      <c r="D1425" s="4" t="s">
        <v>186</v>
      </c>
      <c r="E1425" s="4" t="s">
        <v>382</v>
      </c>
      <c r="F1425" s="4">
        <v>1</v>
      </c>
    </row>
    <row r="1426" spans="1:6" x14ac:dyDescent="0.25">
      <c r="A1426" s="4">
        <v>10443889</v>
      </c>
      <c r="B1426" s="9" t="s">
        <v>340</v>
      </c>
      <c r="C1426" s="4" t="s">
        <v>204</v>
      </c>
      <c r="D1426" s="4" t="s">
        <v>186</v>
      </c>
      <c r="E1426" s="4" t="s">
        <v>383</v>
      </c>
      <c r="F1426" s="4">
        <v>1</v>
      </c>
    </row>
    <row r="1427" spans="1:6" x14ac:dyDescent="0.25">
      <c r="A1427" s="4">
        <v>10443889</v>
      </c>
      <c r="B1427" s="9" t="s">
        <v>340</v>
      </c>
      <c r="C1427" s="4" t="s">
        <v>204</v>
      </c>
      <c r="D1427" s="4" t="s">
        <v>186</v>
      </c>
      <c r="E1427" s="4" t="s">
        <v>384</v>
      </c>
      <c r="F1427" s="4">
        <v>1</v>
      </c>
    </row>
    <row r="1428" spans="1:6" x14ac:dyDescent="0.25">
      <c r="A1428" s="4">
        <v>10443889</v>
      </c>
      <c r="B1428" s="9" t="s">
        <v>340</v>
      </c>
      <c r="C1428" s="4" t="s">
        <v>204</v>
      </c>
      <c r="D1428" s="4" t="s">
        <v>186</v>
      </c>
      <c r="E1428" s="4" t="s">
        <v>385</v>
      </c>
      <c r="F1428" s="4">
        <v>1</v>
      </c>
    </row>
    <row r="1429" spans="1:6" x14ac:dyDescent="0.25">
      <c r="A1429" s="4">
        <v>10443889</v>
      </c>
      <c r="B1429" s="9" t="s">
        <v>340</v>
      </c>
      <c r="C1429" s="4" t="s">
        <v>204</v>
      </c>
      <c r="D1429" s="4" t="s">
        <v>186</v>
      </c>
      <c r="E1429" s="4" t="s">
        <v>377</v>
      </c>
      <c r="F1429" s="4">
        <v>0</v>
      </c>
    </row>
    <row r="1430" spans="1:6" x14ac:dyDescent="0.25">
      <c r="A1430" s="4">
        <v>10443890</v>
      </c>
      <c r="B1430" s="9" t="s">
        <v>340</v>
      </c>
      <c r="C1430" s="4" t="s">
        <v>115</v>
      </c>
      <c r="D1430" s="4" t="s">
        <v>104</v>
      </c>
      <c r="E1430" s="4" t="s">
        <v>380</v>
      </c>
      <c r="F1430" s="4">
        <v>1</v>
      </c>
    </row>
    <row r="1431" spans="1:6" x14ac:dyDescent="0.25">
      <c r="A1431" s="4">
        <v>10443890</v>
      </c>
      <c r="B1431" s="9" t="s">
        <v>340</v>
      </c>
      <c r="C1431" s="4" t="s">
        <v>115</v>
      </c>
      <c r="D1431" s="4" t="s">
        <v>104</v>
      </c>
      <c r="E1431" s="4" t="s">
        <v>381</v>
      </c>
      <c r="F1431" s="4">
        <v>1</v>
      </c>
    </row>
    <row r="1432" spans="1:6" x14ac:dyDescent="0.25">
      <c r="A1432" s="4">
        <v>10443890</v>
      </c>
      <c r="B1432" s="9" t="s">
        <v>340</v>
      </c>
      <c r="C1432" s="4" t="s">
        <v>115</v>
      </c>
      <c r="D1432" s="4" t="s">
        <v>104</v>
      </c>
      <c r="E1432" s="4" t="s">
        <v>382</v>
      </c>
      <c r="F1432" s="4">
        <v>0</v>
      </c>
    </row>
    <row r="1433" spans="1:6" x14ac:dyDescent="0.25">
      <c r="A1433" s="4">
        <v>10443890</v>
      </c>
      <c r="B1433" s="9" t="s">
        <v>340</v>
      </c>
      <c r="C1433" s="4" t="s">
        <v>115</v>
      </c>
      <c r="D1433" s="4" t="s">
        <v>104</v>
      </c>
      <c r="E1433" s="4" t="s">
        <v>383</v>
      </c>
      <c r="F1433" s="4">
        <v>1</v>
      </c>
    </row>
    <row r="1434" spans="1:6" x14ac:dyDescent="0.25">
      <c r="A1434" s="4">
        <v>10443890</v>
      </c>
      <c r="B1434" s="9" t="s">
        <v>340</v>
      </c>
      <c r="C1434" s="4" t="s">
        <v>115</v>
      </c>
      <c r="D1434" s="4" t="s">
        <v>104</v>
      </c>
      <c r="E1434" s="4" t="s">
        <v>384</v>
      </c>
      <c r="F1434" s="4">
        <v>0</v>
      </c>
    </row>
    <row r="1435" spans="1:6" x14ac:dyDescent="0.25">
      <c r="A1435" s="4">
        <v>10443890</v>
      </c>
      <c r="B1435" s="9" t="s">
        <v>340</v>
      </c>
      <c r="C1435" s="4" t="s">
        <v>115</v>
      </c>
      <c r="D1435" s="4" t="s">
        <v>104</v>
      </c>
      <c r="E1435" s="4" t="s">
        <v>385</v>
      </c>
      <c r="F1435" s="4">
        <v>0</v>
      </c>
    </row>
    <row r="1436" spans="1:6" x14ac:dyDescent="0.25">
      <c r="A1436" s="4">
        <v>10443890</v>
      </c>
      <c r="B1436" s="9" t="s">
        <v>340</v>
      </c>
      <c r="C1436" s="4" t="s">
        <v>115</v>
      </c>
      <c r="D1436" s="4" t="s">
        <v>104</v>
      </c>
      <c r="E1436" s="4" t="s">
        <v>377</v>
      </c>
      <c r="F1436" s="4">
        <v>0</v>
      </c>
    </row>
    <row r="1437" spans="1:6" x14ac:dyDescent="0.25">
      <c r="A1437" s="4">
        <v>10443891</v>
      </c>
      <c r="B1437" s="9" t="s">
        <v>340</v>
      </c>
      <c r="C1437" s="4" t="s">
        <v>69</v>
      </c>
      <c r="D1437" s="4" t="s">
        <v>48</v>
      </c>
      <c r="E1437" s="4" t="s">
        <v>380</v>
      </c>
      <c r="F1437" s="4">
        <v>1</v>
      </c>
    </row>
    <row r="1438" spans="1:6" x14ac:dyDescent="0.25">
      <c r="A1438" s="4">
        <v>10443891</v>
      </c>
      <c r="B1438" s="9" t="s">
        <v>340</v>
      </c>
      <c r="C1438" s="4" t="s">
        <v>69</v>
      </c>
      <c r="D1438" s="4" t="s">
        <v>48</v>
      </c>
      <c r="E1438" s="4" t="s">
        <v>381</v>
      </c>
      <c r="F1438" s="4">
        <v>1</v>
      </c>
    </row>
    <row r="1439" spans="1:6" x14ac:dyDescent="0.25">
      <c r="A1439" s="4">
        <v>10443891</v>
      </c>
      <c r="B1439" s="9" t="s">
        <v>340</v>
      </c>
      <c r="C1439" s="4" t="s">
        <v>69</v>
      </c>
      <c r="D1439" s="4" t="s">
        <v>48</v>
      </c>
      <c r="E1439" s="4" t="s">
        <v>382</v>
      </c>
      <c r="F1439" s="4">
        <v>1</v>
      </c>
    </row>
    <row r="1440" spans="1:6" x14ac:dyDescent="0.25">
      <c r="A1440" s="4">
        <v>10443891</v>
      </c>
      <c r="B1440" s="9" t="s">
        <v>340</v>
      </c>
      <c r="C1440" s="4" t="s">
        <v>69</v>
      </c>
      <c r="D1440" s="4" t="s">
        <v>48</v>
      </c>
      <c r="E1440" s="4" t="s">
        <v>383</v>
      </c>
      <c r="F1440" s="4">
        <v>1</v>
      </c>
    </row>
    <row r="1441" spans="1:6" x14ac:dyDescent="0.25">
      <c r="A1441" s="4">
        <v>10443891</v>
      </c>
      <c r="B1441" s="9" t="s">
        <v>340</v>
      </c>
      <c r="C1441" s="4" t="s">
        <v>69</v>
      </c>
      <c r="D1441" s="4" t="s">
        <v>48</v>
      </c>
      <c r="E1441" s="4" t="s">
        <v>384</v>
      </c>
      <c r="F1441" s="4">
        <v>1</v>
      </c>
    </row>
    <row r="1442" spans="1:6" x14ac:dyDescent="0.25">
      <c r="A1442" s="4">
        <v>10443891</v>
      </c>
      <c r="B1442" s="9" t="s">
        <v>340</v>
      </c>
      <c r="C1442" s="4" t="s">
        <v>69</v>
      </c>
      <c r="D1442" s="4" t="s">
        <v>48</v>
      </c>
      <c r="E1442" s="4" t="s">
        <v>385</v>
      </c>
      <c r="F1442" s="4">
        <v>1</v>
      </c>
    </row>
    <row r="1443" spans="1:6" x14ac:dyDescent="0.25">
      <c r="A1443" s="4">
        <v>10443891</v>
      </c>
      <c r="B1443" s="9" t="s">
        <v>340</v>
      </c>
      <c r="C1443" s="4" t="s">
        <v>69</v>
      </c>
      <c r="D1443" s="4" t="s">
        <v>48</v>
      </c>
      <c r="E1443" s="4" t="s">
        <v>377</v>
      </c>
      <c r="F1443" s="4">
        <v>0</v>
      </c>
    </row>
    <row r="1444" spans="1:6" x14ac:dyDescent="0.25">
      <c r="A1444" s="4">
        <v>10443892</v>
      </c>
      <c r="B1444" s="9" t="s">
        <v>340</v>
      </c>
      <c r="C1444" s="4" t="s">
        <v>177</v>
      </c>
      <c r="D1444" s="4" t="s">
        <v>104</v>
      </c>
      <c r="E1444" s="4" t="s">
        <v>380</v>
      </c>
      <c r="F1444" s="4">
        <v>1</v>
      </c>
    </row>
    <row r="1445" spans="1:6" x14ac:dyDescent="0.25">
      <c r="A1445" s="4">
        <v>10443892</v>
      </c>
      <c r="B1445" s="9" t="s">
        <v>340</v>
      </c>
      <c r="C1445" s="4" t="s">
        <v>177</v>
      </c>
      <c r="D1445" s="4" t="s">
        <v>104</v>
      </c>
      <c r="E1445" s="4" t="s">
        <v>381</v>
      </c>
      <c r="F1445" s="4">
        <v>1</v>
      </c>
    </row>
    <row r="1446" spans="1:6" x14ac:dyDescent="0.25">
      <c r="A1446" s="4">
        <v>10443892</v>
      </c>
      <c r="B1446" s="9" t="s">
        <v>340</v>
      </c>
      <c r="C1446" s="4" t="s">
        <v>177</v>
      </c>
      <c r="D1446" s="4" t="s">
        <v>104</v>
      </c>
      <c r="E1446" s="4" t="s">
        <v>382</v>
      </c>
      <c r="F1446" s="4">
        <v>1</v>
      </c>
    </row>
    <row r="1447" spans="1:6" x14ac:dyDescent="0.25">
      <c r="A1447" s="4">
        <v>10443892</v>
      </c>
      <c r="B1447" s="9" t="s">
        <v>340</v>
      </c>
      <c r="C1447" s="4" t="s">
        <v>177</v>
      </c>
      <c r="D1447" s="4" t="s">
        <v>104</v>
      </c>
      <c r="E1447" s="4" t="s">
        <v>383</v>
      </c>
      <c r="F1447" s="4">
        <v>1</v>
      </c>
    </row>
    <row r="1448" spans="1:6" x14ac:dyDescent="0.25">
      <c r="A1448" s="4">
        <v>10443892</v>
      </c>
      <c r="B1448" s="9" t="s">
        <v>340</v>
      </c>
      <c r="C1448" s="4" t="s">
        <v>177</v>
      </c>
      <c r="D1448" s="4" t="s">
        <v>104</v>
      </c>
      <c r="E1448" s="4" t="s">
        <v>384</v>
      </c>
      <c r="F1448" s="4">
        <v>1</v>
      </c>
    </row>
    <row r="1449" spans="1:6" x14ac:dyDescent="0.25">
      <c r="A1449" s="4">
        <v>10443892</v>
      </c>
      <c r="B1449" s="9" t="s">
        <v>340</v>
      </c>
      <c r="C1449" s="4" t="s">
        <v>177</v>
      </c>
      <c r="D1449" s="4" t="s">
        <v>104</v>
      </c>
      <c r="E1449" s="4" t="s">
        <v>385</v>
      </c>
      <c r="F1449" s="4">
        <v>1</v>
      </c>
    </row>
    <row r="1450" spans="1:6" x14ac:dyDescent="0.25">
      <c r="A1450" s="4">
        <v>10443892</v>
      </c>
      <c r="B1450" s="9" t="s">
        <v>340</v>
      </c>
      <c r="C1450" s="4" t="s">
        <v>177</v>
      </c>
      <c r="D1450" s="4" t="s">
        <v>104</v>
      </c>
      <c r="E1450" s="4" t="s">
        <v>377</v>
      </c>
      <c r="F1450" s="4">
        <v>0</v>
      </c>
    </row>
    <row r="1451" spans="1:6" x14ac:dyDescent="0.25">
      <c r="A1451" s="4">
        <v>10443893</v>
      </c>
      <c r="B1451" s="9" t="s">
        <v>340</v>
      </c>
      <c r="C1451" s="4" t="s">
        <v>103</v>
      </c>
      <c r="D1451" s="4" t="s">
        <v>104</v>
      </c>
      <c r="E1451" s="4" t="s">
        <v>380</v>
      </c>
      <c r="F1451" s="4">
        <v>1</v>
      </c>
    </row>
    <row r="1452" spans="1:6" x14ac:dyDescent="0.25">
      <c r="A1452" s="4">
        <v>10443893</v>
      </c>
      <c r="B1452" s="9" t="s">
        <v>340</v>
      </c>
      <c r="C1452" s="4" t="s">
        <v>103</v>
      </c>
      <c r="D1452" s="4" t="s">
        <v>104</v>
      </c>
      <c r="E1452" s="4" t="s">
        <v>381</v>
      </c>
      <c r="F1452" s="4">
        <v>1</v>
      </c>
    </row>
    <row r="1453" spans="1:6" x14ac:dyDescent="0.25">
      <c r="A1453" s="4">
        <v>10443893</v>
      </c>
      <c r="B1453" s="9" t="s">
        <v>340</v>
      </c>
      <c r="C1453" s="4" t="s">
        <v>103</v>
      </c>
      <c r="D1453" s="4" t="s">
        <v>104</v>
      </c>
      <c r="E1453" s="4" t="s">
        <v>382</v>
      </c>
      <c r="F1453" s="4">
        <v>1</v>
      </c>
    </row>
    <row r="1454" spans="1:6" x14ac:dyDescent="0.25">
      <c r="A1454" s="4">
        <v>10443893</v>
      </c>
      <c r="B1454" s="9" t="s">
        <v>340</v>
      </c>
      <c r="C1454" s="4" t="s">
        <v>103</v>
      </c>
      <c r="D1454" s="4" t="s">
        <v>104</v>
      </c>
      <c r="E1454" s="4" t="s">
        <v>383</v>
      </c>
      <c r="F1454" s="4">
        <v>1</v>
      </c>
    </row>
    <row r="1455" spans="1:6" x14ac:dyDescent="0.25">
      <c r="A1455" s="4">
        <v>10443893</v>
      </c>
      <c r="B1455" s="9" t="s">
        <v>340</v>
      </c>
      <c r="C1455" s="4" t="s">
        <v>103</v>
      </c>
      <c r="D1455" s="4" t="s">
        <v>104</v>
      </c>
      <c r="E1455" s="4" t="s">
        <v>384</v>
      </c>
      <c r="F1455" s="4">
        <v>1</v>
      </c>
    </row>
    <row r="1456" spans="1:6" x14ac:dyDescent="0.25">
      <c r="A1456" s="4">
        <v>10443893</v>
      </c>
      <c r="B1456" s="9" t="s">
        <v>340</v>
      </c>
      <c r="C1456" s="4" t="s">
        <v>103</v>
      </c>
      <c r="D1456" s="4" t="s">
        <v>104</v>
      </c>
      <c r="E1456" s="4" t="s">
        <v>385</v>
      </c>
      <c r="F1456" s="4">
        <v>0</v>
      </c>
    </row>
    <row r="1457" spans="1:6" x14ac:dyDescent="0.25">
      <c r="A1457" s="4">
        <v>10443893</v>
      </c>
      <c r="B1457" s="9" t="s">
        <v>340</v>
      </c>
      <c r="C1457" s="4" t="s">
        <v>103</v>
      </c>
      <c r="D1457" s="4" t="s">
        <v>104</v>
      </c>
      <c r="E1457" s="4" t="s">
        <v>377</v>
      </c>
      <c r="F1457" s="4">
        <v>0</v>
      </c>
    </row>
    <row r="1458" spans="1:6" x14ac:dyDescent="0.25">
      <c r="A1458" s="4">
        <v>10443894</v>
      </c>
      <c r="B1458" s="9" t="s">
        <v>340</v>
      </c>
      <c r="C1458" s="4" t="s">
        <v>128</v>
      </c>
      <c r="D1458" s="4" t="s">
        <v>104</v>
      </c>
      <c r="E1458" s="4" t="s">
        <v>380</v>
      </c>
      <c r="F1458" s="4">
        <v>1</v>
      </c>
    </row>
    <row r="1459" spans="1:6" x14ac:dyDescent="0.25">
      <c r="A1459" s="4">
        <v>10443894</v>
      </c>
      <c r="B1459" s="9" t="s">
        <v>340</v>
      </c>
      <c r="C1459" s="4" t="s">
        <v>128</v>
      </c>
      <c r="D1459" s="4" t="s">
        <v>104</v>
      </c>
      <c r="E1459" s="4" t="s">
        <v>381</v>
      </c>
      <c r="F1459" s="4">
        <v>1</v>
      </c>
    </row>
    <row r="1460" spans="1:6" x14ac:dyDescent="0.25">
      <c r="A1460" s="4">
        <v>10443894</v>
      </c>
      <c r="B1460" s="9" t="s">
        <v>340</v>
      </c>
      <c r="C1460" s="4" t="s">
        <v>128</v>
      </c>
      <c r="D1460" s="4" t="s">
        <v>104</v>
      </c>
      <c r="E1460" s="4" t="s">
        <v>382</v>
      </c>
      <c r="F1460" s="4">
        <v>1</v>
      </c>
    </row>
    <row r="1461" spans="1:6" x14ac:dyDescent="0.25">
      <c r="A1461" s="4">
        <v>10443894</v>
      </c>
      <c r="B1461" s="9" t="s">
        <v>340</v>
      </c>
      <c r="C1461" s="4" t="s">
        <v>128</v>
      </c>
      <c r="D1461" s="4" t="s">
        <v>104</v>
      </c>
      <c r="E1461" s="4" t="s">
        <v>383</v>
      </c>
      <c r="F1461" s="4">
        <v>1</v>
      </c>
    </row>
    <row r="1462" spans="1:6" x14ac:dyDescent="0.25">
      <c r="A1462" s="4">
        <v>10443894</v>
      </c>
      <c r="B1462" s="9" t="s">
        <v>340</v>
      </c>
      <c r="C1462" s="4" t="s">
        <v>128</v>
      </c>
      <c r="D1462" s="4" t="s">
        <v>104</v>
      </c>
      <c r="E1462" s="4" t="s">
        <v>384</v>
      </c>
      <c r="F1462" s="4">
        <v>1</v>
      </c>
    </row>
    <row r="1463" spans="1:6" x14ac:dyDescent="0.25">
      <c r="A1463" s="4">
        <v>10443894</v>
      </c>
      <c r="B1463" s="9" t="s">
        <v>340</v>
      </c>
      <c r="C1463" s="4" t="s">
        <v>128</v>
      </c>
      <c r="D1463" s="4" t="s">
        <v>104</v>
      </c>
      <c r="E1463" s="4" t="s">
        <v>385</v>
      </c>
      <c r="F1463" s="4">
        <v>0</v>
      </c>
    </row>
    <row r="1464" spans="1:6" x14ac:dyDescent="0.25">
      <c r="A1464" s="4">
        <v>10443894</v>
      </c>
      <c r="B1464" s="9" t="s">
        <v>340</v>
      </c>
      <c r="C1464" s="4" t="s">
        <v>128</v>
      </c>
      <c r="D1464" s="4" t="s">
        <v>104</v>
      </c>
      <c r="E1464" s="4" t="s">
        <v>377</v>
      </c>
      <c r="F1464" s="4">
        <v>0</v>
      </c>
    </row>
    <row r="1465" spans="1:6" x14ac:dyDescent="0.25">
      <c r="A1465" s="4">
        <v>10443895</v>
      </c>
      <c r="B1465" s="9" t="s">
        <v>340</v>
      </c>
      <c r="C1465" s="4" t="s">
        <v>166</v>
      </c>
      <c r="D1465" s="4" t="s">
        <v>104</v>
      </c>
      <c r="E1465" s="4" t="s">
        <v>380</v>
      </c>
      <c r="F1465" s="4">
        <v>1</v>
      </c>
    </row>
    <row r="1466" spans="1:6" x14ac:dyDescent="0.25">
      <c r="A1466" s="4">
        <v>10443895</v>
      </c>
      <c r="B1466" s="9" t="s">
        <v>340</v>
      </c>
      <c r="C1466" s="4" t="s">
        <v>166</v>
      </c>
      <c r="D1466" s="4" t="s">
        <v>104</v>
      </c>
      <c r="E1466" s="4" t="s">
        <v>381</v>
      </c>
      <c r="F1466" s="4">
        <v>1</v>
      </c>
    </row>
    <row r="1467" spans="1:6" x14ac:dyDescent="0.25">
      <c r="A1467" s="4">
        <v>10443895</v>
      </c>
      <c r="B1467" s="9" t="s">
        <v>340</v>
      </c>
      <c r="C1467" s="4" t="s">
        <v>166</v>
      </c>
      <c r="D1467" s="4" t="s">
        <v>104</v>
      </c>
      <c r="E1467" s="4" t="s">
        <v>382</v>
      </c>
      <c r="F1467" s="4">
        <v>1</v>
      </c>
    </row>
    <row r="1468" spans="1:6" x14ac:dyDescent="0.25">
      <c r="A1468" s="4">
        <v>10443895</v>
      </c>
      <c r="B1468" s="9" t="s">
        <v>340</v>
      </c>
      <c r="C1468" s="4" t="s">
        <v>166</v>
      </c>
      <c r="D1468" s="4" t="s">
        <v>104</v>
      </c>
      <c r="E1468" s="4" t="s">
        <v>383</v>
      </c>
      <c r="F1468" s="4">
        <v>1</v>
      </c>
    </row>
    <row r="1469" spans="1:6" x14ac:dyDescent="0.25">
      <c r="A1469" s="4">
        <v>10443895</v>
      </c>
      <c r="B1469" s="9" t="s">
        <v>340</v>
      </c>
      <c r="C1469" s="4" t="s">
        <v>166</v>
      </c>
      <c r="D1469" s="4" t="s">
        <v>104</v>
      </c>
      <c r="E1469" s="4" t="s">
        <v>384</v>
      </c>
      <c r="F1469" s="4">
        <v>1</v>
      </c>
    </row>
    <row r="1470" spans="1:6" x14ac:dyDescent="0.25">
      <c r="A1470" s="4">
        <v>10443895</v>
      </c>
      <c r="B1470" s="9" t="s">
        <v>340</v>
      </c>
      <c r="C1470" s="4" t="s">
        <v>166</v>
      </c>
      <c r="D1470" s="4" t="s">
        <v>104</v>
      </c>
      <c r="E1470" s="4" t="s">
        <v>385</v>
      </c>
      <c r="F1470" s="4">
        <v>0</v>
      </c>
    </row>
    <row r="1471" spans="1:6" x14ac:dyDescent="0.25">
      <c r="A1471" s="4">
        <v>10443895</v>
      </c>
      <c r="B1471" s="9" t="s">
        <v>340</v>
      </c>
      <c r="C1471" s="4" t="s">
        <v>166</v>
      </c>
      <c r="D1471" s="4" t="s">
        <v>104</v>
      </c>
      <c r="E1471" s="4" t="s">
        <v>377</v>
      </c>
      <c r="F1471" s="4">
        <v>0</v>
      </c>
    </row>
    <row r="1472" spans="1:6" x14ac:dyDescent="0.25">
      <c r="A1472" s="4">
        <v>10443896</v>
      </c>
      <c r="B1472" s="9" t="s">
        <v>340</v>
      </c>
      <c r="C1472" s="4" t="s">
        <v>69</v>
      </c>
      <c r="D1472" s="4" t="s">
        <v>48</v>
      </c>
      <c r="E1472" s="4" t="s">
        <v>380</v>
      </c>
      <c r="F1472" s="4">
        <v>1</v>
      </c>
    </row>
    <row r="1473" spans="1:6" x14ac:dyDescent="0.25">
      <c r="A1473" s="4">
        <v>10443896</v>
      </c>
      <c r="B1473" s="9" t="s">
        <v>340</v>
      </c>
      <c r="C1473" s="4" t="s">
        <v>69</v>
      </c>
      <c r="D1473" s="4" t="s">
        <v>48</v>
      </c>
      <c r="E1473" s="4" t="s">
        <v>381</v>
      </c>
      <c r="F1473" s="4">
        <v>1</v>
      </c>
    </row>
    <row r="1474" spans="1:6" x14ac:dyDescent="0.25">
      <c r="A1474" s="4">
        <v>10443896</v>
      </c>
      <c r="B1474" s="9" t="s">
        <v>340</v>
      </c>
      <c r="C1474" s="4" t="s">
        <v>69</v>
      </c>
      <c r="D1474" s="4" t="s">
        <v>48</v>
      </c>
      <c r="E1474" s="4" t="s">
        <v>382</v>
      </c>
      <c r="F1474" s="4">
        <v>1</v>
      </c>
    </row>
    <row r="1475" spans="1:6" x14ac:dyDescent="0.25">
      <c r="A1475" s="4">
        <v>10443896</v>
      </c>
      <c r="B1475" s="9" t="s">
        <v>340</v>
      </c>
      <c r="C1475" s="4" t="s">
        <v>69</v>
      </c>
      <c r="D1475" s="4" t="s">
        <v>48</v>
      </c>
      <c r="E1475" s="4" t="s">
        <v>383</v>
      </c>
      <c r="F1475" s="4">
        <v>1</v>
      </c>
    </row>
    <row r="1476" spans="1:6" x14ac:dyDescent="0.25">
      <c r="A1476" s="4">
        <v>10443896</v>
      </c>
      <c r="B1476" s="9" t="s">
        <v>340</v>
      </c>
      <c r="C1476" s="4" t="s">
        <v>69</v>
      </c>
      <c r="D1476" s="4" t="s">
        <v>48</v>
      </c>
      <c r="E1476" s="4" t="s">
        <v>384</v>
      </c>
      <c r="F1476" s="4">
        <v>1</v>
      </c>
    </row>
    <row r="1477" spans="1:6" x14ac:dyDescent="0.25">
      <c r="A1477" s="4">
        <v>10443896</v>
      </c>
      <c r="B1477" s="9" t="s">
        <v>340</v>
      </c>
      <c r="C1477" s="4" t="s">
        <v>69</v>
      </c>
      <c r="D1477" s="4" t="s">
        <v>48</v>
      </c>
      <c r="E1477" s="4" t="s">
        <v>385</v>
      </c>
      <c r="F1477" s="4">
        <v>1</v>
      </c>
    </row>
    <row r="1478" spans="1:6" x14ac:dyDescent="0.25">
      <c r="A1478" s="4">
        <v>10443896</v>
      </c>
      <c r="B1478" s="9" t="s">
        <v>340</v>
      </c>
      <c r="C1478" s="4" t="s">
        <v>69</v>
      </c>
      <c r="D1478" s="4" t="s">
        <v>48</v>
      </c>
      <c r="E1478" s="4" t="s">
        <v>377</v>
      </c>
      <c r="F1478" s="4">
        <v>0</v>
      </c>
    </row>
    <row r="1479" spans="1:6" x14ac:dyDescent="0.25">
      <c r="A1479" s="4">
        <v>10443897</v>
      </c>
      <c r="B1479" s="9" t="s">
        <v>340</v>
      </c>
      <c r="C1479" s="4" t="s">
        <v>174</v>
      </c>
      <c r="D1479" s="4" t="s">
        <v>104</v>
      </c>
      <c r="E1479" s="4" t="s">
        <v>380</v>
      </c>
      <c r="F1479" s="4">
        <v>1</v>
      </c>
    </row>
    <row r="1480" spans="1:6" x14ac:dyDescent="0.25">
      <c r="A1480" s="4">
        <v>10443897</v>
      </c>
      <c r="B1480" s="9" t="s">
        <v>340</v>
      </c>
      <c r="C1480" s="4" t="s">
        <v>174</v>
      </c>
      <c r="D1480" s="4" t="s">
        <v>104</v>
      </c>
      <c r="E1480" s="4" t="s">
        <v>381</v>
      </c>
      <c r="F1480" s="4">
        <v>1</v>
      </c>
    </row>
    <row r="1481" spans="1:6" x14ac:dyDescent="0.25">
      <c r="A1481" s="4">
        <v>10443897</v>
      </c>
      <c r="B1481" s="9" t="s">
        <v>340</v>
      </c>
      <c r="C1481" s="4" t="s">
        <v>174</v>
      </c>
      <c r="D1481" s="4" t="s">
        <v>104</v>
      </c>
      <c r="E1481" s="4" t="s">
        <v>382</v>
      </c>
      <c r="F1481" s="4">
        <v>1</v>
      </c>
    </row>
    <row r="1482" spans="1:6" x14ac:dyDescent="0.25">
      <c r="A1482" s="4">
        <v>10443897</v>
      </c>
      <c r="B1482" s="9" t="s">
        <v>340</v>
      </c>
      <c r="C1482" s="4" t="s">
        <v>174</v>
      </c>
      <c r="D1482" s="4" t="s">
        <v>104</v>
      </c>
      <c r="E1482" s="4" t="s">
        <v>383</v>
      </c>
      <c r="F1482" s="4">
        <v>1</v>
      </c>
    </row>
    <row r="1483" spans="1:6" x14ac:dyDescent="0.25">
      <c r="A1483" s="4">
        <v>10443897</v>
      </c>
      <c r="B1483" s="9" t="s">
        <v>340</v>
      </c>
      <c r="C1483" s="4" t="s">
        <v>174</v>
      </c>
      <c r="D1483" s="4" t="s">
        <v>104</v>
      </c>
      <c r="E1483" s="4" t="s">
        <v>384</v>
      </c>
      <c r="F1483" s="4">
        <v>1</v>
      </c>
    </row>
    <row r="1484" spans="1:6" x14ac:dyDescent="0.25">
      <c r="A1484" s="4">
        <v>10443897</v>
      </c>
      <c r="B1484" s="9" t="s">
        <v>340</v>
      </c>
      <c r="C1484" s="4" t="s">
        <v>174</v>
      </c>
      <c r="D1484" s="4" t="s">
        <v>104</v>
      </c>
      <c r="E1484" s="4" t="s">
        <v>385</v>
      </c>
      <c r="F1484" s="4">
        <v>1</v>
      </c>
    </row>
    <row r="1485" spans="1:6" x14ac:dyDescent="0.25">
      <c r="A1485" s="4">
        <v>10443897</v>
      </c>
      <c r="B1485" s="9" t="s">
        <v>340</v>
      </c>
      <c r="C1485" s="4" t="s">
        <v>174</v>
      </c>
      <c r="D1485" s="4" t="s">
        <v>104</v>
      </c>
      <c r="E1485" s="4" t="s">
        <v>377</v>
      </c>
      <c r="F1485" s="4">
        <v>0</v>
      </c>
    </row>
    <row r="1486" spans="1:6" x14ac:dyDescent="0.25">
      <c r="A1486" s="4">
        <v>10443898</v>
      </c>
      <c r="B1486" s="9" t="s">
        <v>340</v>
      </c>
      <c r="C1486" s="4" t="s">
        <v>120</v>
      </c>
      <c r="D1486" s="4" t="s">
        <v>104</v>
      </c>
      <c r="E1486" s="4" t="s">
        <v>380</v>
      </c>
      <c r="F1486" s="4">
        <v>1</v>
      </c>
    </row>
    <row r="1487" spans="1:6" x14ac:dyDescent="0.25">
      <c r="A1487" s="4">
        <v>10443898</v>
      </c>
      <c r="B1487" s="9" t="s">
        <v>340</v>
      </c>
      <c r="C1487" s="4" t="s">
        <v>120</v>
      </c>
      <c r="D1487" s="4" t="s">
        <v>104</v>
      </c>
      <c r="E1487" s="4" t="s">
        <v>381</v>
      </c>
      <c r="F1487" s="4">
        <v>1</v>
      </c>
    </row>
    <row r="1488" spans="1:6" x14ac:dyDescent="0.25">
      <c r="A1488" s="4">
        <v>10443898</v>
      </c>
      <c r="B1488" s="9" t="s">
        <v>340</v>
      </c>
      <c r="C1488" s="4" t="s">
        <v>120</v>
      </c>
      <c r="D1488" s="4" t="s">
        <v>104</v>
      </c>
      <c r="E1488" s="4" t="s">
        <v>382</v>
      </c>
      <c r="F1488" s="4">
        <v>1</v>
      </c>
    </row>
    <row r="1489" spans="1:6" x14ac:dyDescent="0.25">
      <c r="A1489" s="4">
        <v>10443898</v>
      </c>
      <c r="B1489" s="9" t="s">
        <v>340</v>
      </c>
      <c r="C1489" s="4" t="s">
        <v>120</v>
      </c>
      <c r="D1489" s="4" t="s">
        <v>104</v>
      </c>
      <c r="E1489" s="4" t="s">
        <v>383</v>
      </c>
      <c r="F1489" s="4">
        <v>1</v>
      </c>
    </row>
    <row r="1490" spans="1:6" x14ac:dyDescent="0.25">
      <c r="A1490" s="4">
        <v>10443898</v>
      </c>
      <c r="B1490" s="9" t="s">
        <v>340</v>
      </c>
      <c r="C1490" s="4" t="s">
        <v>120</v>
      </c>
      <c r="D1490" s="4" t="s">
        <v>104</v>
      </c>
      <c r="E1490" s="4" t="s">
        <v>384</v>
      </c>
      <c r="F1490" s="4">
        <v>1</v>
      </c>
    </row>
    <row r="1491" spans="1:6" x14ac:dyDescent="0.25">
      <c r="A1491" s="4">
        <v>10443898</v>
      </c>
      <c r="B1491" s="9" t="s">
        <v>340</v>
      </c>
      <c r="C1491" s="4" t="s">
        <v>120</v>
      </c>
      <c r="D1491" s="4" t="s">
        <v>104</v>
      </c>
      <c r="E1491" s="4" t="s">
        <v>385</v>
      </c>
      <c r="F1491" s="4">
        <v>1</v>
      </c>
    </row>
    <row r="1492" spans="1:6" x14ac:dyDescent="0.25">
      <c r="A1492" s="4">
        <v>10443898</v>
      </c>
      <c r="B1492" s="9" t="s">
        <v>340</v>
      </c>
      <c r="C1492" s="4" t="s">
        <v>120</v>
      </c>
      <c r="D1492" s="4" t="s">
        <v>104</v>
      </c>
      <c r="E1492" s="4" t="s">
        <v>377</v>
      </c>
      <c r="F1492" s="4">
        <v>0</v>
      </c>
    </row>
    <row r="1493" spans="1:6" x14ac:dyDescent="0.25">
      <c r="A1493" s="4">
        <v>10443899</v>
      </c>
      <c r="B1493" s="9" t="s">
        <v>340</v>
      </c>
      <c r="C1493" s="4" t="s">
        <v>166</v>
      </c>
      <c r="D1493" s="4" t="s">
        <v>104</v>
      </c>
      <c r="E1493" s="4" t="s">
        <v>380</v>
      </c>
      <c r="F1493" s="4">
        <v>0</v>
      </c>
    </row>
    <row r="1494" spans="1:6" x14ac:dyDescent="0.25">
      <c r="A1494" s="4">
        <v>10443899</v>
      </c>
      <c r="B1494" s="9" t="s">
        <v>340</v>
      </c>
      <c r="C1494" s="4" t="s">
        <v>166</v>
      </c>
      <c r="D1494" s="4" t="s">
        <v>104</v>
      </c>
      <c r="E1494" s="4" t="s">
        <v>381</v>
      </c>
      <c r="F1494" s="4">
        <v>0</v>
      </c>
    </row>
    <row r="1495" spans="1:6" x14ac:dyDescent="0.25">
      <c r="A1495" s="4">
        <v>10443899</v>
      </c>
      <c r="B1495" s="9" t="s">
        <v>340</v>
      </c>
      <c r="C1495" s="4" t="s">
        <v>166</v>
      </c>
      <c r="D1495" s="4" t="s">
        <v>104</v>
      </c>
      <c r="E1495" s="4" t="s">
        <v>382</v>
      </c>
      <c r="F1495" s="4">
        <v>0</v>
      </c>
    </row>
    <row r="1496" spans="1:6" x14ac:dyDescent="0.25">
      <c r="A1496" s="4">
        <v>10443899</v>
      </c>
      <c r="B1496" s="9" t="s">
        <v>340</v>
      </c>
      <c r="C1496" s="4" t="s">
        <v>166</v>
      </c>
      <c r="D1496" s="4" t="s">
        <v>104</v>
      </c>
      <c r="E1496" s="4" t="s">
        <v>383</v>
      </c>
      <c r="F1496" s="4">
        <v>0</v>
      </c>
    </row>
    <row r="1497" spans="1:6" x14ac:dyDescent="0.25">
      <c r="A1497" s="4">
        <v>10443899</v>
      </c>
      <c r="B1497" s="9" t="s">
        <v>340</v>
      </c>
      <c r="C1497" s="4" t="s">
        <v>166</v>
      </c>
      <c r="D1497" s="4" t="s">
        <v>104</v>
      </c>
      <c r="E1497" s="4" t="s">
        <v>384</v>
      </c>
      <c r="F1497" s="4">
        <v>1</v>
      </c>
    </row>
    <row r="1498" spans="1:6" x14ac:dyDescent="0.25">
      <c r="A1498" s="4">
        <v>10443899</v>
      </c>
      <c r="B1498" s="9" t="s">
        <v>340</v>
      </c>
      <c r="C1498" s="4" t="s">
        <v>166</v>
      </c>
      <c r="D1498" s="4" t="s">
        <v>104</v>
      </c>
      <c r="E1498" s="4" t="s">
        <v>385</v>
      </c>
      <c r="F1498" s="4">
        <v>0</v>
      </c>
    </row>
    <row r="1499" spans="1:6" x14ac:dyDescent="0.25">
      <c r="A1499" s="4">
        <v>10443899</v>
      </c>
      <c r="B1499" s="9" t="s">
        <v>340</v>
      </c>
      <c r="C1499" s="4" t="s">
        <v>166</v>
      </c>
      <c r="D1499" s="4" t="s">
        <v>104</v>
      </c>
      <c r="E1499" s="4" t="s">
        <v>377</v>
      </c>
      <c r="F1499" s="4">
        <v>0</v>
      </c>
    </row>
    <row r="1500" spans="1:6" x14ac:dyDescent="0.25">
      <c r="A1500" s="4">
        <v>10443900</v>
      </c>
      <c r="B1500" s="9" t="s">
        <v>340</v>
      </c>
      <c r="C1500" s="4" t="s">
        <v>93</v>
      </c>
      <c r="D1500" s="4" t="s">
        <v>48</v>
      </c>
      <c r="E1500" s="4" t="s">
        <v>380</v>
      </c>
      <c r="F1500" s="4">
        <v>1</v>
      </c>
    </row>
    <row r="1501" spans="1:6" x14ac:dyDescent="0.25">
      <c r="A1501" s="4">
        <v>10443900</v>
      </c>
      <c r="B1501" s="9" t="s">
        <v>340</v>
      </c>
      <c r="C1501" s="4" t="s">
        <v>93</v>
      </c>
      <c r="D1501" s="4" t="s">
        <v>48</v>
      </c>
      <c r="E1501" s="4" t="s">
        <v>381</v>
      </c>
      <c r="F1501" s="4">
        <v>1</v>
      </c>
    </row>
    <row r="1502" spans="1:6" x14ac:dyDescent="0.25">
      <c r="A1502" s="4">
        <v>10443900</v>
      </c>
      <c r="B1502" s="9" t="s">
        <v>340</v>
      </c>
      <c r="C1502" s="4" t="s">
        <v>93</v>
      </c>
      <c r="D1502" s="4" t="s">
        <v>48</v>
      </c>
      <c r="E1502" s="4" t="s">
        <v>382</v>
      </c>
      <c r="F1502" s="4">
        <v>1</v>
      </c>
    </row>
    <row r="1503" spans="1:6" x14ac:dyDescent="0.25">
      <c r="A1503" s="4">
        <v>10443900</v>
      </c>
      <c r="B1503" s="9" t="s">
        <v>340</v>
      </c>
      <c r="C1503" s="4" t="s">
        <v>93</v>
      </c>
      <c r="D1503" s="4" t="s">
        <v>48</v>
      </c>
      <c r="E1503" s="4" t="s">
        <v>383</v>
      </c>
      <c r="F1503" s="4">
        <v>1</v>
      </c>
    </row>
    <row r="1504" spans="1:6" x14ac:dyDescent="0.25">
      <c r="A1504" s="4">
        <v>10443900</v>
      </c>
      <c r="B1504" s="9" t="s">
        <v>340</v>
      </c>
      <c r="C1504" s="4" t="s">
        <v>93</v>
      </c>
      <c r="D1504" s="4" t="s">
        <v>48</v>
      </c>
      <c r="E1504" s="4" t="s">
        <v>384</v>
      </c>
      <c r="F1504" s="4">
        <v>1</v>
      </c>
    </row>
    <row r="1505" spans="1:6" x14ac:dyDescent="0.25">
      <c r="A1505" s="4">
        <v>10443900</v>
      </c>
      <c r="B1505" s="9" t="s">
        <v>340</v>
      </c>
      <c r="C1505" s="4" t="s">
        <v>93</v>
      </c>
      <c r="D1505" s="4" t="s">
        <v>48</v>
      </c>
      <c r="E1505" s="4" t="s">
        <v>385</v>
      </c>
      <c r="F1505" s="4">
        <v>1</v>
      </c>
    </row>
    <row r="1506" spans="1:6" x14ac:dyDescent="0.25">
      <c r="A1506" s="4">
        <v>10443900</v>
      </c>
      <c r="B1506" s="9" t="s">
        <v>340</v>
      </c>
      <c r="C1506" s="4" t="s">
        <v>93</v>
      </c>
      <c r="D1506" s="4" t="s">
        <v>48</v>
      </c>
      <c r="E1506" s="4" t="s">
        <v>377</v>
      </c>
      <c r="F1506" s="4">
        <v>0</v>
      </c>
    </row>
    <row r="1507" spans="1:6" x14ac:dyDescent="0.25">
      <c r="A1507" s="4">
        <v>10443901</v>
      </c>
      <c r="B1507" s="9" t="s">
        <v>340</v>
      </c>
      <c r="C1507" s="4" t="s">
        <v>93</v>
      </c>
      <c r="D1507" s="4" t="s">
        <v>48</v>
      </c>
      <c r="E1507" s="4" t="s">
        <v>380</v>
      </c>
      <c r="F1507" s="4">
        <v>1</v>
      </c>
    </row>
    <row r="1508" spans="1:6" x14ac:dyDescent="0.25">
      <c r="A1508" s="4">
        <v>10443901</v>
      </c>
      <c r="B1508" s="9" t="s">
        <v>340</v>
      </c>
      <c r="C1508" s="4" t="s">
        <v>93</v>
      </c>
      <c r="D1508" s="4" t="s">
        <v>48</v>
      </c>
      <c r="E1508" s="4" t="s">
        <v>381</v>
      </c>
      <c r="F1508" s="4">
        <v>1</v>
      </c>
    </row>
    <row r="1509" spans="1:6" x14ac:dyDescent="0.25">
      <c r="A1509" s="4">
        <v>10443901</v>
      </c>
      <c r="B1509" s="9" t="s">
        <v>340</v>
      </c>
      <c r="C1509" s="4" t="s">
        <v>93</v>
      </c>
      <c r="D1509" s="4" t="s">
        <v>48</v>
      </c>
      <c r="E1509" s="4" t="s">
        <v>382</v>
      </c>
      <c r="F1509" s="4">
        <v>1</v>
      </c>
    </row>
    <row r="1510" spans="1:6" x14ac:dyDescent="0.25">
      <c r="A1510" s="4">
        <v>10443901</v>
      </c>
      <c r="B1510" s="9" t="s">
        <v>340</v>
      </c>
      <c r="C1510" s="4" t="s">
        <v>93</v>
      </c>
      <c r="D1510" s="4" t="s">
        <v>48</v>
      </c>
      <c r="E1510" s="4" t="s">
        <v>383</v>
      </c>
      <c r="F1510" s="4">
        <v>1</v>
      </c>
    </row>
    <row r="1511" spans="1:6" x14ac:dyDescent="0.25">
      <c r="A1511" s="4">
        <v>10443901</v>
      </c>
      <c r="B1511" s="9" t="s">
        <v>340</v>
      </c>
      <c r="C1511" s="4" t="s">
        <v>93</v>
      </c>
      <c r="D1511" s="4" t="s">
        <v>48</v>
      </c>
      <c r="E1511" s="4" t="s">
        <v>384</v>
      </c>
      <c r="F1511" s="4">
        <v>1</v>
      </c>
    </row>
    <row r="1512" spans="1:6" x14ac:dyDescent="0.25">
      <c r="A1512" s="4">
        <v>10443901</v>
      </c>
      <c r="B1512" s="9" t="s">
        <v>340</v>
      </c>
      <c r="C1512" s="4" t="s">
        <v>93</v>
      </c>
      <c r="D1512" s="4" t="s">
        <v>48</v>
      </c>
      <c r="E1512" s="4" t="s">
        <v>385</v>
      </c>
      <c r="F1512" s="4">
        <v>1</v>
      </c>
    </row>
    <row r="1513" spans="1:6" x14ac:dyDescent="0.25">
      <c r="A1513" s="4">
        <v>10443901</v>
      </c>
      <c r="B1513" s="9" t="s">
        <v>340</v>
      </c>
      <c r="C1513" s="4" t="s">
        <v>93</v>
      </c>
      <c r="D1513" s="4" t="s">
        <v>48</v>
      </c>
      <c r="E1513" s="4" t="s">
        <v>377</v>
      </c>
      <c r="F1513" s="4">
        <v>0</v>
      </c>
    </row>
    <row r="1514" spans="1:6" x14ac:dyDescent="0.25">
      <c r="A1514" s="4">
        <v>10443902</v>
      </c>
      <c r="B1514" s="9" t="s">
        <v>340</v>
      </c>
      <c r="C1514" s="4" t="s">
        <v>60</v>
      </c>
      <c r="D1514" s="4" t="s">
        <v>48</v>
      </c>
      <c r="E1514" s="4" t="s">
        <v>380</v>
      </c>
      <c r="F1514" s="4">
        <v>1</v>
      </c>
    </row>
    <row r="1515" spans="1:6" x14ac:dyDescent="0.25">
      <c r="A1515" s="4">
        <v>10443902</v>
      </c>
      <c r="B1515" s="9" t="s">
        <v>340</v>
      </c>
      <c r="C1515" s="4" t="s">
        <v>60</v>
      </c>
      <c r="D1515" s="4" t="s">
        <v>48</v>
      </c>
      <c r="E1515" s="4" t="s">
        <v>381</v>
      </c>
      <c r="F1515" s="4">
        <v>1</v>
      </c>
    </row>
    <row r="1516" spans="1:6" x14ac:dyDescent="0.25">
      <c r="A1516" s="4">
        <v>10443902</v>
      </c>
      <c r="B1516" s="9" t="s">
        <v>340</v>
      </c>
      <c r="C1516" s="4" t="s">
        <v>60</v>
      </c>
      <c r="D1516" s="4" t="s">
        <v>48</v>
      </c>
      <c r="E1516" s="4" t="s">
        <v>382</v>
      </c>
      <c r="F1516" s="4">
        <v>0</v>
      </c>
    </row>
    <row r="1517" spans="1:6" x14ac:dyDescent="0.25">
      <c r="A1517" s="4">
        <v>10443902</v>
      </c>
      <c r="B1517" s="9" t="s">
        <v>340</v>
      </c>
      <c r="C1517" s="4" t="s">
        <v>60</v>
      </c>
      <c r="D1517" s="4" t="s">
        <v>48</v>
      </c>
      <c r="E1517" s="4" t="s">
        <v>383</v>
      </c>
      <c r="F1517" s="4">
        <v>1</v>
      </c>
    </row>
    <row r="1518" spans="1:6" x14ac:dyDescent="0.25">
      <c r="A1518" s="4">
        <v>10443902</v>
      </c>
      <c r="B1518" s="9" t="s">
        <v>340</v>
      </c>
      <c r="C1518" s="4" t="s">
        <v>60</v>
      </c>
      <c r="D1518" s="4" t="s">
        <v>48</v>
      </c>
      <c r="E1518" s="4" t="s">
        <v>384</v>
      </c>
      <c r="F1518" s="4">
        <v>1</v>
      </c>
    </row>
    <row r="1519" spans="1:6" x14ac:dyDescent="0.25">
      <c r="A1519" s="4">
        <v>10443902</v>
      </c>
      <c r="B1519" s="9" t="s">
        <v>340</v>
      </c>
      <c r="C1519" s="4" t="s">
        <v>60</v>
      </c>
      <c r="D1519" s="4" t="s">
        <v>48</v>
      </c>
      <c r="E1519" s="4" t="s">
        <v>385</v>
      </c>
      <c r="F1519" s="4">
        <v>0</v>
      </c>
    </row>
    <row r="1520" spans="1:6" x14ac:dyDescent="0.25">
      <c r="A1520" s="4">
        <v>10443902</v>
      </c>
      <c r="B1520" s="9" t="s">
        <v>340</v>
      </c>
      <c r="C1520" s="4" t="s">
        <v>60</v>
      </c>
      <c r="D1520" s="4" t="s">
        <v>48</v>
      </c>
      <c r="E1520" s="4" t="s">
        <v>377</v>
      </c>
      <c r="F1520" s="4">
        <v>0</v>
      </c>
    </row>
    <row r="1521" spans="1:6" x14ac:dyDescent="0.25">
      <c r="A1521" s="4">
        <v>10443903</v>
      </c>
      <c r="B1521" s="9" t="s">
        <v>340</v>
      </c>
      <c r="C1521" s="4" t="s">
        <v>284</v>
      </c>
      <c r="D1521" s="4" t="s">
        <v>233</v>
      </c>
      <c r="E1521" s="4" t="s">
        <v>380</v>
      </c>
      <c r="F1521" s="4">
        <v>1</v>
      </c>
    </row>
    <row r="1522" spans="1:6" x14ac:dyDescent="0.25">
      <c r="A1522" s="4">
        <v>10443903</v>
      </c>
      <c r="B1522" s="9" t="s">
        <v>340</v>
      </c>
      <c r="C1522" s="4" t="s">
        <v>284</v>
      </c>
      <c r="D1522" s="4" t="s">
        <v>233</v>
      </c>
      <c r="E1522" s="4" t="s">
        <v>381</v>
      </c>
      <c r="F1522" s="4">
        <v>1</v>
      </c>
    </row>
    <row r="1523" spans="1:6" x14ac:dyDescent="0.25">
      <c r="A1523" s="4">
        <v>10443903</v>
      </c>
      <c r="B1523" s="9" t="s">
        <v>340</v>
      </c>
      <c r="C1523" s="4" t="s">
        <v>284</v>
      </c>
      <c r="D1523" s="4" t="s">
        <v>233</v>
      </c>
      <c r="E1523" s="4" t="s">
        <v>382</v>
      </c>
      <c r="F1523" s="4">
        <v>1</v>
      </c>
    </row>
    <row r="1524" spans="1:6" x14ac:dyDescent="0.25">
      <c r="A1524" s="4">
        <v>10443903</v>
      </c>
      <c r="B1524" s="9" t="s">
        <v>340</v>
      </c>
      <c r="C1524" s="4" t="s">
        <v>284</v>
      </c>
      <c r="D1524" s="4" t="s">
        <v>233</v>
      </c>
      <c r="E1524" s="4" t="s">
        <v>383</v>
      </c>
      <c r="F1524" s="4">
        <v>1</v>
      </c>
    </row>
    <row r="1525" spans="1:6" x14ac:dyDescent="0.25">
      <c r="A1525" s="4">
        <v>10443903</v>
      </c>
      <c r="B1525" s="9" t="s">
        <v>340</v>
      </c>
      <c r="C1525" s="4" t="s">
        <v>284</v>
      </c>
      <c r="D1525" s="4" t="s">
        <v>233</v>
      </c>
      <c r="E1525" s="4" t="s">
        <v>384</v>
      </c>
      <c r="F1525" s="4">
        <v>1</v>
      </c>
    </row>
    <row r="1526" spans="1:6" x14ac:dyDescent="0.25">
      <c r="A1526" s="4">
        <v>10443903</v>
      </c>
      <c r="B1526" s="9" t="s">
        <v>340</v>
      </c>
      <c r="C1526" s="4" t="s">
        <v>284</v>
      </c>
      <c r="D1526" s="4" t="s">
        <v>233</v>
      </c>
      <c r="E1526" s="4" t="s">
        <v>385</v>
      </c>
      <c r="F1526" s="4">
        <v>1</v>
      </c>
    </row>
    <row r="1527" spans="1:6" x14ac:dyDescent="0.25">
      <c r="A1527" s="4">
        <v>10443903</v>
      </c>
      <c r="B1527" s="9" t="s">
        <v>340</v>
      </c>
      <c r="C1527" s="4" t="s">
        <v>284</v>
      </c>
      <c r="D1527" s="4" t="s">
        <v>233</v>
      </c>
      <c r="E1527" s="4" t="s">
        <v>377</v>
      </c>
      <c r="F1527" s="4">
        <v>0</v>
      </c>
    </row>
    <row r="1528" spans="1:6" x14ac:dyDescent="0.25">
      <c r="A1528" s="4">
        <v>10443904</v>
      </c>
      <c r="B1528" s="9" t="s">
        <v>340</v>
      </c>
      <c r="C1528" s="4" t="s">
        <v>300</v>
      </c>
      <c r="D1528" s="4" t="s">
        <v>233</v>
      </c>
      <c r="E1528" s="4" t="s">
        <v>380</v>
      </c>
      <c r="F1528" s="4">
        <v>1</v>
      </c>
    </row>
    <row r="1529" spans="1:6" x14ac:dyDescent="0.25">
      <c r="A1529" s="4">
        <v>10443904</v>
      </c>
      <c r="B1529" s="9" t="s">
        <v>340</v>
      </c>
      <c r="C1529" s="4" t="s">
        <v>300</v>
      </c>
      <c r="D1529" s="4" t="s">
        <v>233</v>
      </c>
      <c r="E1529" s="4" t="s">
        <v>381</v>
      </c>
      <c r="F1529" s="4">
        <v>1</v>
      </c>
    </row>
    <row r="1530" spans="1:6" x14ac:dyDescent="0.25">
      <c r="A1530" s="4">
        <v>10443904</v>
      </c>
      <c r="B1530" s="9" t="s">
        <v>340</v>
      </c>
      <c r="C1530" s="4" t="s">
        <v>300</v>
      </c>
      <c r="D1530" s="4" t="s">
        <v>233</v>
      </c>
      <c r="E1530" s="4" t="s">
        <v>382</v>
      </c>
      <c r="F1530" s="4">
        <v>1</v>
      </c>
    </row>
    <row r="1531" spans="1:6" x14ac:dyDescent="0.25">
      <c r="A1531" s="4">
        <v>10443904</v>
      </c>
      <c r="B1531" s="9" t="s">
        <v>340</v>
      </c>
      <c r="C1531" s="4" t="s">
        <v>300</v>
      </c>
      <c r="D1531" s="4" t="s">
        <v>233</v>
      </c>
      <c r="E1531" s="4" t="s">
        <v>383</v>
      </c>
      <c r="F1531" s="4">
        <v>1</v>
      </c>
    </row>
    <row r="1532" spans="1:6" x14ac:dyDescent="0.25">
      <c r="A1532" s="4">
        <v>10443904</v>
      </c>
      <c r="B1532" s="9" t="s">
        <v>340</v>
      </c>
      <c r="C1532" s="4" t="s">
        <v>300</v>
      </c>
      <c r="D1532" s="4" t="s">
        <v>233</v>
      </c>
      <c r="E1532" s="4" t="s">
        <v>384</v>
      </c>
      <c r="F1532" s="4">
        <v>1</v>
      </c>
    </row>
    <row r="1533" spans="1:6" x14ac:dyDescent="0.25">
      <c r="A1533" s="4">
        <v>10443904</v>
      </c>
      <c r="B1533" s="9" t="s">
        <v>340</v>
      </c>
      <c r="C1533" s="4" t="s">
        <v>300</v>
      </c>
      <c r="D1533" s="4" t="s">
        <v>233</v>
      </c>
      <c r="E1533" s="4" t="s">
        <v>385</v>
      </c>
      <c r="F1533" s="4">
        <v>1</v>
      </c>
    </row>
    <row r="1534" spans="1:6" x14ac:dyDescent="0.25">
      <c r="A1534" s="4">
        <v>10443904</v>
      </c>
      <c r="B1534" s="9" t="s">
        <v>340</v>
      </c>
      <c r="C1534" s="4" t="s">
        <v>300</v>
      </c>
      <c r="D1534" s="4" t="s">
        <v>233</v>
      </c>
      <c r="E1534" s="4" t="s">
        <v>377</v>
      </c>
      <c r="F1534" s="4">
        <v>0</v>
      </c>
    </row>
    <row r="1535" spans="1:6" x14ac:dyDescent="0.25">
      <c r="A1535" s="4">
        <v>10443905</v>
      </c>
      <c r="B1535" s="9" t="s">
        <v>340</v>
      </c>
      <c r="C1535" s="4" t="s">
        <v>131</v>
      </c>
      <c r="D1535" s="4" t="s">
        <v>104</v>
      </c>
      <c r="E1535" s="4" t="s">
        <v>380</v>
      </c>
      <c r="F1535" s="4">
        <v>1</v>
      </c>
    </row>
    <row r="1536" spans="1:6" x14ac:dyDescent="0.25">
      <c r="A1536" s="4">
        <v>10443905</v>
      </c>
      <c r="B1536" s="9" t="s">
        <v>340</v>
      </c>
      <c r="C1536" s="4" t="s">
        <v>131</v>
      </c>
      <c r="D1536" s="4" t="s">
        <v>104</v>
      </c>
      <c r="E1536" s="4" t="s">
        <v>381</v>
      </c>
      <c r="F1536" s="4">
        <v>1</v>
      </c>
    </row>
    <row r="1537" spans="1:6" x14ac:dyDescent="0.25">
      <c r="A1537" s="4">
        <v>10443905</v>
      </c>
      <c r="B1537" s="9" t="s">
        <v>340</v>
      </c>
      <c r="C1537" s="4" t="s">
        <v>131</v>
      </c>
      <c r="D1537" s="4" t="s">
        <v>104</v>
      </c>
      <c r="E1537" s="4" t="s">
        <v>382</v>
      </c>
      <c r="F1537" s="4">
        <v>1</v>
      </c>
    </row>
    <row r="1538" spans="1:6" x14ac:dyDescent="0.25">
      <c r="A1538" s="4">
        <v>10443905</v>
      </c>
      <c r="B1538" s="9" t="s">
        <v>340</v>
      </c>
      <c r="C1538" s="4" t="s">
        <v>131</v>
      </c>
      <c r="D1538" s="4" t="s">
        <v>104</v>
      </c>
      <c r="E1538" s="4" t="s">
        <v>383</v>
      </c>
      <c r="F1538" s="4">
        <v>1</v>
      </c>
    </row>
    <row r="1539" spans="1:6" x14ac:dyDescent="0.25">
      <c r="A1539" s="4">
        <v>10443905</v>
      </c>
      <c r="B1539" s="9" t="s">
        <v>340</v>
      </c>
      <c r="C1539" s="4" t="s">
        <v>131</v>
      </c>
      <c r="D1539" s="4" t="s">
        <v>104</v>
      </c>
      <c r="E1539" s="4" t="s">
        <v>384</v>
      </c>
      <c r="F1539" s="4">
        <v>1</v>
      </c>
    </row>
    <row r="1540" spans="1:6" x14ac:dyDescent="0.25">
      <c r="A1540" s="4">
        <v>10443905</v>
      </c>
      <c r="B1540" s="9" t="s">
        <v>340</v>
      </c>
      <c r="C1540" s="4" t="s">
        <v>131</v>
      </c>
      <c r="D1540" s="4" t="s">
        <v>104</v>
      </c>
      <c r="E1540" s="4" t="s">
        <v>385</v>
      </c>
      <c r="F1540" s="4">
        <v>1</v>
      </c>
    </row>
    <row r="1541" spans="1:6" x14ac:dyDescent="0.25">
      <c r="A1541" s="4">
        <v>10443905</v>
      </c>
      <c r="B1541" s="9" t="s">
        <v>340</v>
      </c>
      <c r="C1541" s="4" t="s">
        <v>131</v>
      </c>
      <c r="D1541" s="4" t="s">
        <v>104</v>
      </c>
      <c r="E1541" s="4" t="s">
        <v>377</v>
      </c>
      <c r="F1541" s="4">
        <v>0</v>
      </c>
    </row>
    <row r="1542" spans="1:6" x14ac:dyDescent="0.25">
      <c r="A1542" s="4">
        <v>10443906</v>
      </c>
      <c r="B1542" s="9" t="s">
        <v>340</v>
      </c>
      <c r="C1542" s="4" t="s">
        <v>163</v>
      </c>
      <c r="D1542" s="4" t="s">
        <v>136</v>
      </c>
      <c r="E1542" s="4" t="s">
        <v>380</v>
      </c>
      <c r="F1542" s="4">
        <v>1</v>
      </c>
    </row>
    <row r="1543" spans="1:6" x14ac:dyDescent="0.25">
      <c r="A1543" s="4">
        <v>10443906</v>
      </c>
      <c r="B1543" s="9" t="s">
        <v>340</v>
      </c>
      <c r="C1543" s="4" t="s">
        <v>163</v>
      </c>
      <c r="D1543" s="4" t="s">
        <v>136</v>
      </c>
      <c r="E1543" s="4" t="s">
        <v>381</v>
      </c>
      <c r="F1543" s="4">
        <v>1</v>
      </c>
    </row>
    <row r="1544" spans="1:6" x14ac:dyDescent="0.25">
      <c r="A1544" s="4">
        <v>10443906</v>
      </c>
      <c r="B1544" s="9" t="s">
        <v>340</v>
      </c>
      <c r="C1544" s="4" t="s">
        <v>163</v>
      </c>
      <c r="D1544" s="4" t="s">
        <v>136</v>
      </c>
      <c r="E1544" s="4" t="s">
        <v>382</v>
      </c>
      <c r="F1544" s="4">
        <v>1</v>
      </c>
    </row>
    <row r="1545" spans="1:6" x14ac:dyDescent="0.25">
      <c r="A1545" s="4">
        <v>10443906</v>
      </c>
      <c r="B1545" s="9" t="s">
        <v>340</v>
      </c>
      <c r="C1545" s="4" t="s">
        <v>163</v>
      </c>
      <c r="D1545" s="4" t="s">
        <v>136</v>
      </c>
      <c r="E1545" s="4" t="s">
        <v>383</v>
      </c>
      <c r="F1545" s="4">
        <v>1</v>
      </c>
    </row>
    <row r="1546" spans="1:6" x14ac:dyDescent="0.25">
      <c r="A1546" s="4">
        <v>10443906</v>
      </c>
      <c r="B1546" s="9" t="s">
        <v>340</v>
      </c>
      <c r="C1546" s="4" t="s">
        <v>163</v>
      </c>
      <c r="D1546" s="4" t="s">
        <v>136</v>
      </c>
      <c r="E1546" s="4" t="s">
        <v>384</v>
      </c>
      <c r="F1546" s="4">
        <v>1</v>
      </c>
    </row>
    <row r="1547" spans="1:6" x14ac:dyDescent="0.25">
      <c r="A1547" s="4">
        <v>10443906</v>
      </c>
      <c r="B1547" s="9" t="s">
        <v>340</v>
      </c>
      <c r="C1547" s="4" t="s">
        <v>163</v>
      </c>
      <c r="D1547" s="4" t="s">
        <v>136</v>
      </c>
      <c r="E1547" s="4" t="s">
        <v>385</v>
      </c>
      <c r="F1547" s="4">
        <v>1</v>
      </c>
    </row>
    <row r="1548" spans="1:6" x14ac:dyDescent="0.25">
      <c r="A1548" s="4">
        <v>10443906</v>
      </c>
      <c r="B1548" s="9" t="s">
        <v>340</v>
      </c>
      <c r="C1548" s="4" t="s">
        <v>163</v>
      </c>
      <c r="D1548" s="4" t="s">
        <v>136</v>
      </c>
      <c r="E1548" s="4" t="s">
        <v>377</v>
      </c>
      <c r="F1548" s="4">
        <v>0</v>
      </c>
    </row>
    <row r="1549" spans="1:6" x14ac:dyDescent="0.25">
      <c r="A1549" s="4">
        <v>10443907</v>
      </c>
      <c r="B1549" s="9" t="s">
        <v>340</v>
      </c>
      <c r="C1549" s="4" t="s">
        <v>98</v>
      </c>
      <c r="D1549" s="4" t="s">
        <v>48</v>
      </c>
      <c r="E1549" s="4" t="s">
        <v>380</v>
      </c>
      <c r="F1549" s="4">
        <v>1</v>
      </c>
    </row>
    <row r="1550" spans="1:6" x14ac:dyDescent="0.25">
      <c r="A1550" s="4">
        <v>10443907</v>
      </c>
      <c r="B1550" s="9" t="s">
        <v>340</v>
      </c>
      <c r="C1550" s="4" t="s">
        <v>98</v>
      </c>
      <c r="D1550" s="4" t="s">
        <v>48</v>
      </c>
      <c r="E1550" s="4" t="s">
        <v>381</v>
      </c>
      <c r="F1550" s="4">
        <v>1</v>
      </c>
    </row>
    <row r="1551" spans="1:6" x14ac:dyDescent="0.25">
      <c r="A1551" s="4">
        <v>10443907</v>
      </c>
      <c r="B1551" s="9" t="s">
        <v>340</v>
      </c>
      <c r="C1551" s="4" t="s">
        <v>98</v>
      </c>
      <c r="D1551" s="4" t="s">
        <v>48</v>
      </c>
      <c r="E1551" s="4" t="s">
        <v>382</v>
      </c>
      <c r="F1551" s="4">
        <v>1</v>
      </c>
    </row>
    <row r="1552" spans="1:6" x14ac:dyDescent="0.25">
      <c r="A1552" s="4">
        <v>10443907</v>
      </c>
      <c r="B1552" s="9" t="s">
        <v>340</v>
      </c>
      <c r="C1552" s="4" t="s">
        <v>98</v>
      </c>
      <c r="D1552" s="4" t="s">
        <v>48</v>
      </c>
      <c r="E1552" s="4" t="s">
        <v>383</v>
      </c>
      <c r="F1552" s="4">
        <v>1</v>
      </c>
    </row>
    <row r="1553" spans="1:6" x14ac:dyDescent="0.25">
      <c r="A1553" s="4">
        <v>10443907</v>
      </c>
      <c r="B1553" s="9" t="s">
        <v>340</v>
      </c>
      <c r="C1553" s="4" t="s">
        <v>98</v>
      </c>
      <c r="D1553" s="4" t="s">
        <v>48</v>
      </c>
      <c r="E1553" s="4" t="s">
        <v>384</v>
      </c>
      <c r="F1553" s="4">
        <v>1</v>
      </c>
    </row>
    <row r="1554" spans="1:6" x14ac:dyDescent="0.25">
      <c r="A1554" s="4">
        <v>10443907</v>
      </c>
      <c r="B1554" s="9" t="s">
        <v>340</v>
      </c>
      <c r="C1554" s="4" t="s">
        <v>98</v>
      </c>
      <c r="D1554" s="4" t="s">
        <v>48</v>
      </c>
      <c r="E1554" s="4" t="s">
        <v>385</v>
      </c>
      <c r="F1554" s="4">
        <v>1</v>
      </c>
    </row>
    <row r="1555" spans="1:6" x14ac:dyDescent="0.25">
      <c r="A1555" s="4">
        <v>10443907</v>
      </c>
      <c r="B1555" s="9" t="s">
        <v>340</v>
      </c>
      <c r="C1555" s="4" t="s">
        <v>98</v>
      </c>
      <c r="D1555" s="4" t="s">
        <v>48</v>
      </c>
      <c r="E1555" s="4" t="s">
        <v>377</v>
      </c>
      <c r="F1555" s="4">
        <v>0</v>
      </c>
    </row>
    <row r="1556" spans="1:6" x14ac:dyDescent="0.25">
      <c r="A1556" s="4">
        <v>10443908</v>
      </c>
      <c r="B1556" s="9" t="s">
        <v>340</v>
      </c>
      <c r="C1556" s="4" t="s">
        <v>47</v>
      </c>
      <c r="D1556" s="4" t="s">
        <v>48</v>
      </c>
      <c r="E1556" s="4" t="s">
        <v>380</v>
      </c>
      <c r="F1556" s="4">
        <v>1</v>
      </c>
    </row>
    <row r="1557" spans="1:6" x14ac:dyDescent="0.25">
      <c r="A1557" s="4">
        <v>10443908</v>
      </c>
      <c r="B1557" s="9" t="s">
        <v>340</v>
      </c>
      <c r="C1557" s="4" t="s">
        <v>47</v>
      </c>
      <c r="D1557" s="4" t="s">
        <v>48</v>
      </c>
      <c r="E1557" s="4" t="s">
        <v>381</v>
      </c>
      <c r="F1557" s="4">
        <v>1</v>
      </c>
    </row>
    <row r="1558" spans="1:6" x14ac:dyDescent="0.25">
      <c r="A1558" s="4">
        <v>10443908</v>
      </c>
      <c r="B1558" s="9" t="s">
        <v>340</v>
      </c>
      <c r="C1558" s="4" t="s">
        <v>47</v>
      </c>
      <c r="D1558" s="4" t="s">
        <v>48</v>
      </c>
      <c r="E1558" s="4" t="s">
        <v>382</v>
      </c>
      <c r="F1558" s="4">
        <v>1</v>
      </c>
    </row>
    <row r="1559" spans="1:6" x14ac:dyDescent="0.25">
      <c r="A1559" s="4">
        <v>10443908</v>
      </c>
      <c r="B1559" s="9" t="s">
        <v>340</v>
      </c>
      <c r="C1559" s="4" t="s">
        <v>47</v>
      </c>
      <c r="D1559" s="4" t="s">
        <v>48</v>
      </c>
      <c r="E1559" s="4" t="s">
        <v>383</v>
      </c>
      <c r="F1559" s="4">
        <v>1</v>
      </c>
    </row>
    <row r="1560" spans="1:6" x14ac:dyDescent="0.25">
      <c r="A1560" s="4">
        <v>10443908</v>
      </c>
      <c r="B1560" s="9" t="s">
        <v>340</v>
      </c>
      <c r="C1560" s="4" t="s">
        <v>47</v>
      </c>
      <c r="D1560" s="4" t="s">
        <v>48</v>
      </c>
      <c r="E1560" s="4" t="s">
        <v>384</v>
      </c>
      <c r="F1560" s="4">
        <v>1</v>
      </c>
    </row>
    <row r="1561" spans="1:6" x14ac:dyDescent="0.25">
      <c r="A1561" s="4">
        <v>10443908</v>
      </c>
      <c r="B1561" s="9" t="s">
        <v>340</v>
      </c>
      <c r="C1561" s="4" t="s">
        <v>47</v>
      </c>
      <c r="D1561" s="4" t="s">
        <v>48</v>
      </c>
      <c r="E1561" s="4" t="s">
        <v>385</v>
      </c>
      <c r="F1561" s="4">
        <v>0</v>
      </c>
    </row>
    <row r="1562" spans="1:6" x14ac:dyDescent="0.25">
      <c r="A1562" s="4">
        <v>10443908</v>
      </c>
      <c r="B1562" s="9" t="s">
        <v>340</v>
      </c>
      <c r="C1562" s="4" t="s">
        <v>47</v>
      </c>
      <c r="D1562" s="4" t="s">
        <v>48</v>
      </c>
      <c r="E1562" s="4" t="s">
        <v>377</v>
      </c>
      <c r="F1562" s="4">
        <v>0</v>
      </c>
    </row>
    <row r="1563" spans="1:6" x14ac:dyDescent="0.25">
      <c r="A1563" s="4">
        <v>10443909</v>
      </c>
      <c r="B1563" s="9" t="s">
        <v>340</v>
      </c>
      <c r="C1563" s="4" t="s">
        <v>135</v>
      </c>
      <c r="D1563" s="4" t="s">
        <v>136</v>
      </c>
      <c r="E1563" s="4" t="s">
        <v>380</v>
      </c>
      <c r="F1563" s="4">
        <v>1</v>
      </c>
    </row>
    <row r="1564" spans="1:6" x14ac:dyDescent="0.25">
      <c r="A1564" s="4">
        <v>10443909</v>
      </c>
      <c r="B1564" s="9" t="s">
        <v>340</v>
      </c>
      <c r="C1564" s="4" t="s">
        <v>135</v>
      </c>
      <c r="D1564" s="4" t="s">
        <v>136</v>
      </c>
      <c r="E1564" s="4" t="s">
        <v>381</v>
      </c>
      <c r="F1564" s="4">
        <v>1</v>
      </c>
    </row>
    <row r="1565" spans="1:6" x14ac:dyDescent="0.25">
      <c r="A1565" s="4">
        <v>10443909</v>
      </c>
      <c r="B1565" s="9" t="s">
        <v>340</v>
      </c>
      <c r="C1565" s="4" t="s">
        <v>135</v>
      </c>
      <c r="D1565" s="4" t="s">
        <v>136</v>
      </c>
      <c r="E1565" s="4" t="s">
        <v>382</v>
      </c>
      <c r="F1565" s="4">
        <v>1</v>
      </c>
    </row>
    <row r="1566" spans="1:6" x14ac:dyDescent="0.25">
      <c r="A1566" s="4">
        <v>10443909</v>
      </c>
      <c r="B1566" s="9" t="s">
        <v>340</v>
      </c>
      <c r="C1566" s="4" t="s">
        <v>135</v>
      </c>
      <c r="D1566" s="4" t="s">
        <v>136</v>
      </c>
      <c r="E1566" s="4" t="s">
        <v>383</v>
      </c>
      <c r="F1566" s="4">
        <v>1</v>
      </c>
    </row>
    <row r="1567" spans="1:6" x14ac:dyDescent="0.25">
      <c r="A1567" s="4">
        <v>10443909</v>
      </c>
      <c r="B1567" s="9" t="s">
        <v>340</v>
      </c>
      <c r="C1567" s="4" t="s">
        <v>135</v>
      </c>
      <c r="D1567" s="4" t="s">
        <v>136</v>
      </c>
      <c r="E1567" s="4" t="s">
        <v>384</v>
      </c>
      <c r="F1567" s="4">
        <v>1</v>
      </c>
    </row>
    <row r="1568" spans="1:6" x14ac:dyDescent="0.25">
      <c r="A1568" s="4">
        <v>10443909</v>
      </c>
      <c r="B1568" s="9" t="s">
        <v>340</v>
      </c>
      <c r="C1568" s="4" t="s">
        <v>135</v>
      </c>
      <c r="D1568" s="4" t="s">
        <v>136</v>
      </c>
      <c r="E1568" s="4" t="s">
        <v>385</v>
      </c>
      <c r="F1568" s="4">
        <v>1</v>
      </c>
    </row>
    <row r="1569" spans="1:6" x14ac:dyDescent="0.25">
      <c r="A1569" s="4">
        <v>10443909</v>
      </c>
      <c r="B1569" s="9" t="s">
        <v>340</v>
      </c>
      <c r="C1569" s="4" t="s">
        <v>135</v>
      </c>
      <c r="D1569" s="4" t="s">
        <v>136</v>
      </c>
      <c r="E1569" s="4" t="s">
        <v>377</v>
      </c>
      <c r="F1569" s="4">
        <v>0</v>
      </c>
    </row>
    <row r="1570" spans="1:6" x14ac:dyDescent="0.25">
      <c r="A1570" s="4">
        <v>10443910</v>
      </c>
      <c r="B1570" s="9" t="s">
        <v>340</v>
      </c>
      <c r="C1570" s="4" t="s">
        <v>163</v>
      </c>
      <c r="D1570" s="4" t="s">
        <v>136</v>
      </c>
      <c r="E1570" s="4" t="s">
        <v>380</v>
      </c>
      <c r="F1570" s="4">
        <v>1</v>
      </c>
    </row>
    <row r="1571" spans="1:6" x14ac:dyDescent="0.25">
      <c r="A1571" s="4">
        <v>10443910</v>
      </c>
      <c r="B1571" s="9" t="s">
        <v>340</v>
      </c>
      <c r="C1571" s="4" t="s">
        <v>163</v>
      </c>
      <c r="D1571" s="4" t="s">
        <v>136</v>
      </c>
      <c r="E1571" s="4" t="s">
        <v>381</v>
      </c>
      <c r="F1571" s="4">
        <v>1</v>
      </c>
    </row>
    <row r="1572" spans="1:6" x14ac:dyDescent="0.25">
      <c r="A1572" s="4">
        <v>10443910</v>
      </c>
      <c r="B1572" s="9" t="s">
        <v>340</v>
      </c>
      <c r="C1572" s="4" t="s">
        <v>163</v>
      </c>
      <c r="D1572" s="4" t="s">
        <v>136</v>
      </c>
      <c r="E1572" s="4" t="s">
        <v>382</v>
      </c>
      <c r="F1572" s="4">
        <v>1</v>
      </c>
    </row>
    <row r="1573" spans="1:6" x14ac:dyDescent="0.25">
      <c r="A1573" s="4">
        <v>10443910</v>
      </c>
      <c r="B1573" s="9" t="s">
        <v>340</v>
      </c>
      <c r="C1573" s="4" t="s">
        <v>163</v>
      </c>
      <c r="D1573" s="4" t="s">
        <v>136</v>
      </c>
      <c r="E1573" s="4" t="s">
        <v>383</v>
      </c>
      <c r="F1573" s="4">
        <v>1</v>
      </c>
    </row>
    <row r="1574" spans="1:6" x14ac:dyDescent="0.25">
      <c r="A1574" s="4">
        <v>10443910</v>
      </c>
      <c r="B1574" s="9" t="s">
        <v>340</v>
      </c>
      <c r="C1574" s="4" t="s">
        <v>163</v>
      </c>
      <c r="D1574" s="4" t="s">
        <v>136</v>
      </c>
      <c r="E1574" s="4" t="s">
        <v>384</v>
      </c>
      <c r="F1574" s="4">
        <v>1</v>
      </c>
    </row>
    <row r="1575" spans="1:6" x14ac:dyDescent="0.25">
      <c r="A1575" s="4">
        <v>10443910</v>
      </c>
      <c r="B1575" s="9" t="s">
        <v>340</v>
      </c>
      <c r="C1575" s="4" t="s">
        <v>163</v>
      </c>
      <c r="D1575" s="4" t="s">
        <v>136</v>
      </c>
      <c r="E1575" s="4" t="s">
        <v>385</v>
      </c>
      <c r="F1575" s="4">
        <v>1</v>
      </c>
    </row>
    <row r="1576" spans="1:6" x14ac:dyDescent="0.25">
      <c r="A1576" s="4">
        <v>10443910</v>
      </c>
      <c r="B1576" s="9" t="s">
        <v>340</v>
      </c>
      <c r="C1576" s="4" t="s">
        <v>163</v>
      </c>
      <c r="D1576" s="4" t="s">
        <v>136</v>
      </c>
      <c r="E1576" s="4" t="s">
        <v>377</v>
      </c>
      <c r="F1576" s="4">
        <v>0</v>
      </c>
    </row>
    <row r="1577" spans="1:6" x14ac:dyDescent="0.25">
      <c r="A1577" s="4">
        <v>10443911</v>
      </c>
      <c r="B1577" s="9" t="s">
        <v>340</v>
      </c>
      <c r="C1577" s="4" t="s">
        <v>284</v>
      </c>
      <c r="D1577" s="4" t="s">
        <v>233</v>
      </c>
      <c r="E1577" s="4" t="s">
        <v>380</v>
      </c>
      <c r="F1577" s="4">
        <v>1</v>
      </c>
    </row>
    <row r="1578" spans="1:6" x14ac:dyDescent="0.25">
      <c r="A1578" s="4">
        <v>10443911</v>
      </c>
      <c r="B1578" s="9" t="s">
        <v>340</v>
      </c>
      <c r="C1578" s="4" t="s">
        <v>284</v>
      </c>
      <c r="D1578" s="4" t="s">
        <v>233</v>
      </c>
      <c r="E1578" s="4" t="s">
        <v>381</v>
      </c>
      <c r="F1578" s="4">
        <v>1</v>
      </c>
    </row>
    <row r="1579" spans="1:6" x14ac:dyDescent="0.25">
      <c r="A1579" s="4">
        <v>10443911</v>
      </c>
      <c r="B1579" s="9" t="s">
        <v>340</v>
      </c>
      <c r="C1579" s="4" t="s">
        <v>284</v>
      </c>
      <c r="D1579" s="4" t="s">
        <v>233</v>
      </c>
      <c r="E1579" s="4" t="s">
        <v>382</v>
      </c>
      <c r="F1579" s="4">
        <v>1</v>
      </c>
    </row>
    <row r="1580" spans="1:6" x14ac:dyDescent="0.25">
      <c r="A1580" s="4">
        <v>10443911</v>
      </c>
      <c r="B1580" s="9" t="s">
        <v>340</v>
      </c>
      <c r="C1580" s="4" t="s">
        <v>284</v>
      </c>
      <c r="D1580" s="4" t="s">
        <v>233</v>
      </c>
      <c r="E1580" s="4" t="s">
        <v>383</v>
      </c>
      <c r="F1580" s="4">
        <v>1</v>
      </c>
    </row>
    <row r="1581" spans="1:6" x14ac:dyDescent="0.25">
      <c r="A1581" s="4">
        <v>10443911</v>
      </c>
      <c r="B1581" s="9" t="s">
        <v>340</v>
      </c>
      <c r="C1581" s="4" t="s">
        <v>284</v>
      </c>
      <c r="D1581" s="4" t="s">
        <v>233</v>
      </c>
      <c r="E1581" s="4" t="s">
        <v>384</v>
      </c>
      <c r="F1581" s="4">
        <v>1</v>
      </c>
    </row>
    <row r="1582" spans="1:6" x14ac:dyDescent="0.25">
      <c r="A1582" s="4">
        <v>10443911</v>
      </c>
      <c r="B1582" s="9" t="s">
        <v>340</v>
      </c>
      <c r="C1582" s="4" t="s">
        <v>284</v>
      </c>
      <c r="D1582" s="4" t="s">
        <v>233</v>
      </c>
      <c r="E1582" s="4" t="s">
        <v>385</v>
      </c>
      <c r="F1582" s="4">
        <v>0</v>
      </c>
    </row>
    <row r="1583" spans="1:6" x14ac:dyDescent="0.25">
      <c r="A1583" s="4">
        <v>10443911</v>
      </c>
      <c r="B1583" s="9" t="s">
        <v>340</v>
      </c>
      <c r="C1583" s="4" t="s">
        <v>284</v>
      </c>
      <c r="D1583" s="4" t="s">
        <v>233</v>
      </c>
      <c r="E1583" s="4" t="s">
        <v>377</v>
      </c>
      <c r="F1583" s="4">
        <v>0</v>
      </c>
    </row>
    <row r="1584" spans="1:6" x14ac:dyDescent="0.25">
      <c r="A1584" s="4">
        <v>10443912</v>
      </c>
      <c r="B1584" s="9" t="s">
        <v>340</v>
      </c>
      <c r="C1584" s="4" t="s">
        <v>146</v>
      </c>
      <c r="D1584" s="4" t="s">
        <v>136</v>
      </c>
      <c r="E1584" s="4" t="s">
        <v>380</v>
      </c>
      <c r="F1584" s="4">
        <v>1</v>
      </c>
    </row>
    <row r="1585" spans="1:6" x14ac:dyDescent="0.25">
      <c r="A1585" s="4">
        <v>10443912</v>
      </c>
      <c r="B1585" s="9" t="s">
        <v>340</v>
      </c>
      <c r="C1585" s="4" t="s">
        <v>146</v>
      </c>
      <c r="D1585" s="4" t="s">
        <v>136</v>
      </c>
      <c r="E1585" s="4" t="s">
        <v>381</v>
      </c>
      <c r="F1585" s="4">
        <v>1</v>
      </c>
    </row>
    <row r="1586" spans="1:6" x14ac:dyDescent="0.25">
      <c r="A1586" s="4">
        <v>10443912</v>
      </c>
      <c r="B1586" s="9" t="s">
        <v>340</v>
      </c>
      <c r="C1586" s="4" t="s">
        <v>146</v>
      </c>
      <c r="D1586" s="4" t="s">
        <v>136</v>
      </c>
      <c r="E1586" s="4" t="s">
        <v>382</v>
      </c>
      <c r="F1586" s="4">
        <v>1</v>
      </c>
    </row>
    <row r="1587" spans="1:6" x14ac:dyDescent="0.25">
      <c r="A1587" s="4">
        <v>10443912</v>
      </c>
      <c r="B1587" s="9" t="s">
        <v>340</v>
      </c>
      <c r="C1587" s="4" t="s">
        <v>146</v>
      </c>
      <c r="D1587" s="4" t="s">
        <v>136</v>
      </c>
      <c r="E1587" s="4" t="s">
        <v>383</v>
      </c>
      <c r="F1587" s="4">
        <v>1</v>
      </c>
    </row>
    <row r="1588" spans="1:6" x14ac:dyDescent="0.25">
      <c r="A1588" s="4">
        <v>10443912</v>
      </c>
      <c r="B1588" s="9" t="s">
        <v>340</v>
      </c>
      <c r="C1588" s="4" t="s">
        <v>146</v>
      </c>
      <c r="D1588" s="4" t="s">
        <v>136</v>
      </c>
      <c r="E1588" s="4" t="s">
        <v>384</v>
      </c>
      <c r="F1588" s="4">
        <v>1</v>
      </c>
    </row>
    <row r="1589" spans="1:6" x14ac:dyDescent="0.25">
      <c r="A1589" s="4">
        <v>10443912</v>
      </c>
      <c r="B1589" s="9" t="s">
        <v>340</v>
      </c>
      <c r="C1589" s="4" t="s">
        <v>146</v>
      </c>
      <c r="D1589" s="4" t="s">
        <v>136</v>
      </c>
      <c r="E1589" s="4" t="s">
        <v>385</v>
      </c>
      <c r="F1589" s="4">
        <v>1</v>
      </c>
    </row>
    <row r="1590" spans="1:6" x14ac:dyDescent="0.25">
      <c r="A1590" s="4">
        <v>10443912</v>
      </c>
      <c r="B1590" s="9" t="s">
        <v>340</v>
      </c>
      <c r="C1590" s="4" t="s">
        <v>146</v>
      </c>
      <c r="D1590" s="4" t="s">
        <v>136</v>
      </c>
      <c r="E1590" s="4" t="s">
        <v>377</v>
      </c>
      <c r="F1590" s="4">
        <v>0</v>
      </c>
    </row>
    <row r="1591" spans="1:6" x14ac:dyDescent="0.25">
      <c r="A1591" s="4">
        <v>10443913</v>
      </c>
      <c r="B1591" s="9" t="s">
        <v>340</v>
      </c>
      <c r="C1591" s="4" t="s">
        <v>256</v>
      </c>
      <c r="D1591" s="4" t="s">
        <v>253</v>
      </c>
      <c r="E1591" s="4" t="s">
        <v>380</v>
      </c>
      <c r="F1591" s="4">
        <v>1</v>
      </c>
    </row>
    <row r="1592" spans="1:6" x14ac:dyDescent="0.25">
      <c r="A1592" s="4">
        <v>10443913</v>
      </c>
      <c r="B1592" s="9" t="s">
        <v>340</v>
      </c>
      <c r="C1592" s="4" t="s">
        <v>256</v>
      </c>
      <c r="D1592" s="4" t="s">
        <v>253</v>
      </c>
      <c r="E1592" s="4" t="s">
        <v>381</v>
      </c>
      <c r="F1592" s="4">
        <v>1</v>
      </c>
    </row>
    <row r="1593" spans="1:6" x14ac:dyDescent="0.25">
      <c r="A1593" s="4">
        <v>10443913</v>
      </c>
      <c r="B1593" s="9" t="s">
        <v>340</v>
      </c>
      <c r="C1593" s="4" t="s">
        <v>256</v>
      </c>
      <c r="D1593" s="4" t="s">
        <v>253</v>
      </c>
      <c r="E1593" s="4" t="s">
        <v>382</v>
      </c>
      <c r="F1593" s="4">
        <v>1</v>
      </c>
    </row>
    <row r="1594" spans="1:6" x14ac:dyDescent="0.25">
      <c r="A1594" s="4">
        <v>10443913</v>
      </c>
      <c r="B1594" s="9" t="s">
        <v>340</v>
      </c>
      <c r="C1594" s="4" t="s">
        <v>256</v>
      </c>
      <c r="D1594" s="4" t="s">
        <v>253</v>
      </c>
      <c r="E1594" s="4" t="s">
        <v>383</v>
      </c>
      <c r="F1594" s="4">
        <v>1</v>
      </c>
    </row>
    <row r="1595" spans="1:6" x14ac:dyDescent="0.25">
      <c r="A1595" s="4">
        <v>10443913</v>
      </c>
      <c r="B1595" s="9" t="s">
        <v>340</v>
      </c>
      <c r="C1595" s="4" t="s">
        <v>256</v>
      </c>
      <c r="D1595" s="4" t="s">
        <v>253</v>
      </c>
      <c r="E1595" s="4" t="s">
        <v>384</v>
      </c>
      <c r="F1595" s="4">
        <v>1</v>
      </c>
    </row>
    <row r="1596" spans="1:6" x14ac:dyDescent="0.25">
      <c r="A1596" s="4">
        <v>10443913</v>
      </c>
      <c r="B1596" s="9" t="s">
        <v>340</v>
      </c>
      <c r="C1596" s="4" t="s">
        <v>256</v>
      </c>
      <c r="D1596" s="4" t="s">
        <v>253</v>
      </c>
      <c r="E1596" s="4" t="s">
        <v>385</v>
      </c>
      <c r="F1596" s="4">
        <v>1</v>
      </c>
    </row>
    <row r="1597" spans="1:6" x14ac:dyDescent="0.25">
      <c r="A1597" s="4">
        <v>10443913</v>
      </c>
      <c r="B1597" s="9" t="s">
        <v>340</v>
      </c>
      <c r="C1597" s="4" t="s">
        <v>256</v>
      </c>
      <c r="D1597" s="4" t="s">
        <v>253</v>
      </c>
      <c r="E1597" s="4" t="s">
        <v>377</v>
      </c>
      <c r="F1597" s="4">
        <v>0</v>
      </c>
    </row>
    <row r="1598" spans="1:6" x14ac:dyDescent="0.25">
      <c r="A1598" s="4">
        <v>10443914</v>
      </c>
      <c r="B1598" s="9" t="s">
        <v>340</v>
      </c>
      <c r="C1598" s="4" t="s">
        <v>289</v>
      </c>
      <c r="D1598" s="4" t="s">
        <v>233</v>
      </c>
      <c r="E1598" s="4" t="s">
        <v>380</v>
      </c>
      <c r="F1598" s="4">
        <v>1</v>
      </c>
    </row>
    <row r="1599" spans="1:6" x14ac:dyDescent="0.25">
      <c r="A1599" s="4">
        <v>10443914</v>
      </c>
      <c r="B1599" s="9" t="s">
        <v>340</v>
      </c>
      <c r="C1599" s="4" t="s">
        <v>289</v>
      </c>
      <c r="D1599" s="4" t="s">
        <v>233</v>
      </c>
      <c r="E1599" s="4" t="s">
        <v>381</v>
      </c>
      <c r="F1599" s="4">
        <v>1</v>
      </c>
    </row>
    <row r="1600" spans="1:6" x14ac:dyDescent="0.25">
      <c r="A1600" s="4">
        <v>10443914</v>
      </c>
      <c r="B1600" s="9" t="s">
        <v>340</v>
      </c>
      <c r="C1600" s="4" t="s">
        <v>289</v>
      </c>
      <c r="D1600" s="4" t="s">
        <v>233</v>
      </c>
      <c r="E1600" s="4" t="s">
        <v>382</v>
      </c>
      <c r="F1600" s="4">
        <v>1</v>
      </c>
    </row>
    <row r="1601" spans="1:6" x14ac:dyDescent="0.25">
      <c r="A1601" s="4">
        <v>10443914</v>
      </c>
      <c r="B1601" s="9" t="s">
        <v>340</v>
      </c>
      <c r="C1601" s="4" t="s">
        <v>289</v>
      </c>
      <c r="D1601" s="4" t="s">
        <v>233</v>
      </c>
      <c r="E1601" s="4" t="s">
        <v>383</v>
      </c>
      <c r="F1601" s="4">
        <v>1</v>
      </c>
    </row>
    <row r="1602" spans="1:6" x14ac:dyDescent="0.25">
      <c r="A1602" s="4">
        <v>10443914</v>
      </c>
      <c r="B1602" s="9" t="s">
        <v>340</v>
      </c>
      <c r="C1602" s="4" t="s">
        <v>289</v>
      </c>
      <c r="D1602" s="4" t="s">
        <v>233</v>
      </c>
      <c r="E1602" s="4" t="s">
        <v>384</v>
      </c>
      <c r="F1602" s="4">
        <v>1</v>
      </c>
    </row>
    <row r="1603" spans="1:6" x14ac:dyDescent="0.25">
      <c r="A1603" s="4">
        <v>10443914</v>
      </c>
      <c r="B1603" s="9" t="s">
        <v>340</v>
      </c>
      <c r="C1603" s="4" t="s">
        <v>289</v>
      </c>
      <c r="D1603" s="4" t="s">
        <v>233</v>
      </c>
      <c r="E1603" s="4" t="s">
        <v>385</v>
      </c>
      <c r="F1603" s="4">
        <v>1</v>
      </c>
    </row>
    <row r="1604" spans="1:6" x14ac:dyDescent="0.25">
      <c r="A1604" s="4">
        <v>10443914</v>
      </c>
      <c r="B1604" s="9" t="s">
        <v>340</v>
      </c>
      <c r="C1604" s="4" t="s">
        <v>289</v>
      </c>
      <c r="D1604" s="4" t="s">
        <v>233</v>
      </c>
      <c r="E1604" s="4" t="s">
        <v>377</v>
      </c>
      <c r="F1604" s="4">
        <v>0</v>
      </c>
    </row>
    <row r="1605" spans="1:6" x14ac:dyDescent="0.25">
      <c r="A1605" s="4">
        <v>10443915</v>
      </c>
      <c r="B1605" s="9" t="s">
        <v>340</v>
      </c>
      <c r="C1605" s="4" t="s">
        <v>289</v>
      </c>
      <c r="D1605" s="4" t="s">
        <v>233</v>
      </c>
      <c r="E1605" s="4" t="s">
        <v>380</v>
      </c>
      <c r="F1605" s="4">
        <v>1</v>
      </c>
    </row>
    <row r="1606" spans="1:6" x14ac:dyDescent="0.25">
      <c r="A1606" s="4">
        <v>10443915</v>
      </c>
      <c r="B1606" s="9" t="s">
        <v>340</v>
      </c>
      <c r="C1606" s="4" t="s">
        <v>289</v>
      </c>
      <c r="D1606" s="4" t="s">
        <v>233</v>
      </c>
      <c r="E1606" s="4" t="s">
        <v>381</v>
      </c>
      <c r="F1606" s="4">
        <v>1</v>
      </c>
    </row>
    <row r="1607" spans="1:6" x14ac:dyDescent="0.25">
      <c r="A1607" s="4">
        <v>10443915</v>
      </c>
      <c r="B1607" s="9" t="s">
        <v>340</v>
      </c>
      <c r="C1607" s="4" t="s">
        <v>289</v>
      </c>
      <c r="D1607" s="4" t="s">
        <v>233</v>
      </c>
      <c r="E1607" s="4" t="s">
        <v>382</v>
      </c>
      <c r="F1607" s="4">
        <v>1</v>
      </c>
    </row>
    <row r="1608" spans="1:6" x14ac:dyDescent="0.25">
      <c r="A1608" s="4">
        <v>10443915</v>
      </c>
      <c r="B1608" s="9" t="s">
        <v>340</v>
      </c>
      <c r="C1608" s="4" t="s">
        <v>289</v>
      </c>
      <c r="D1608" s="4" t="s">
        <v>233</v>
      </c>
      <c r="E1608" s="4" t="s">
        <v>383</v>
      </c>
      <c r="F1608" s="4">
        <v>1</v>
      </c>
    </row>
    <row r="1609" spans="1:6" x14ac:dyDescent="0.25">
      <c r="A1609" s="4">
        <v>10443915</v>
      </c>
      <c r="B1609" s="9" t="s">
        <v>340</v>
      </c>
      <c r="C1609" s="4" t="s">
        <v>289</v>
      </c>
      <c r="D1609" s="4" t="s">
        <v>233</v>
      </c>
      <c r="E1609" s="4" t="s">
        <v>384</v>
      </c>
      <c r="F1609" s="4">
        <v>1</v>
      </c>
    </row>
    <row r="1610" spans="1:6" x14ac:dyDescent="0.25">
      <c r="A1610" s="4">
        <v>10443915</v>
      </c>
      <c r="B1610" s="9" t="s">
        <v>340</v>
      </c>
      <c r="C1610" s="4" t="s">
        <v>289</v>
      </c>
      <c r="D1610" s="4" t="s">
        <v>233</v>
      </c>
      <c r="E1610" s="4" t="s">
        <v>385</v>
      </c>
      <c r="F1610" s="4">
        <v>0</v>
      </c>
    </row>
    <row r="1611" spans="1:6" x14ac:dyDescent="0.25">
      <c r="A1611" s="4">
        <v>10443915</v>
      </c>
      <c r="B1611" s="9" t="s">
        <v>340</v>
      </c>
      <c r="C1611" s="4" t="s">
        <v>289</v>
      </c>
      <c r="D1611" s="4" t="s">
        <v>233</v>
      </c>
      <c r="E1611" s="4" t="s">
        <v>377</v>
      </c>
      <c r="F1611" s="4">
        <v>0</v>
      </c>
    </row>
    <row r="1612" spans="1:6" x14ac:dyDescent="0.25">
      <c r="A1612" s="4">
        <v>10443916</v>
      </c>
      <c r="B1612" s="9" t="s">
        <v>340</v>
      </c>
      <c r="C1612" s="4" t="s">
        <v>146</v>
      </c>
      <c r="D1612" s="4" t="s">
        <v>136</v>
      </c>
      <c r="E1612" s="4" t="s">
        <v>380</v>
      </c>
      <c r="F1612" s="4">
        <v>1</v>
      </c>
    </row>
    <row r="1613" spans="1:6" x14ac:dyDescent="0.25">
      <c r="A1613" s="4">
        <v>10443916</v>
      </c>
      <c r="B1613" s="9" t="s">
        <v>340</v>
      </c>
      <c r="C1613" s="4" t="s">
        <v>146</v>
      </c>
      <c r="D1613" s="4" t="s">
        <v>136</v>
      </c>
      <c r="E1613" s="4" t="s">
        <v>381</v>
      </c>
      <c r="F1613" s="4">
        <v>1</v>
      </c>
    </row>
    <row r="1614" spans="1:6" x14ac:dyDescent="0.25">
      <c r="A1614" s="4">
        <v>10443916</v>
      </c>
      <c r="B1614" s="9" t="s">
        <v>340</v>
      </c>
      <c r="C1614" s="4" t="s">
        <v>146</v>
      </c>
      <c r="D1614" s="4" t="s">
        <v>136</v>
      </c>
      <c r="E1614" s="4" t="s">
        <v>382</v>
      </c>
      <c r="F1614" s="4">
        <v>1</v>
      </c>
    </row>
    <row r="1615" spans="1:6" x14ac:dyDescent="0.25">
      <c r="A1615" s="4">
        <v>10443916</v>
      </c>
      <c r="B1615" s="9" t="s">
        <v>340</v>
      </c>
      <c r="C1615" s="4" t="s">
        <v>146</v>
      </c>
      <c r="D1615" s="4" t="s">
        <v>136</v>
      </c>
      <c r="E1615" s="4" t="s">
        <v>383</v>
      </c>
      <c r="F1615" s="4">
        <v>1</v>
      </c>
    </row>
    <row r="1616" spans="1:6" x14ac:dyDescent="0.25">
      <c r="A1616" s="4">
        <v>10443916</v>
      </c>
      <c r="B1616" s="9" t="s">
        <v>340</v>
      </c>
      <c r="C1616" s="4" t="s">
        <v>146</v>
      </c>
      <c r="D1616" s="4" t="s">
        <v>136</v>
      </c>
      <c r="E1616" s="4" t="s">
        <v>384</v>
      </c>
      <c r="F1616" s="4">
        <v>1</v>
      </c>
    </row>
    <row r="1617" spans="1:6" x14ac:dyDescent="0.25">
      <c r="A1617" s="4">
        <v>10443916</v>
      </c>
      <c r="B1617" s="9" t="s">
        <v>340</v>
      </c>
      <c r="C1617" s="4" t="s">
        <v>146</v>
      </c>
      <c r="D1617" s="4" t="s">
        <v>136</v>
      </c>
      <c r="E1617" s="4" t="s">
        <v>385</v>
      </c>
      <c r="F1617" s="4">
        <v>1</v>
      </c>
    </row>
    <row r="1618" spans="1:6" x14ac:dyDescent="0.25">
      <c r="A1618" s="4">
        <v>10443916</v>
      </c>
      <c r="B1618" s="9" t="s">
        <v>340</v>
      </c>
      <c r="C1618" s="4" t="s">
        <v>146</v>
      </c>
      <c r="D1618" s="4" t="s">
        <v>136</v>
      </c>
      <c r="E1618" s="4" t="s">
        <v>377</v>
      </c>
      <c r="F1618" s="4">
        <v>0</v>
      </c>
    </row>
    <row r="1619" spans="1:6" x14ac:dyDescent="0.25">
      <c r="A1619" s="4">
        <v>10443917</v>
      </c>
      <c r="B1619" s="9" t="s">
        <v>340</v>
      </c>
      <c r="C1619" s="4" t="s">
        <v>47</v>
      </c>
      <c r="D1619" s="4" t="s">
        <v>48</v>
      </c>
      <c r="E1619" s="4" t="s">
        <v>380</v>
      </c>
      <c r="F1619" s="4">
        <v>1</v>
      </c>
    </row>
    <row r="1620" spans="1:6" x14ac:dyDescent="0.25">
      <c r="A1620" s="4">
        <v>10443917</v>
      </c>
      <c r="B1620" s="9" t="s">
        <v>340</v>
      </c>
      <c r="C1620" s="4" t="s">
        <v>47</v>
      </c>
      <c r="D1620" s="4" t="s">
        <v>48</v>
      </c>
      <c r="E1620" s="4" t="s">
        <v>381</v>
      </c>
      <c r="F1620" s="4">
        <v>1</v>
      </c>
    </row>
    <row r="1621" spans="1:6" x14ac:dyDescent="0.25">
      <c r="A1621" s="4">
        <v>10443917</v>
      </c>
      <c r="B1621" s="9" t="s">
        <v>340</v>
      </c>
      <c r="C1621" s="4" t="s">
        <v>47</v>
      </c>
      <c r="D1621" s="4" t="s">
        <v>48</v>
      </c>
      <c r="E1621" s="4" t="s">
        <v>382</v>
      </c>
      <c r="F1621" s="4">
        <v>1</v>
      </c>
    </row>
    <row r="1622" spans="1:6" x14ac:dyDescent="0.25">
      <c r="A1622" s="4">
        <v>10443917</v>
      </c>
      <c r="B1622" s="9" t="s">
        <v>340</v>
      </c>
      <c r="C1622" s="4" t="s">
        <v>47</v>
      </c>
      <c r="D1622" s="4" t="s">
        <v>48</v>
      </c>
      <c r="E1622" s="4" t="s">
        <v>383</v>
      </c>
      <c r="F1622" s="4">
        <v>1</v>
      </c>
    </row>
    <row r="1623" spans="1:6" x14ac:dyDescent="0.25">
      <c r="A1623" s="4">
        <v>10443917</v>
      </c>
      <c r="B1623" s="9" t="s">
        <v>340</v>
      </c>
      <c r="C1623" s="4" t="s">
        <v>47</v>
      </c>
      <c r="D1623" s="4" t="s">
        <v>48</v>
      </c>
      <c r="E1623" s="4" t="s">
        <v>384</v>
      </c>
      <c r="F1623" s="4">
        <v>1</v>
      </c>
    </row>
    <row r="1624" spans="1:6" x14ac:dyDescent="0.25">
      <c r="A1624" s="4">
        <v>10443917</v>
      </c>
      <c r="B1624" s="9" t="s">
        <v>340</v>
      </c>
      <c r="C1624" s="4" t="s">
        <v>47</v>
      </c>
      <c r="D1624" s="4" t="s">
        <v>48</v>
      </c>
      <c r="E1624" s="4" t="s">
        <v>385</v>
      </c>
      <c r="F1624" s="4">
        <v>1</v>
      </c>
    </row>
    <row r="1625" spans="1:6" x14ac:dyDescent="0.25">
      <c r="A1625" s="4">
        <v>10443917</v>
      </c>
      <c r="B1625" s="9" t="s">
        <v>340</v>
      </c>
      <c r="C1625" s="4" t="s">
        <v>47</v>
      </c>
      <c r="D1625" s="4" t="s">
        <v>48</v>
      </c>
      <c r="E1625" s="4" t="s">
        <v>377</v>
      </c>
      <c r="F1625" s="4">
        <v>0</v>
      </c>
    </row>
    <row r="1626" spans="1:6" x14ac:dyDescent="0.25">
      <c r="A1626" s="4">
        <v>10443918</v>
      </c>
      <c r="B1626" s="9" t="s">
        <v>340</v>
      </c>
      <c r="C1626" s="4" t="s">
        <v>295</v>
      </c>
      <c r="D1626" s="4" t="s">
        <v>233</v>
      </c>
      <c r="E1626" s="4" t="s">
        <v>380</v>
      </c>
      <c r="F1626" s="4">
        <v>1</v>
      </c>
    </row>
    <row r="1627" spans="1:6" x14ac:dyDescent="0.25">
      <c r="A1627" s="4">
        <v>10443918</v>
      </c>
      <c r="B1627" s="9" t="s">
        <v>340</v>
      </c>
      <c r="C1627" s="4" t="s">
        <v>295</v>
      </c>
      <c r="D1627" s="4" t="s">
        <v>233</v>
      </c>
      <c r="E1627" s="4" t="s">
        <v>381</v>
      </c>
      <c r="F1627" s="4">
        <v>1</v>
      </c>
    </row>
    <row r="1628" spans="1:6" x14ac:dyDescent="0.25">
      <c r="A1628" s="4">
        <v>10443918</v>
      </c>
      <c r="B1628" s="9" t="s">
        <v>340</v>
      </c>
      <c r="C1628" s="4" t="s">
        <v>295</v>
      </c>
      <c r="D1628" s="4" t="s">
        <v>233</v>
      </c>
      <c r="E1628" s="4" t="s">
        <v>382</v>
      </c>
      <c r="F1628" s="4">
        <v>1</v>
      </c>
    </row>
    <row r="1629" spans="1:6" x14ac:dyDescent="0.25">
      <c r="A1629" s="4">
        <v>10443918</v>
      </c>
      <c r="B1629" s="9" t="s">
        <v>340</v>
      </c>
      <c r="C1629" s="4" t="s">
        <v>295</v>
      </c>
      <c r="D1629" s="4" t="s">
        <v>233</v>
      </c>
      <c r="E1629" s="4" t="s">
        <v>383</v>
      </c>
      <c r="F1629" s="4">
        <v>1</v>
      </c>
    </row>
    <row r="1630" spans="1:6" x14ac:dyDescent="0.25">
      <c r="A1630" s="4">
        <v>10443918</v>
      </c>
      <c r="B1630" s="9" t="s">
        <v>340</v>
      </c>
      <c r="C1630" s="4" t="s">
        <v>295</v>
      </c>
      <c r="D1630" s="4" t="s">
        <v>233</v>
      </c>
      <c r="E1630" s="4" t="s">
        <v>384</v>
      </c>
      <c r="F1630" s="4">
        <v>1</v>
      </c>
    </row>
    <row r="1631" spans="1:6" x14ac:dyDescent="0.25">
      <c r="A1631" s="4">
        <v>10443918</v>
      </c>
      <c r="B1631" s="9" t="s">
        <v>340</v>
      </c>
      <c r="C1631" s="4" t="s">
        <v>295</v>
      </c>
      <c r="D1631" s="4" t="s">
        <v>233</v>
      </c>
      <c r="E1631" s="4" t="s">
        <v>385</v>
      </c>
      <c r="F1631" s="4">
        <v>0</v>
      </c>
    </row>
    <row r="1632" spans="1:6" x14ac:dyDescent="0.25">
      <c r="A1632" s="4">
        <v>10443918</v>
      </c>
      <c r="B1632" s="9" t="s">
        <v>340</v>
      </c>
      <c r="C1632" s="4" t="s">
        <v>295</v>
      </c>
      <c r="D1632" s="4" t="s">
        <v>233</v>
      </c>
      <c r="E1632" s="4" t="s">
        <v>377</v>
      </c>
      <c r="F1632" s="4">
        <v>0</v>
      </c>
    </row>
    <row r="1633" spans="1:6" x14ac:dyDescent="0.25">
      <c r="A1633" s="4">
        <v>10443919</v>
      </c>
      <c r="B1633" s="9" t="s">
        <v>340</v>
      </c>
      <c r="C1633" s="4" t="s">
        <v>135</v>
      </c>
      <c r="D1633" s="4" t="s">
        <v>136</v>
      </c>
      <c r="E1633" s="4" t="s">
        <v>380</v>
      </c>
      <c r="F1633" s="4">
        <v>1</v>
      </c>
    </row>
    <row r="1634" spans="1:6" x14ac:dyDescent="0.25">
      <c r="A1634" s="4">
        <v>10443919</v>
      </c>
      <c r="B1634" s="9" t="s">
        <v>340</v>
      </c>
      <c r="C1634" s="4" t="s">
        <v>135</v>
      </c>
      <c r="D1634" s="4" t="s">
        <v>136</v>
      </c>
      <c r="E1634" s="4" t="s">
        <v>381</v>
      </c>
      <c r="F1634" s="4">
        <v>1</v>
      </c>
    </row>
    <row r="1635" spans="1:6" x14ac:dyDescent="0.25">
      <c r="A1635" s="4">
        <v>10443919</v>
      </c>
      <c r="B1635" s="9" t="s">
        <v>340</v>
      </c>
      <c r="C1635" s="4" t="s">
        <v>135</v>
      </c>
      <c r="D1635" s="4" t="s">
        <v>136</v>
      </c>
      <c r="E1635" s="4" t="s">
        <v>382</v>
      </c>
      <c r="F1635" s="4">
        <v>1</v>
      </c>
    </row>
    <row r="1636" spans="1:6" x14ac:dyDescent="0.25">
      <c r="A1636" s="4">
        <v>10443919</v>
      </c>
      <c r="B1636" s="9" t="s">
        <v>340</v>
      </c>
      <c r="C1636" s="4" t="s">
        <v>135</v>
      </c>
      <c r="D1636" s="4" t="s">
        <v>136</v>
      </c>
      <c r="E1636" s="4" t="s">
        <v>383</v>
      </c>
      <c r="F1636" s="4">
        <v>1</v>
      </c>
    </row>
    <row r="1637" spans="1:6" x14ac:dyDescent="0.25">
      <c r="A1637" s="4">
        <v>10443919</v>
      </c>
      <c r="B1637" s="9" t="s">
        <v>340</v>
      </c>
      <c r="C1637" s="4" t="s">
        <v>135</v>
      </c>
      <c r="D1637" s="4" t="s">
        <v>136</v>
      </c>
      <c r="E1637" s="4" t="s">
        <v>384</v>
      </c>
      <c r="F1637" s="4">
        <v>1</v>
      </c>
    </row>
    <row r="1638" spans="1:6" x14ac:dyDescent="0.25">
      <c r="A1638" s="4">
        <v>10443919</v>
      </c>
      <c r="B1638" s="9" t="s">
        <v>340</v>
      </c>
      <c r="C1638" s="4" t="s">
        <v>135</v>
      </c>
      <c r="D1638" s="4" t="s">
        <v>136</v>
      </c>
      <c r="E1638" s="4" t="s">
        <v>385</v>
      </c>
      <c r="F1638" s="4">
        <v>1</v>
      </c>
    </row>
    <row r="1639" spans="1:6" x14ac:dyDescent="0.25">
      <c r="A1639" s="4">
        <v>10443919</v>
      </c>
      <c r="B1639" s="9" t="s">
        <v>340</v>
      </c>
      <c r="C1639" s="4" t="s">
        <v>135</v>
      </c>
      <c r="D1639" s="4" t="s">
        <v>136</v>
      </c>
      <c r="E1639" s="4" t="s">
        <v>377</v>
      </c>
      <c r="F1639" s="4">
        <v>0</v>
      </c>
    </row>
    <row r="1640" spans="1:6" x14ac:dyDescent="0.25">
      <c r="A1640" s="4">
        <v>10443920</v>
      </c>
      <c r="B1640" s="9" t="s">
        <v>340</v>
      </c>
      <c r="C1640" s="4" t="s">
        <v>305</v>
      </c>
      <c r="D1640" s="4" t="s">
        <v>253</v>
      </c>
      <c r="E1640" s="4" t="s">
        <v>380</v>
      </c>
      <c r="F1640" s="4">
        <v>1</v>
      </c>
    </row>
    <row r="1641" spans="1:6" x14ac:dyDescent="0.25">
      <c r="A1641" s="4">
        <v>10443920</v>
      </c>
      <c r="B1641" s="9" t="s">
        <v>340</v>
      </c>
      <c r="C1641" s="4" t="s">
        <v>305</v>
      </c>
      <c r="D1641" s="4" t="s">
        <v>253</v>
      </c>
      <c r="E1641" s="4" t="s">
        <v>381</v>
      </c>
      <c r="F1641" s="4">
        <v>1</v>
      </c>
    </row>
    <row r="1642" spans="1:6" x14ac:dyDescent="0.25">
      <c r="A1642" s="4">
        <v>10443920</v>
      </c>
      <c r="B1642" s="9" t="s">
        <v>340</v>
      </c>
      <c r="C1642" s="4" t="s">
        <v>305</v>
      </c>
      <c r="D1642" s="4" t="s">
        <v>253</v>
      </c>
      <c r="E1642" s="4" t="s">
        <v>382</v>
      </c>
      <c r="F1642" s="4">
        <v>1</v>
      </c>
    </row>
    <row r="1643" spans="1:6" x14ac:dyDescent="0.25">
      <c r="A1643" s="4">
        <v>10443920</v>
      </c>
      <c r="B1643" s="9" t="s">
        <v>340</v>
      </c>
      <c r="C1643" s="4" t="s">
        <v>305</v>
      </c>
      <c r="D1643" s="4" t="s">
        <v>253</v>
      </c>
      <c r="E1643" s="4" t="s">
        <v>383</v>
      </c>
      <c r="F1643" s="4">
        <v>1</v>
      </c>
    </row>
    <row r="1644" spans="1:6" x14ac:dyDescent="0.25">
      <c r="A1644" s="4">
        <v>10443920</v>
      </c>
      <c r="B1644" s="9" t="s">
        <v>340</v>
      </c>
      <c r="C1644" s="4" t="s">
        <v>305</v>
      </c>
      <c r="D1644" s="4" t="s">
        <v>253</v>
      </c>
      <c r="E1644" s="4" t="s">
        <v>384</v>
      </c>
      <c r="F1644" s="4">
        <v>1</v>
      </c>
    </row>
    <row r="1645" spans="1:6" x14ac:dyDescent="0.25">
      <c r="A1645" s="4">
        <v>10443920</v>
      </c>
      <c r="B1645" s="9" t="s">
        <v>340</v>
      </c>
      <c r="C1645" s="4" t="s">
        <v>305</v>
      </c>
      <c r="D1645" s="4" t="s">
        <v>253</v>
      </c>
      <c r="E1645" s="4" t="s">
        <v>385</v>
      </c>
      <c r="F1645" s="4">
        <v>1</v>
      </c>
    </row>
    <row r="1646" spans="1:6" x14ac:dyDescent="0.25">
      <c r="A1646" s="4">
        <v>10443920</v>
      </c>
      <c r="B1646" s="9" t="s">
        <v>340</v>
      </c>
      <c r="C1646" s="4" t="s">
        <v>305</v>
      </c>
      <c r="D1646" s="4" t="s">
        <v>253</v>
      </c>
      <c r="E1646" s="4" t="s">
        <v>377</v>
      </c>
      <c r="F1646" s="4">
        <v>0</v>
      </c>
    </row>
    <row r="1647" spans="1:6" x14ac:dyDescent="0.25">
      <c r="A1647" s="4">
        <v>10443921</v>
      </c>
      <c r="B1647" s="9" t="s">
        <v>340</v>
      </c>
      <c r="C1647" s="4" t="s">
        <v>242</v>
      </c>
      <c r="D1647" s="4" t="s">
        <v>136</v>
      </c>
      <c r="E1647" s="4" t="s">
        <v>380</v>
      </c>
      <c r="F1647" s="4">
        <v>1</v>
      </c>
    </row>
    <row r="1648" spans="1:6" x14ac:dyDescent="0.25">
      <c r="A1648" s="4">
        <v>10443921</v>
      </c>
      <c r="B1648" s="9" t="s">
        <v>340</v>
      </c>
      <c r="C1648" s="4" t="s">
        <v>242</v>
      </c>
      <c r="D1648" s="4" t="s">
        <v>136</v>
      </c>
      <c r="E1648" s="4" t="s">
        <v>381</v>
      </c>
      <c r="F1648" s="4">
        <v>1</v>
      </c>
    </row>
    <row r="1649" spans="1:6" x14ac:dyDescent="0.25">
      <c r="A1649" s="4">
        <v>10443921</v>
      </c>
      <c r="B1649" s="9" t="s">
        <v>340</v>
      </c>
      <c r="C1649" s="4" t="s">
        <v>242</v>
      </c>
      <c r="D1649" s="4" t="s">
        <v>136</v>
      </c>
      <c r="E1649" s="4" t="s">
        <v>382</v>
      </c>
      <c r="F1649" s="4">
        <v>1</v>
      </c>
    </row>
    <row r="1650" spans="1:6" x14ac:dyDescent="0.25">
      <c r="A1650" s="4">
        <v>10443921</v>
      </c>
      <c r="B1650" s="9" t="s">
        <v>340</v>
      </c>
      <c r="C1650" s="4" t="s">
        <v>242</v>
      </c>
      <c r="D1650" s="4" t="s">
        <v>136</v>
      </c>
      <c r="E1650" s="4" t="s">
        <v>383</v>
      </c>
      <c r="F1650" s="4">
        <v>1</v>
      </c>
    </row>
    <row r="1651" spans="1:6" x14ac:dyDescent="0.25">
      <c r="A1651" s="4">
        <v>10443921</v>
      </c>
      <c r="B1651" s="9" t="s">
        <v>340</v>
      </c>
      <c r="C1651" s="4" t="s">
        <v>242</v>
      </c>
      <c r="D1651" s="4" t="s">
        <v>136</v>
      </c>
      <c r="E1651" s="4" t="s">
        <v>384</v>
      </c>
      <c r="F1651" s="4">
        <v>1</v>
      </c>
    </row>
    <row r="1652" spans="1:6" x14ac:dyDescent="0.25">
      <c r="A1652" s="4">
        <v>10443921</v>
      </c>
      <c r="B1652" s="9" t="s">
        <v>340</v>
      </c>
      <c r="C1652" s="4" t="s">
        <v>242</v>
      </c>
      <c r="D1652" s="4" t="s">
        <v>136</v>
      </c>
      <c r="E1652" s="4" t="s">
        <v>385</v>
      </c>
      <c r="F1652" s="4">
        <v>0</v>
      </c>
    </row>
    <row r="1653" spans="1:6" x14ac:dyDescent="0.25">
      <c r="A1653" s="4">
        <v>10443921</v>
      </c>
      <c r="B1653" s="9" t="s">
        <v>340</v>
      </c>
      <c r="C1653" s="4" t="s">
        <v>242</v>
      </c>
      <c r="D1653" s="4" t="s">
        <v>136</v>
      </c>
      <c r="E1653" s="4" t="s">
        <v>377</v>
      </c>
      <c r="F1653" s="4">
        <v>0</v>
      </c>
    </row>
    <row r="1654" spans="1:6" x14ac:dyDescent="0.25">
      <c r="A1654" s="4">
        <v>10443922</v>
      </c>
      <c r="B1654" s="9" t="s">
        <v>340</v>
      </c>
      <c r="C1654" s="4" t="s">
        <v>141</v>
      </c>
      <c r="D1654" s="4" t="s">
        <v>136</v>
      </c>
      <c r="E1654" s="4" t="s">
        <v>380</v>
      </c>
      <c r="F1654" s="4">
        <v>0</v>
      </c>
    </row>
    <row r="1655" spans="1:6" x14ac:dyDescent="0.25">
      <c r="A1655" s="4">
        <v>10443922</v>
      </c>
      <c r="B1655" s="9" t="s">
        <v>340</v>
      </c>
      <c r="C1655" s="4" t="s">
        <v>141</v>
      </c>
      <c r="D1655" s="4" t="s">
        <v>136</v>
      </c>
      <c r="E1655" s="4" t="s">
        <v>381</v>
      </c>
      <c r="F1655" s="4">
        <v>1</v>
      </c>
    </row>
    <row r="1656" spans="1:6" x14ac:dyDescent="0.25">
      <c r="A1656" s="4">
        <v>10443922</v>
      </c>
      <c r="B1656" s="9" t="s">
        <v>340</v>
      </c>
      <c r="C1656" s="4" t="s">
        <v>141</v>
      </c>
      <c r="D1656" s="4" t="s">
        <v>136</v>
      </c>
      <c r="E1656" s="4" t="s">
        <v>382</v>
      </c>
      <c r="F1656" s="4">
        <v>1</v>
      </c>
    </row>
    <row r="1657" spans="1:6" x14ac:dyDescent="0.25">
      <c r="A1657" s="4">
        <v>10443922</v>
      </c>
      <c r="B1657" s="9" t="s">
        <v>340</v>
      </c>
      <c r="C1657" s="4" t="s">
        <v>141</v>
      </c>
      <c r="D1657" s="4" t="s">
        <v>136</v>
      </c>
      <c r="E1657" s="4" t="s">
        <v>383</v>
      </c>
      <c r="F1657" s="4">
        <v>1</v>
      </c>
    </row>
    <row r="1658" spans="1:6" x14ac:dyDescent="0.25">
      <c r="A1658" s="4">
        <v>10443922</v>
      </c>
      <c r="B1658" s="9" t="s">
        <v>340</v>
      </c>
      <c r="C1658" s="4" t="s">
        <v>141</v>
      </c>
      <c r="D1658" s="4" t="s">
        <v>136</v>
      </c>
      <c r="E1658" s="4" t="s">
        <v>384</v>
      </c>
      <c r="F1658" s="4">
        <v>1</v>
      </c>
    </row>
    <row r="1659" spans="1:6" x14ac:dyDescent="0.25">
      <c r="A1659" s="4">
        <v>10443922</v>
      </c>
      <c r="B1659" s="9" t="s">
        <v>340</v>
      </c>
      <c r="C1659" s="4" t="s">
        <v>141</v>
      </c>
      <c r="D1659" s="4" t="s">
        <v>136</v>
      </c>
      <c r="E1659" s="4" t="s">
        <v>385</v>
      </c>
      <c r="F1659" s="4">
        <v>0</v>
      </c>
    </row>
    <row r="1660" spans="1:6" x14ac:dyDescent="0.25">
      <c r="A1660" s="4">
        <v>10443922</v>
      </c>
      <c r="B1660" s="9" t="s">
        <v>340</v>
      </c>
      <c r="C1660" s="4" t="s">
        <v>141</v>
      </c>
      <c r="D1660" s="4" t="s">
        <v>136</v>
      </c>
      <c r="E1660" s="4" t="s">
        <v>377</v>
      </c>
      <c r="F1660" s="4">
        <v>0</v>
      </c>
    </row>
    <row r="1661" spans="1:6" x14ac:dyDescent="0.25">
      <c r="A1661" s="4">
        <v>10443923</v>
      </c>
      <c r="B1661" s="9" t="s">
        <v>340</v>
      </c>
      <c r="C1661" s="4" t="s">
        <v>259</v>
      </c>
      <c r="D1661" s="4" t="s">
        <v>253</v>
      </c>
      <c r="E1661" s="4" t="s">
        <v>380</v>
      </c>
      <c r="F1661" s="4">
        <v>1</v>
      </c>
    </row>
    <row r="1662" spans="1:6" x14ac:dyDescent="0.25">
      <c r="A1662" s="4">
        <v>10443923</v>
      </c>
      <c r="B1662" s="9" t="s">
        <v>340</v>
      </c>
      <c r="C1662" s="4" t="s">
        <v>259</v>
      </c>
      <c r="D1662" s="4" t="s">
        <v>253</v>
      </c>
      <c r="E1662" s="4" t="s">
        <v>381</v>
      </c>
      <c r="F1662" s="4">
        <v>1</v>
      </c>
    </row>
    <row r="1663" spans="1:6" x14ac:dyDescent="0.25">
      <c r="A1663" s="4">
        <v>10443923</v>
      </c>
      <c r="B1663" s="9" t="s">
        <v>340</v>
      </c>
      <c r="C1663" s="4" t="s">
        <v>259</v>
      </c>
      <c r="D1663" s="4" t="s">
        <v>253</v>
      </c>
      <c r="E1663" s="4" t="s">
        <v>382</v>
      </c>
      <c r="F1663" s="4">
        <v>1</v>
      </c>
    </row>
    <row r="1664" spans="1:6" x14ac:dyDescent="0.25">
      <c r="A1664" s="4">
        <v>10443923</v>
      </c>
      <c r="B1664" s="9" t="s">
        <v>340</v>
      </c>
      <c r="C1664" s="4" t="s">
        <v>259</v>
      </c>
      <c r="D1664" s="4" t="s">
        <v>253</v>
      </c>
      <c r="E1664" s="4" t="s">
        <v>383</v>
      </c>
      <c r="F1664" s="4">
        <v>1</v>
      </c>
    </row>
    <row r="1665" spans="1:6" x14ac:dyDescent="0.25">
      <c r="A1665" s="4">
        <v>10443923</v>
      </c>
      <c r="B1665" s="9" t="s">
        <v>340</v>
      </c>
      <c r="C1665" s="4" t="s">
        <v>259</v>
      </c>
      <c r="D1665" s="4" t="s">
        <v>253</v>
      </c>
      <c r="E1665" s="4" t="s">
        <v>384</v>
      </c>
      <c r="F1665" s="4">
        <v>1</v>
      </c>
    </row>
    <row r="1666" spans="1:6" x14ac:dyDescent="0.25">
      <c r="A1666" s="4">
        <v>10443923</v>
      </c>
      <c r="B1666" s="9" t="s">
        <v>340</v>
      </c>
      <c r="C1666" s="4" t="s">
        <v>259</v>
      </c>
      <c r="D1666" s="4" t="s">
        <v>253</v>
      </c>
      <c r="E1666" s="4" t="s">
        <v>385</v>
      </c>
      <c r="F1666" s="4">
        <v>0</v>
      </c>
    </row>
    <row r="1667" spans="1:6" x14ac:dyDescent="0.25">
      <c r="A1667" s="4">
        <v>10443923</v>
      </c>
      <c r="B1667" s="9" t="s">
        <v>340</v>
      </c>
      <c r="C1667" s="4" t="s">
        <v>259</v>
      </c>
      <c r="D1667" s="4" t="s">
        <v>253</v>
      </c>
      <c r="E1667" s="4" t="s">
        <v>377</v>
      </c>
      <c r="F1667" s="4">
        <v>0</v>
      </c>
    </row>
    <row r="1668" spans="1:6" x14ac:dyDescent="0.25">
      <c r="A1668" s="4">
        <v>10443924</v>
      </c>
      <c r="B1668" s="9" t="s">
        <v>340</v>
      </c>
      <c r="C1668" s="4" t="s">
        <v>247</v>
      </c>
      <c r="D1668" s="4" t="s">
        <v>136</v>
      </c>
      <c r="E1668" s="4" t="s">
        <v>380</v>
      </c>
      <c r="F1668" s="4">
        <v>1</v>
      </c>
    </row>
    <row r="1669" spans="1:6" x14ac:dyDescent="0.25">
      <c r="A1669" s="4">
        <v>10443924</v>
      </c>
      <c r="B1669" s="9" t="s">
        <v>340</v>
      </c>
      <c r="C1669" s="4" t="s">
        <v>247</v>
      </c>
      <c r="D1669" s="4" t="s">
        <v>136</v>
      </c>
      <c r="E1669" s="4" t="s">
        <v>381</v>
      </c>
      <c r="F1669" s="4">
        <v>1</v>
      </c>
    </row>
    <row r="1670" spans="1:6" x14ac:dyDescent="0.25">
      <c r="A1670" s="4">
        <v>10443924</v>
      </c>
      <c r="B1670" s="9" t="s">
        <v>340</v>
      </c>
      <c r="C1670" s="4" t="s">
        <v>247</v>
      </c>
      <c r="D1670" s="4" t="s">
        <v>136</v>
      </c>
      <c r="E1670" s="4" t="s">
        <v>382</v>
      </c>
      <c r="F1670" s="4">
        <v>1</v>
      </c>
    </row>
    <row r="1671" spans="1:6" x14ac:dyDescent="0.25">
      <c r="A1671" s="4">
        <v>10443924</v>
      </c>
      <c r="B1671" s="9" t="s">
        <v>340</v>
      </c>
      <c r="C1671" s="4" t="s">
        <v>247</v>
      </c>
      <c r="D1671" s="4" t="s">
        <v>136</v>
      </c>
      <c r="E1671" s="4" t="s">
        <v>383</v>
      </c>
      <c r="F1671" s="4">
        <v>1</v>
      </c>
    </row>
    <row r="1672" spans="1:6" x14ac:dyDescent="0.25">
      <c r="A1672" s="4">
        <v>10443924</v>
      </c>
      <c r="B1672" s="9" t="s">
        <v>340</v>
      </c>
      <c r="C1672" s="4" t="s">
        <v>247</v>
      </c>
      <c r="D1672" s="4" t="s">
        <v>136</v>
      </c>
      <c r="E1672" s="4" t="s">
        <v>384</v>
      </c>
      <c r="F1672" s="4">
        <v>1</v>
      </c>
    </row>
    <row r="1673" spans="1:6" x14ac:dyDescent="0.25">
      <c r="A1673" s="4">
        <v>10443924</v>
      </c>
      <c r="B1673" s="9" t="s">
        <v>340</v>
      </c>
      <c r="C1673" s="4" t="s">
        <v>247</v>
      </c>
      <c r="D1673" s="4" t="s">
        <v>136</v>
      </c>
      <c r="E1673" s="4" t="s">
        <v>385</v>
      </c>
      <c r="F1673" s="4">
        <v>1</v>
      </c>
    </row>
    <row r="1674" spans="1:6" x14ac:dyDescent="0.25">
      <c r="A1674" s="4">
        <v>10443924</v>
      </c>
      <c r="B1674" s="9" t="s">
        <v>340</v>
      </c>
      <c r="C1674" s="4" t="s">
        <v>247</v>
      </c>
      <c r="D1674" s="4" t="s">
        <v>136</v>
      </c>
      <c r="E1674" s="4" t="s">
        <v>377</v>
      </c>
      <c r="F1674" s="4">
        <v>0</v>
      </c>
    </row>
    <row r="1675" spans="1:6" x14ac:dyDescent="0.25">
      <c r="A1675" s="4">
        <v>10443925</v>
      </c>
      <c r="B1675" s="9" t="s">
        <v>340</v>
      </c>
      <c r="C1675" s="4" t="s">
        <v>242</v>
      </c>
      <c r="D1675" s="4" t="s">
        <v>136</v>
      </c>
      <c r="E1675" s="4" t="s">
        <v>380</v>
      </c>
      <c r="F1675" s="4">
        <v>1</v>
      </c>
    </row>
    <row r="1676" spans="1:6" x14ac:dyDescent="0.25">
      <c r="A1676" s="4">
        <v>10443925</v>
      </c>
      <c r="B1676" s="9" t="s">
        <v>340</v>
      </c>
      <c r="C1676" s="4" t="s">
        <v>242</v>
      </c>
      <c r="D1676" s="4" t="s">
        <v>136</v>
      </c>
      <c r="E1676" s="4" t="s">
        <v>381</v>
      </c>
      <c r="F1676" s="4">
        <v>1</v>
      </c>
    </row>
    <row r="1677" spans="1:6" x14ac:dyDescent="0.25">
      <c r="A1677" s="4">
        <v>10443925</v>
      </c>
      <c r="B1677" s="9" t="s">
        <v>340</v>
      </c>
      <c r="C1677" s="4" t="s">
        <v>242</v>
      </c>
      <c r="D1677" s="4" t="s">
        <v>136</v>
      </c>
      <c r="E1677" s="4" t="s">
        <v>382</v>
      </c>
      <c r="F1677" s="4">
        <v>1</v>
      </c>
    </row>
    <row r="1678" spans="1:6" x14ac:dyDescent="0.25">
      <c r="A1678" s="4">
        <v>10443925</v>
      </c>
      <c r="B1678" s="9" t="s">
        <v>340</v>
      </c>
      <c r="C1678" s="4" t="s">
        <v>242</v>
      </c>
      <c r="D1678" s="4" t="s">
        <v>136</v>
      </c>
      <c r="E1678" s="4" t="s">
        <v>383</v>
      </c>
      <c r="F1678" s="4">
        <v>1</v>
      </c>
    </row>
    <row r="1679" spans="1:6" x14ac:dyDescent="0.25">
      <c r="A1679" s="4">
        <v>10443925</v>
      </c>
      <c r="B1679" s="9" t="s">
        <v>340</v>
      </c>
      <c r="C1679" s="4" t="s">
        <v>242</v>
      </c>
      <c r="D1679" s="4" t="s">
        <v>136</v>
      </c>
      <c r="E1679" s="4" t="s">
        <v>384</v>
      </c>
      <c r="F1679" s="4">
        <v>1</v>
      </c>
    </row>
    <row r="1680" spans="1:6" x14ac:dyDescent="0.25">
      <c r="A1680" s="4">
        <v>10443925</v>
      </c>
      <c r="B1680" s="9" t="s">
        <v>340</v>
      </c>
      <c r="C1680" s="4" t="s">
        <v>242</v>
      </c>
      <c r="D1680" s="4" t="s">
        <v>136</v>
      </c>
      <c r="E1680" s="4" t="s">
        <v>385</v>
      </c>
      <c r="F1680" s="4">
        <v>0</v>
      </c>
    </row>
    <row r="1681" spans="1:6" x14ac:dyDescent="0.25">
      <c r="A1681" s="4">
        <v>10443925</v>
      </c>
      <c r="B1681" s="9" t="s">
        <v>340</v>
      </c>
      <c r="C1681" s="4" t="s">
        <v>242</v>
      </c>
      <c r="D1681" s="4" t="s">
        <v>136</v>
      </c>
      <c r="E1681" s="4" t="s">
        <v>377</v>
      </c>
      <c r="F1681" s="4">
        <v>0</v>
      </c>
    </row>
    <row r="1682" spans="1:6" x14ac:dyDescent="0.25">
      <c r="A1682" s="4">
        <v>10443926</v>
      </c>
      <c r="B1682" s="9" t="s">
        <v>340</v>
      </c>
      <c r="C1682" s="4" t="s">
        <v>292</v>
      </c>
      <c r="D1682" s="4" t="s">
        <v>233</v>
      </c>
      <c r="E1682" s="4" t="s">
        <v>380</v>
      </c>
      <c r="F1682" s="4">
        <v>1</v>
      </c>
    </row>
    <row r="1683" spans="1:6" x14ac:dyDescent="0.25">
      <c r="A1683" s="4">
        <v>10443926</v>
      </c>
      <c r="B1683" s="9" t="s">
        <v>340</v>
      </c>
      <c r="C1683" s="4" t="s">
        <v>292</v>
      </c>
      <c r="D1683" s="4" t="s">
        <v>233</v>
      </c>
      <c r="E1683" s="4" t="s">
        <v>381</v>
      </c>
      <c r="F1683" s="4">
        <v>0</v>
      </c>
    </row>
    <row r="1684" spans="1:6" x14ac:dyDescent="0.25">
      <c r="A1684" s="4">
        <v>10443926</v>
      </c>
      <c r="B1684" s="9" t="s">
        <v>340</v>
      </c>
      <c r="C1684" s="4" t="s">
        <v>292</v>
      </c>
      <c r="D1684" s="4" t="s">
        <v>233</v>
      </c>
      <c r="E1684" s="4" t="s">
        <v>382</v>
      </c>
      <c r="F1684" s="4">
        <v>1</v>
      </c>
    </row>
    <row r="1685" spans="1:6" x14ac:dyDescent="0.25">
      <c r="A1685" s="4">
        <v>10443926</v>
      </c>
      <c r="B1685" s="9" t="s">
        <v>340</v>
      </c>
      <c r="C1685" s="4" t="s">
        <v>292</v>
      </c>
      <c r="D1685" s="4" t="s">
        <v>233</v>
      </c>
      <c r="E1685" s="4" t="s">
        <v>383</v>
      </c>
      <c r="F1685" s="4">
        <v>0</v>
      </c>
    </row>
    <row r="1686" spans="1:6" x14ac:dyDescent="0.25">
      <c r="A1686" s="4">
        <v>10443926</v>
      </c>
      <c r="B1686" s="9" t="s">
        <v>340</v>
      </c>
      <c r="C1686" s="4" t="s">
        <v>292</v>
      </c>
      <c r="D1686" s="4" t="s">
        <v>233</v>
      </c>
      <c r="E1686" s="4" t="s">
        <v>384</v>
      </c>
      <c r="F1686" s="4">
        <v>0</v>
      </c>
    </row>
    <row r="1687" spans="1:6" x14ac:dyDescent="0.25">
      <c r="A1687" s="4">
        <v>10443926</v>
      </c>
      <c r="B1687" s="9" t="s">
        <v>340</v>
      </c>
      <c r="C1687" s="4" t="s">
        <v>292</v>
      </c>
      <c r="D1687" s="4" t="s">
        <v>233</v>
      </c>
      <c r="E1687" s="4" t="s">
        <v>385</v>
      </c>
      <c r="F1687" s="4">
        <v>0</v>
      </c>
    </row>
    <row r="1688" spans="1:6" x14ac:dyDescent="0.25">
      <c r="A1688" s="4">
        <v>10443926</v>
      </c>
      <c r="B1688" s="9" t="s">
        <v>340</v>
      </c>
      <c r="C1688" s="4" t="s">
        <v>292</v>
      </c>
      <c r="D1688" s="4" t="s">
        <v>233</v>
      </c>
      <c r="E1688" s="4" t="s">
        <v>377</v>
      </c>
      <c r="F1688" s="4">
        <v>0</v>
      </c>
    </row>
    <row r="1689" spans="1:6" x14ac:dyDescent="0.25">
      <c r="A1689" s="4">
        <v>10443927</v>
      </c>
      <c r="B1689" s="9" t="s">
        <v>340</v>
      </c>
      <c r="C1689" s="4" t="s">
        <v>151</v>
      </c>
      <c r="D1689" s="4" t="s">
        <v>136</v>
      </c>
      <c r="E1689" s="4" t="s">
        <v>380</v>
      </c>
      <c r="F1689" s="4">
        <v>1</v>
      </c>
    </row>
    <row r="1690" spans="1:6" x14ac:dyDescent="0.25">
      <c r="A1690" s="4">
        <v>10443927</v>
      </c>
      <c r="B1690" s="9" t="s">
        <v>340</v>
      </c>
      <c r="C1690" s="4" t="s">
        <v>151</v>
      </c>
      <c r="D1690" s="4" t="s">
        <v>136</v>
      </c>
      <c r="E1690" s="4" t="s">
        <v>381</v>
      </c>
      <c r="F1690" s="4">
        <v>1</v>
      </c>
    </row>
    <row r="1691" spans="1:6" x14ac:dyDescent="0.25">
      <c r="A1691" s="4">
        <v>10443927</v>
      </c>
      <c r="B1691" s="9" t="s">
        <v>340</v>
      </c>
      <c r="C1691" s="4" t="s">
        <v>151</v>
      </c>
      <c r="D1691" s="4" t="s">
        <v>136</v>
      </c>
      <c r="E1691" s="4" t="s">
        <v>382</v>
      </c>
      <c r="F1691" s="4">
        <v>1</v>
      </c>
    </row>
    <row r="1692" spans="1:6" x14ac:dyDescent="0.25">
      <c r="A1692" s="4">
        <v>10443927</v>
      </c>
      <c r="B1692" s="9" t="s">
        <v>340</v>
      </c>
      <c r="C1692" s="4" t="s">
        <v>151</v>
      </c>
      <c r="D1692" s="4" t="s">
        <v>136</v>
      </c>
      <c r="E1692" s="4" t="s">
        <v>383</v>
      </c>
      <c r="F1692" s="4">
        <v>1</v>
      </c>
    </row>
    <row r="1693" spans="1:6" x14ac:dyDescent="0.25">
      <c r="A1693" s="4">
        <v>10443927</v>
      </c>
      <c r="B1693" s="9" t="s">
        <v>340</v>
      </c>
      <c r="C1693" s="4" t="s">
        <v>151</v>
      </c>
      <c r="D1693" s="4" t="s">
        <v>136</v>
      </c>
      <c r="E1693" s="4" t="s">
        <v>384</v>
      </c>
      <c r="F1693" s="4">
        <v>1</v>
      </c>
    </row>
    <row r="1694" spans="1:6" x14ac:dyDescent="0.25">
      <c r="A1694" s="4">
        <v>10443927</v>
      </c>
      <c r="B1694" s="9" t="s">
        <v>340</v>
      </c>
      <c r="C1694" s="4" t="s">
        <v>151</v>
      </c>
      <c r="D1694" s="4" t="s">
        <v>136</v>
      </c>
      <c r="E1694" s="4" t="s">
        <v>385</v>
      </c>
      <c r="F1694" s="4">
        <v>1</v>
      </c>
    </row>
    <row r="1695" spans="1:6" x14ac:dyDescent="0.25">
      <c r="A1695" s="4">
        <v>10443927</v>
      </c>
      <c r="B1695" s="9" t="s">
        <v>340</v>
      </c>
      <c r="C1695" s="4" t="s">
        <v>151</v>
      </c>
      <c r="D1695" s="4" t="s">
        <v>136</v>
      </c>
      <c r="E1695" s="4" t="s">
        <v>377</v>
      </c>
      <c r="F1695" s="4">
        <v>0</v>
      </c>
    </row>
    <row r="1696" spans="1:6" x14ac:dyDescent="0.25">
      <c r="A1696" s="4">
        <v>10443928</v>
      </c>
      <c r="B1696" s="9" t="s">
        <v>340</v>
      </c>
      <c r="C1696" s="4" t="s">
        <v>281</v>
      </c>
      <c r="D1696" s="4" t="s">
        <v>253</v>
      </c>
      <c r="E1696" s="4" t="s">
        <v>380</v>
      </c>
      <c r="F1696" s="4">
        <v>1</v>
      </c>
    </row>
    <row r="1697" spans="1:6" x14ac:dyDescent="0.25">
      <c r="A1697" s="4">
        <v>10443928</v>
      </c>
      <c r="B1697" s="9" t="s">
        <v>340</v>
      </c>
      <c r="C1697" s="4" t="s">
        <v>281</v>
      </c>
      <c r="D1697" s="4" t="s">
        <v>253</v>
      </c>
      <c r="E1697" s="4" t="s">
        <v>381</v>
      </c>
      <c r="F1697" s="4">
        <v>1</v>
      </c>
    </row>
    <row r="1698" spans="1:6" x14ac:dyDescent="0.25">
      <c r="A1698" s="4">
        <v>10443928</v>
      </c>
      <c r="B1698" s="9" t="s">
        <v>340</v>
      </c>
      <c r="C1698" s="4" t="s">
        <v>281</v>
      </c>
      <c r="D1698" s="4" t="s">
        <v>253</v>
      </c>
      <c r="E1698" s="4" t="s">
        <v>382</v>
      </c>
      <c r="F1698" s="4">
        <v>1</v>
      </c>
    </row>
    <row r="1699" spans="1:6" x14ac:dyDescent="0.25">
      <c r="A1699" s="4">
        <v>10443928</v>
      </c>
      <c r="B1699" s="9" t="s">
        <v>340</v>
      </c>
      <c r="C1699" s="4" t="s">
        <v>281</v>
      </c>
      <c r="D1699" s="4" t="s">
        <v>253</v>
      </c>
      <c r="E1699" s="4" t="s">
        <v>383</v>
      </c>
      <c r="F1699" s="4">
        <v>1</v>
      </c>
    </row>
    <row r="1700" spans="1:6" x14ac:dyDescent="0.25">
      <c r="A1700" s="4">
        <v>10443928</v>
      </c>
      <c r="B1700" s="9" t="s">
        <v>340</v>
      </c>
      <c r="C1700" s="4" t="s">
        <v>281</v>
      </c>
      <c r="D1700" s="4" t="s">
        <v>253</v>
      </c>
      <c r="E1700" s="4" t="s">
        <v>384</v>
      </c>
      <c r="F1700" s="4">
        <v>1</v>
      </c>
    </row>
    <row r="1701" spans="1:6" x14ac:dyDescent="0.25">
      <c r="A1701" s="4">
        <v>10443928</v>
      </c>
      <c r="B1701" s="9" t="s">
        <v>340</v>
      </c>
      <c r="C1701" s="4" t="s">
        <v>281</v>
      </c>
      <c r="D1701" s="4" t="s">
        <v>253</v>
      </c>
      <c r="E1701" s="4" t="s">
        <v>385</v>
      </c>
      <c r="F1701" s="4">
        <v>1</v>
      </c>
    </row>
    <row r="1702" spans="1:6" x14ac:dyDescent="0.25">
      <c r="A1702" s="4">
        <v>10443928</v>
      </c>
      <c r="B1702" s="9" t="s">
        <v>340</v>
      </c>
      <c r="C1702" s="4" t="s">
        <v>281</v>
      </c>
      <c r="D1702" s="4" t="s">
        <v>253</v>
      </c>
      <c r="E1702" s="4" t="s">
        <v>377</v>
      </c>
      <c r="F1702" s="4">
        <v>0</v>
      </c>
    </row>
    <row r="1703" spans="1:6" x14ac:dyDescent="0.25">
      <c r="A1703" s="4">
        <v>10443929</v>
      </c>
      <c r="B1703" s="9" t="s">
        <v>340</v>
      </c>
      <c r="C1703" s="4" t="s">
        <v>237</v>
      </c>
      <c r="D1703" s="4" t="s">
        <v>233</v>
      </c>
      <c r="E1703" s="4" t="s">
        <v>380</v>
      </c>
      <c r="F1703" s="4">
        <v>1</v>
      </c>
    </row>
    <row r="1704" spans="1:6" x14ac:dyDescent="0.25">
      <c r="A1704" s="4">
        <v>10443929</v>
      </c>
      <c r="B1704" s="9" t="s">
        <v>340</v>
      </c>
      <c r="C1704" s="4" t="s">
        <v>237</v>
      </c>
      <c r="D1704" s="4" t="s">
        <v>233</v>
      </c>
      <c r="E1704" s="4" t="s">
        <v>381</v>
      </c>
      <c r="F1704" s="4">
        <v>1</v>
      </c>
    </row>
    <row r="1705" spans="1:6" x14ac:dyDescent="0.25">
      <c r="A1705" s="4">
        <v>10443929</v>
      </c>
      <c r="B1705" s="9" t="s">
        <v>340</v>
      </c>
      <c r="C1705" s="4" t="s">
        <v>237</v>
      </c>
      <c r="D1705" s="4" t="s">
        <v>233</v>
      </c>
      <c r="E1705" s="4" t="s">
        <v>382</v>
      </c>
      <c r="F1705" s="4">
        <v>1</v>
      </c>
    </row>
    <row r="1706" spans="1:6" x14ac:dyDescent="0.25">
      <c r="A1706" s="4">
        <v>10443929</v>
      </c>
      <c r="B1706" s="9" t="s">
        <v>340</v>
      </c>
      <c r="C1706" s="4" t="s">
        <v>237</v>
      </c>
      <c r="D1706" s="4" t="s">
        <v>233</v>
      </c>
      <c r="E1706" s="4" t="s">
        <v>383</v>
      </c>
      <c r="F1706" s="4">
        <v>1</v>
      </c>
    </row>
    <row r="1707" spans="1:6" x14ac:dyDescent="0.25">
      <c r="A1707" s="4">
        <v>10443929</v>
      </c>
      <c r="B1707" s="9" t="s">
        <v>340</v>
      </c>
      <c r="C1707" s="4" t="s">
        <v>237</v>
      </c>
      <c r="D1707" s="4" t="s">
        <v>233</v>
      </c>
      <c r="E1707" s="4" t="s">
        <v>384</v>
      </c>
      <c r="F1707" s="4">
        <v>1</v>
      </c>
    </row>
    <row r="1708" spans="1:6" x14ac:dyDescent="0.25">
      <c r="A1708" s="4">
        <v>10443929</v>
      </c>
      <c r="B1708" s="9" t="s">
        <v>340</v>
      </c>
      <c r="C1708" s="4" t="s">
        <v>237</v>
      </c>
      <c r="D1708" s="4" t="s">
        <v>233</v>
      </c>
      <c r="E1708" s="4" t="s">
        <v>385</v>
      </c>
      <c r="F1708" s="4">
        <v>1</v>
      </c>
    </row>
    <row r="1709" spans="1:6" x14ac:dyDescent="0.25">
      <c r="A1709" s="4">
        <v>10443929</v>
      </c>
      <c r="B1709" s="9" t="s">
        <v>340</v>
      </c>
      <c r="C1709" s="4" t="s">
        <v>237</v>
      </c>
      <c r="D1709" s="4" t="s">
        <v>233</v>
      </c>
      <c r="E1709" s="4" t="s">
        <v>377</v>
      </c>
      <c r="F1709" s="4">
        <v>0</v>
      </c>
    </row>
    <row r="1710" spans="1:6" x14ac:dyDescent="0.25">
      <c r="A1710" s="4">
        <v>10443930</v>
      </c>
      <c r="B1710" s="9" t="s">
        <v>340</v>
      </c>
      <c r="C1710" s="4" t="s">
        <v>156</v>
      </c>
      <c r="D1710" s="4" t="s">
        <v>136</v>
      </c>
      <c r="E1710" s="4" t="s">
        <v>380</v>
      </c>
      <c r="F1710" s="4">
        <v>1</v>
      </c>
    </row>
    <row r="1711" spans="1:6" x14ac:dyDescent="0.25">
      <c r="A1711" s="4">
        <v>10443930</v>
      </c>
      <c r="B1711" s="9" t="s">
        <v>340</v>
      </c>
      <c r="C1711" s="4" t="s">
        <v>156</v>
      </c>
      <c r="D1711" s="4" t="s">
        <v>136</v>
      </c>
      <c r="E1711" s="4" t="s">
        <v>381</v>
      </c>
      <c r="F1711" s="4">
        <v>1</v>
      </c>
    </row>
    <row r="1712" spans="1:6" x14ac:dyDescent="0.25">
      <c r="A1712" s="4">
        <v>10443930</v>
      </c>
      <c r="B1712" s="9" t="s">
        <v>340</v>
      </c>
      <c r="C1712" s="4" t="s">
        <v>156</v>
      </c>
      <c r="D1712" s="4" t="s">
        <v>136</v>
      </c>
      <c r="E1712" s="4" t="s">
        <v>382</v>
      </c>
      <c r="F1712" s="4">
        <v>1</v>
      </c>
    </row>
    <row r="1713" spans="1:6" x14ac:dyDescent="0.25">
      <c r="A1713" s="4">
        <v>10443930</v>
      </c>
      <c r="B1713" s="9" t="s">
        <v>340</v>
      </c>
      <c r="C1713" s="4" t="s">
        <v>156</v>
      </c>
      <c r="D1713" s="4" t="s">
        <v>136</v>
      </c>
      <c r="E1713" s="4" t="s">
        <v>383</v>
      </c>
      <c r="F1713" s="4">
        <v>1</v>
      </c>
    </row>
    <row r="1714" spans="1:6" x14ac:dyDescent="0.25">
      <c r="A1714" s="4">
        <v>10443930</v>
      </c>
      <c r="B1714" s="9" t="s">
        <v>340</v>
      </c>
      <c r="C1714" s="4" t="s">
        <v>156</v>
      </c>
      <c r="D1714" s="4" t="s">
        <v>136</v>
      </c>
      <c r="E1714" s="4" t="s">
        <v>384</v>
      </c>
      <c r="F1714" s="4">
        <v>1</v>
      </c>
    </row>
    <row r="1715" spans="1:6" x14ac:dyDescent="0.25">
      <c r="A1715" s="4">
        <v>10443930</v>
      </c>
      <c r="B1715" s="9" t="s">
        <v>340</v>
      </c>
      <c r="C1715" s="4" t="s">
        <v>156</v>
      </c>
      <c r="D1715" s="4" t="s">
        <v>136</v>
      </c>
      <c r="E1715" s="4" t="s">
        <v>385</v>
      </c>
      <c r="F1715" s="4">
        <v>1</v>
      </c>
    </row>
    <row r="1716" spans="1:6" x14ac:dyDescent="0.25">
      <c r="A1716" s="4">
        <v>10443930</v>
      </c>
      <c r="B1716" s="9" t="s">
        <v>340</v>
      </c>
      <c r="C1716" s="4" t="s">
        <v>156</v>
      </c>
      <c r="D1716" s="4" t="s">
        <v>136</v>
      </c>
      <c r="E1716" s="4" t="s">
        <v>377</v>
      </c>
      <c r="F1716" s="4">
        <v>0</v>
      </c>
    </row>
    <row r="1717" spans="1:6" x14ac:dyDescent="0.25">
      <c r="A1717" s="4">
        <v>10443931</v>
      </c>
      <c r="B1717" s="9" t="s">
        <v>340</v>
      </c>
      <c r="C1717" s="4" t="s">
        <v>227</v>
      </c>
      <c r="D1717" s="4" t="s">
        <v>136</v>
      </c>
      <c r="E1717" s="4" t="s">
        <v>380</v>
      </c>
      <c r="F1717" s="4">
        <v>1</v>
      </c>
    </row>
    <row r="1718" spans="1:6" x14ac:dyDescent="0.25">
      <c r="A1718" s="4">
        <v>10443931</v>
      </c>
      <c r="B1718" s="9" t="s">
        <v>340</v>
      </c>
      <c r="C1718" s="4" t="s">
        <v>227</v>
      </c>
      <c r="D1718" s="4" t="s">
        <v>136</v>
      </c>
      <c r="E1718" s="4" t="s">
        <v>381</v>
      </c>
      <c r="F1718" s="4">
        <v>1</v>
      </c>
    </row>
    <row r="1719" spans="1:6" x14ac:dyDescent="0.25">
      <c r="A1719" s="4">
        <v>10443931</v>
      </c>
      <c r="B1719" s="9" t="s">
        <v>340</v>
      </c>
      <c r="C1719" s="4" t="s">
        <v>227</v>
      </c>
      <c r="D1719" s="4" t="s">
        <v>136</v>
      </c>
      <c r="E1719" s="4" t="s">
        <v>382</v>
      </c>
      <c r="F1719" s="4">
        <v>1</v>
      </c>
    </row>
    <row r="1720" spans="1:6" x14ac:dyDescent="0.25">
      <c r="A1720" s="4">
        <v>10443931</v>
      </c>
      <c r="B1720" s="9" t="s">
        <v>340</v>
      </c>
      <c r="C1720" s="4" t="s">
        <v>227</v>
      </c>
      <c r="D1720" s="4" t="s">
        <v>136</v>
      </c>
      <c r="E1720" s="4" t="s">
        <v>383</v>
      </c>
      <c r="F1720" s="4">
        <v>1</v>
      </c>
    </row>
    <row r="1721" spans="1:6" x14ac:dyDescent="0.25">
      <c r="A1721" s="4">
        <v>10443931</v>
      </c>
      <c r="B1721" s="9" t="s">
        <v>340</v>
      </c>
      <c r="C1721" s="4" t="s">
        <v>227</v>
      </c>
      <c r="D1721" s="4" t="s">
        <v>136</v>
      </c>
      <c r="E1721" s="4" t="s">
        <v>384</v>
      </c>
      <c r="F1721" s="4">
        <v>1</v>
      </c>
    </row>
    <row r="1722" spans="1:6" x14ac:dyDescent="0.25">
      <c r="A1722" s="4">
        <v>10443931</v>
      </c>
      <c r="B1722" s="9" t="s">
        <v>340</v>
      </c>
      <c r="C1722" s="4" t="s">
        <v>227</v>
      </c>
      <c r="D1722" s="4" t="s">
        <v>136</v>
      </c>
      <c r="E1722" s="4" t="s">
        <v>385</v>
      </c>
      <c r="F1722" s="4">
        <v>1</v>
      </c>
    </row>
    <row r="1723" spans="1:6" x14ac:dyDescent="0.25">
      <c r="A1723" s="4">
        <v>10443931</v>
      </c>
      <c r="B1723" s="9" t="s">
        <v>340</v>
      </c>
      <c r="C1723" s="4" t="s">
        <v>227</v>
      </c>
      <c r="D1723" s="4" t="s">
        <v>136</v>
      </c>
      <c r="E1723" s="4" t="s">
        <v>377</v>
      </c>
      <c r="F1723" s="4">
        <v>0</v>
      </c>
    </row>
    <row r="1724" spans="1:6" x14ac:dyDescent="0.25">
      <c r="A1724" s="4">
        <v>10443932</v>
      </c>
      <c r="B1724" s="9" t="s">
        <v>340</v>
      </c>
      <c r="C1724" s="4" t="s">
        <v>237</v>
      </c>
      <c r="D1724" s="4" t="s">
        <v>233</v>
      </c>
      <c r="E1724" s="4" t="s">
        <v>380</v>
      </c>
      <c r="F1724" s="4">
        <v>1</v>
      </c>
    </row>
    <row r="1725" spans="1:6" x14ac:dyDescent="0.25">
      <c r="A1725" s="4">
        <v>10443932</v>
      </c>
      <c r="B1725" s="9" t="s">
        <v>340</v>
      </c>
      <c r="C1725" s="4" t="s">
        <v>237</v>
      </c>
      <c r="D1725" s="4" t="s">
        <v>233</v>
      </c>
      <c r="E1725" s="4" t="s">
        <v>381</v>
      </c>
      <c r="F1725" s="4">
        <v>1</v>
      </c>
    </row>
    <row r="1726" spans="1:6" x14ac:dyDescent="0.25">
      <c r="A1726" s="4">
        <v>10443932</v>
      </c>
      <c r="B1726" s="9" t="s">
        <v>340</v>
      </c>
      <c r="C1726" s="4" t="s">
        <v>237</v>
      </c>
      <c r="D1726" s="4" t="s">
        <v>233</v>
      </c>
      <c r="E1726" s="4" t="s">
        <v>382</v>
      </c>
      <c r="F1726" s="4">
        <v>1</v>
      </c>
    </row>
    <row r="1727" spans="1:6" x14ac:dyDescent="0.25">
      <c r="A1727" s="4">
        <v>10443932</v>
      </c>
      <c r="B1727" s="9" t="s">
        <v>340</v>
      </c>
      <c r="C1727" s="4" t="s">
        <v>237</v>
      </c>
      <c r="D1727" s="4" t="s">
        <v>233</v>
      </c>
      <c r="E1727" s="4" t="s">
        <v>383</v>
      </c>
      <c r="F1727" s="4">
        <v>1</v>
      </c>
    </row>
    <row r="1728" spans="1:6" x14ac:dyDescent="0.25">
      <c r="A1728" s="4">
        <v>10443932</v>
      </c>
      <c r="B1728" s="9" t="s">
        <v>340</v>
      </c>
      <c r="C1728" s="4" t="s">
        <v>237</v>
      </c>
      <c r="D1728" s="4" t="s">
        <v>233</v>
      </c>
      <c r="E1728" s="4" t="s">
        <v>384</v>
      </c>
      <c r="F1728" s="4">
        <v>1</v>
      </c>
    </row>
    <row r="1729" spans="1:6" x14ac:dyDescent="0.25">
      <c r="A1729" s="4">
        <v>10443932</v>
      </c>
      <c r="B1729" s="9" t="s">
        <v>340</v>
      </c>
      <c r="C1729" s="4" t="s">
        <v>237</v>
      </c>
      <c r="D1729" s="4" t="s">
        <v>233</v>
      </c>
      <c r="E1729" s="4" t="s">
        <v>385</v>
      </c>
      <c r="F1729" s="4">
        <v>1</v>
      </c>
    </row>
    <row r="1730" spans="1:6" x14ac:dyDescent="0.25">
      <c r="A1730" s="4">
        <v>10443932</v>
      </c>
      <c r="B1730" s="9" t="s">
        <v>340</v>
      </c>
      <c r="C1730" s="4" t="s">
        <v>237</v>
      </c>
      <c r="D1730" s="4" t="s">
        <v>233</v>
      </c>
      <c r="E1730" s="4" t="s">
        <v>377</v>
      </c>
      <c r="F1730" s="4">
        <v>0</v>
      </c>
    </row>
    <row r="1731" spans="1:6" x14ac:dyDescent="0.25">
      <c r="A1731" s="4">
        <v>10443933</v>
      </c>
      <c r="B1731" s="9" t="s">
        <v>340</v>
      </c>
      <c r="C1731" s="4" t="s">
        <v>272</v>
      </c>
      <c r="D1731" s="4" t="s">
        <v>253</v>
      </c>
      <c r="E1731" s="4" t="s">
        <v>380</v>
      </c>
      <c r="F1731" s="4">
        <v>1</v>
      </c>
    </row>
    <row r="1732" spans="1:6" x14ac:dyDescent="0.25">
      <c r="A1732" s="4">
        <v>10443933</v>
      </c>
      <c r="B1732" s="9" t="s">
        <v>340</v>
      </c>
      <c r="C1732" s="4" t="s">
        <v>272</v>
      </c>
      <c r="D1732" s="4" t="s">
        <v>253</v>
      </c>
      <c r="E1732" s="4" t="s">
        <v>381</v>
      </c>
      <c r="F1732" s="4">
        <v>1</v>
      </c>
    </row>
    <row r="1733" spans="1:6" x14ac:dyDescent="0.25">
      <c r="A1733" s="4">
        <v>10443933</v>
      </c>
      <c r="B1733" s="9" t="s">
        <v>340</v>
      </c>
      <c r="C1733" s="4" t="s">
        <v>272</v>
      </c>
      <c r="D1733" s="4" t="s">
        <v>253</v>
      </c>
      <c r="E1733" s="4" t="s">
        <v>382</v>
      </c>
      <c r="F1733" s="4">
        <v>1</v>
      </c>
    </row>
    <row r="1734" spans="1:6" x14ac:dyDescent="0.25">
      <c r="A1734" s="4">
        <v>10443933</v>
      </c>
      <c r="B1734" s="9" t="s">
        <v>340</v>
      </c>
      <c r="C1734" s="4" t="s">
        <v>272</v>
      </c>
      <c r="D1734" s="4" t="s">
        <v>253</v>
      </c>
      <c r="E1734" s="4" t="s">
        <v>383</v>
      </c>
      <c r="F1734" s="4">
        <v>1</v>
      </c>
    </row>
    <row r="1735" spans="1:6" x14ac:dyDescent="0.25">
      <c r="A1735" s="4">
        <v>10443933</v>
      </c>
      <c r="B1735" s="9" t="s">
        <v>340</v>
      </c>
      <c r="C1735" s="4" t="s">
        <v>272</v>
      </c>
      <c r="D1735" s="4" t="s">
        <v>253</v>
      </c>
      <c r="E1735" s="4" t="s">
        <v>384</v>
      </c>
      <c r="F1735" s="4">
        <v>1</v>
      </c>
    </row>
    <row r="1736" spans="1:6" x14ac:dyDescent="0.25">
      <c r="A1736" s="4">
        <v>10443933</v>
      </c>
      <c r="B1736" s="9" t="s">
        <v>340</v>
      </c>
      <c r="C1736" s="4" t="s">
        <v>272</v>
      </c>
      <c r="D1736" s="4" t="s">
        <v>253</v>
      </c>
      <c r="E1736" s="4" t="s">
        <v>385</v>
      </c>
      <c r="F1736" s="4">
        <v>1</v>
      </c>
    </row>
    <row r="1737" spans="1:6" x14ac:dyDescent="0.25">
      <c r="A1737" s="4">
        <v>10443933</v>
      </c>
      <c r="B1737" s="9" t="s">
        <v>340</v>
      </c>
      <c r="C1737" s="4" t="s">
        <v>272</v>
      </c>
      <c r="D1737" s="4" t="s">
        <v>253</v>
      </c>
      <c r="E1737" s="4" t="s">
        <v>377</v>
      </c>
      <c r="F1737" s="4">
        <v>0</v>
      </c>
    </row>
    <row r="1738" spans="1:6" x14ac:dyDescent="0.25">
      <c r="A1738" s="4">
        <v>10443934</v>
      </c>
      <c r="B1738" s="9" t="s">
        <v>340</v>
      </c>
      <c r="C1738" s="4" t="s">
        <v>259</v>
      </c>
      <c r="D1738" s="4" t="s">
        <v>253</v>
      </c>
      <c r="E1738" s="4" t="s">
        <v>380</v>
      </c>
      <c r="F1738" s="4">
        <v>1</v>
      </c>
    </row>
    <row r="1739" spans="1:6" x14ac:dyDescent="0.25">
      <c r="A1739" s="4">
        <v>10443934</v>
      </c>
      <c r="B1739" s="9" t="s">
        <v>340</v>
      </c>
      <c r="C1739" s="4" t="s">
        <v>259</v>
      </c>
      <c r="D1739" s="4" t="s">
        <v>253</v>
      </c>
      <c r="E1739" s="4" t="s">
        <v>381</v>
      </c>
      <c r="F1739" s="4">
        <v>1</v>
      </c>
    </row>
    <row r="1740" spans="1:6" x14ac:dyDescent="0.25">
      <c r="A1740" s="4">
        <v>10443934</v>
      </c>
      <c r="B1740" s="9" t="s">
        <v>340</v>
      </c>
      <c r="C1740" s="4" t="s">
        <v>259</v>
      </c>
      <c r="D1740" s="4" t="s">
        <v>253</v>
      </c>
      <c r="E1740" s="4" t="s">
        <v>382</v>
      </c>
      <c r="F1740" s="4">
        <v>1</v>
      </c>
    </row>
    <row r="1741" spans="1:6" x14ac:dyDescent="0.25">
      <c r="A1741" s="4">
        <v>10443934</v>
      </c>
      <c r="B1741" s="9" t="s">
        <v>340</v>
      </c>
      <c r="C1741" s="4" t="s">
        <v>259</v>
      </c>
      <c r="D1741" s="4" t="s">
        <v>253</v>
      </c>
      <c r="E1741" s="4" t="s">
        <v>383</v>
      </c>
      <c r="F1741" s="4">
        <v>1</v>
      </c>
    </row>
    <row r="1742" spans="1:6" x14ac:dyDescent="0.25">
      <c r="A1742" s="4">
        <v>10443934</v>
      </c>
      <c r="B1742" s="9" t="s">
        <v>340</v>
      </c>
      <c r="C1742" s="4" t="s">
        <v>259</v>
      </c>
      <c r="D1742" s="4" t="s">
        <v>253</v>
      </c>
      <c r="E1742" s="4" t="s">
        <v>384</v>
      </c>
      <c r="F1742" s="4">
        <v>1</v>
      </c>
    </row>
    <row r="1743" spans="1:6" x14ac:dyDescent="0.25">
      <c r="A1743" s="4">
        <v>10443934</v>
      </c>
      <c r="B1743" s="9" t="s">
        <v>340</v>
      </c>
      <c r="C1743" s="4" t="s">
        <v>259</v>
      </c>
      <c r="D1743" s="4" t="s">
        <v>253</v>
      </c>
      <c r="E1743" s="4" t="s">
        <v>385</v>
      </c>
      <c r="F1743" s="4">
        <v>1</v>
      </c>
    </row>
    <row r="1744" spans="1:6" x14ac:dyDescent="0.25">
      <c r="A1744" s="4">
        <v>10443934</v>
      </c>
      <c r="B1744" s="9" t="s">
        <v>340</v>
      </c>
      <c r="C1744" s="4" t="s">
        <v>259</v>
      </c>
      <c r="D1744" s="4" t="s">
        <v>253</v>
      </c>
      <c r="E1744" s="4" t="s">
        <v>377</v>
      </c>
      <c r="F1744" s="4">
        <v>0</v>
      </c>
    </row>
    <row r="1745" spans="1:6" x14ac:dyDescent="0.25">
      <c r="A1745" s="4">
        <v>10443935</v>
      </c>
      <c r="B1745" s="9" t="s">
        <v>340</v>
      </c>
      <c r="C1745" s="4" t="s">
        <v>156</v>
      </c>
      <c r="D1745" s="4" t="s">
        <v>136</v>
      </c>
      <c r="E1745" s="4" t="s">
        <v>380</v>
      </c>
      <c r="F1745" s="4">
        <v>1</v>
      </c>
    </row>
    <row r="1746" spans="1:6" x14ac:dyDescent="0.25">
      <c r="A1746" s="4">
        <v>10443935</v>
      </c>
      <c r="B1746" s="9" t="s">
        <v>340</v>
      </c>
      <c r="C1746" s="4" t="s">
        <v>156</v>
      </c>
      <c r="D1746" s="4" t="s">
        <v>136</v>
      </c>
      <c r="E1746" s="4" t="s">
        <v>381</v>
      </c>
      <c r="F1746" s="4">
        <v>1</v>
      </c>
    </row>
    <row r="1747" spans="1:6" x14ac:dyDescent="0.25">
      <c r="A1747" s="4">
        <v>10443935</v>
      </c>
      <c r="B1747" s="9" t="s">
        <v>340</v>
      </c>
      <c r="C1747" s="4" t="s">
        <v>156</v>
      </c>
      <c r="D1747" s="4" t="s">
        <v>136</v>
      </c>
      <c r="E1747" s="4" t="s">
        <v>382</v>
      </c>
      <c r="F1747" s="4">
        <v>1</v>
      </c>
    </row>
    <row r="1748" spans="1:6" x14ac:dyDescent="0.25">
      <c r="A1748" s="4">
        <v>10443935</v>
      </c>
      <c r="B1748" s="9" t="s">
        <v>340</v>
      </c>
      <c r="C1748" s="4" t="s">
        <v>156</v>
      </c>
      <c r="D1748" s="4" t="s">
        <v>136</v>
      </c>
      <c r="E1748" s="4" t="s">
        <v>383</v>
      </c>
      <c r="F1748" s="4">
        <v>1</v>
      </c>
    </row>
    <row r="1749" spans="1:6" x14ac:dyDescent="0.25">
      <c r="A1749" s="4">
        <v>10443935</v>
      </c>
      <c r="B1749" s="9" t="s">
        <v>340</v>
      </c>
      <c r="C1749" s="4" t="s">
        <v>156</v>
      </c>
      <c r="D1749" s="4" t="s">
        <v>136</v>
      </c>
      <c r="E1749" s="4" t="s">
        <v>384</v>
      </c>
      <c r="F1749" s="4">
        <v>1</v>
      </c>
    </row>
    <row r="1750" spans="1:6" x14ac:dyDescent="0.25">
      <c r="A1750" s="4">
        <v>10443935</v>
      </c>
      <c r="B1750" s="9" t="s">
        <v>340</v>
      </c>
      <c r="C1750" s="4" t="s">
        <v>156</v>
      </c>
      <c r="D1750" s="4" t="s">
        <v>136</v>
      </c>
      <c r="E1750" s="4" t="s">
        <v>385</v>
      </c>
      <c r="F1750" s="4">
        <v>1</v>
      </c>
    </row>
    <row r="1751" spans="1:6" x14ac:dyDescent="0.25">
      <c r="A1751" s="4">
        <v>10443935</v>
      </c>
      <c r="B1751" s="9" t="s">
        <v>340</v>
      </c>
      <c r="C1751" s="4" t="s">
        <v>156</v>
      </c>
      <c r="D1751" s="4" t="s">
        <v>136</v>
      </c>
      <c r="E1751" s="4" t="s">
        <v>377</v>
      </c>
      <c r="F1751" s="4">
        <v>0</v>
      </c>
    </row>
    <row r="1752" spans="1:6" x14ac:dyDescent="0.25">
      <c r="A1752" s="4">
        <v>10443936</v>
      </c>
      <c r="B1752" s="9" t="s">
        <v>340</v>
      </c>
      <c r="C1752" s="4" t="s">
        <v>275</v>
      </c>
      <c r="D1752" s="4" t="s">
        <v>253</v>
      </c>
      <c r="E1752" s="4" t="s">
        <v>380</v>
      </c>
      <c r="F1752" s="4">
        <v>1</v>
      </c>
    </row>
    <row r="1753" spans="1:6" x14ac:dyDescent="0.25">
      <c r="A1753" s="4">
        <v>10443936</v>
      </c>
      <c r="B1753" s="9" t="s">
        <v>340</v>
      </c>
      <c r="C1753" s="4" t="s">
        <v>275</v>
      </c>
      <c r="D1753" s="4" t="s">
        <v>253</v>
      </c>
      <c r="E1753" s="4" t="s">
        <v>381</v>
      </c>
      <c r="F1753" s="4">
        <v>1</v>
      </c>
    </row>
    <row r="1754" spans="1:6" x14ac:dyDescent="0.25">
      <c r="A1754" s="4">
        <v>10443936</v>
      </c>
      <c r="B1754" s="9" t="s">
        <v>340</v>
      </c>
      <c r="C1754" s="4" t="s">
        <v>275</v>
      </c>
      <c r="D1754" s="4" t="s">
        <v>253</v>
      </c>
      <c r="E1754" s="4" t="s">
        <v>382</v>
      </c>
      <c r="F1754" s="4">
        <v>1</v>
      </c>
    </row>
    <row r="1755" spans="1:6" x14ac:dyDescent="0.25">
      <c r="A1755" s="4">
        <v>10443936</v>
      </c>
      <c r="B1755" s="9" t="s">
        <v>340</v>
      </c>
      <c r="C1755" s="4" t="s">
        <v>275</v>
      </c>
      <c r="D1755" s="4" t="s">
        <v>253</v>
      </c>
      <c r="E1755" s="4" t="s">
        <v>383</v>
      </c>
      <c r="F1755" s="4">
        <v>1</v>
      </c>
    </row>
    <row r="1756" spans="1:6" x14ac:dyDescent="0.25">
      <c r="A1756" s="4">
        <v>10443936</v>
      </c>
      <c r="B1756" s="9" t="s">
        <v>340</v>
      </c>
      <c r="C1756" s="4" t="s">
        <v>275</v>
      </c>
      <c r="D1756" s="4" t="s">
        <v>253</v>
      </c>
      <c r="E1756" s="4" t="s">
        <v>384</v>
      </c>
      <c r="F1756" s="4">
        <v>1</v>
      </c>
    </row>
    <row r="1757" spans="1:6" x14ac:dyDescent="0.25">
      <c r="A1757" s="4">
        <v>10443936</v>
      </c>
      <c r="B1757" s="9" t="s">
        <v>340</v>
      </c>
      <c r="C1757" s="4" t="s">
        <v>275</v>
      </c>
      <c r="D1757" s="4" t="s">
        <v>253</v>
      </c>
      <c r="E1757" s="4" t="s">
        <v>385</v>
      </c>
      <c r="F1757" s="4">
        <v>1</v>
      </c>
    </row>
    <row r="1758" spans="1:6" x14ac:dyDescent="0.25">
      <c r="A1758" s="4">
        <v>10443936</v>
      </c>
      <c r="B1758" s="9" t="s">
        <v>340</v>
      </c>
      <c r="C1758" s="4" t="s">
        <v>275</v>
      </c>
      <c r="D1758" s="4" t="s">
        <v>253</v>
      </c>
      <c r="E1758" s="4" t="s">
        <v>377</v>
      </c>
      <c r="F1758" s="4">
        <v>0</v>
      </c>
    </row>
    <row r="1759" spans="1:6" x14ac:dyDescent="0.25">
      <c r="A1759" s="4">
        <v>10443937</v>
      </c>
      <c r="B1759" s="9" t="s">
        <v>340</v>
      </c>
      <c r="C1759" s="4" t="s">
        <v>227</v>
      </c>
      <c r="D1759" s="4" t="s">
        <v>136</v>
      </c>
      <c r="E1759" s="4" t="s">
        <v>380</v>
      </c>
      <c r="F1759" s="4">
        <v>1</v>
      </c>
    </row>
    <row r="1760" spans="1:6" x14ac:dyDescent="0.25">
      <c r="A1760" s="4">
        <v>10443937</v>
      </c>
      <c r="B1760" s="9" t="s">
        <v>340</v>
      </c>
      <c r="C1760" s="4" t="s">
        <v>227</v>
      </c>
      <c r="D1760" s="4" t="s">
        <v>136</v>
      </c>
      <c r="E1760" s="4" t="s">
        <v>381</v>
      </c>
      <c r="F1760" s="4">
        <v>1</v>
      </c>
    </row>
    <row r="1761" spans="1:6" x14ac:dyDescent="0.25">
      <c r="A1761" s="4">
        <v>10443937</v>
      </c>
      <c r="B1761" s="9" t="s">
        <v>340</v>
      </c>
      <c r="C1761" s="4" t="s">
        <v>227</v>
      </c>
      <c r="D1761" s="4" t="s">
        <v>136</v>
      </c>
      <c r="E1761" s="4" t="s">
        <v>382</v>
      </c>
      <c r="F1761" s="4">
        <v>1</v>
      </c>
    </row>
    <row r="1762" spans="1:6" x14ac:dyDescent="0.25">
      <c r="A1762" s="4">
        <v>10443937</v>
      </c>
      <c r="B1762" s="9" t="s">
        <v>340</v>
      </c>
      <c r="C1762" s="4" t="s">
        <v>227</v>
      </c>
      <c r="D1762" s="4" t="s">
        <v>136</v>
      </c>
      <c r="E1762" s="4" t="s">
        <v>383</v>
      </c>
      <c r="F1762" s="4">
        <v>1</v>
      </c>
    </row>
    <row r="1763" spans="1:6" x14ac:dyDescent="0.25">
      <c r="A1763" s="4">
        <v>10443937</v>
      </c>
      <c r="B1763" s="9" t="s">
        <v>340</v>
      </c>
      <c r="C1763" s="4" t="s">
        <v>227</v>
      </c>
      <c r="D1763" s="4" t="s">
        <v>136</v>
      </c>
      <c r="E1763" s="4" t="s">
        <v>384</v>
      </c>
      <c r="F1763" s="4">
        <v>1</v>
      </c>
    </row>
    <row r="1764" spans="1:6" x14ac:dyDescent="0.25">
      <c r="A1764" s="4">
        <v>10443937</v>
      </c>
      <c r="B1764" s="9" t="s">
        <v>340</v>
      </c>
      <c r="C1764" s="4" t="s">
        <v>227</v>
      </c>
      <c r="D1764" s="4" t="s">
        <v>136</v>
      </c>
      <c r="E1764" s="4" t="s">
        <v>385</v>
      </c>
      <c r="F1764" s="4">
        <v>1</v>
      </c>
    </row>
    <row r="1765" spans="1:6" x14ac:dyDescent="0.25">
      <c r="A1765" s="4">
        <v>10443937</v>
      </c>
      <c r="B1765" s="9" t="s">
        <v>340</v>
      </c>
      <c r="C1765" s="4" t="s">
        <v>227</v>
      </c>
      <c r="D1765" s="4" t="s">
        <v>136</v>
      </c>
      <c r="E1765" s="4" t="s">
        <v>377</v>
      </c>
      <c r="F1765" s="4">
        <v>0</v>
      </c>
    </row>
    <row r="1766" spans="1:6" x14ac:dyDescent="0.25">
      <c r="A1766" s="4">
        <v>10443938</v>
      </c>
      <c r="B1766" s="9" t="s">
        <v>340</v>
      </c>
      <c r="C1766" s="4" t="s">
        <v>232</v>
      </c>
      <c r="D1766" s="4" t="s">
        <v>233</v>
      </c>
      <c r="E1766" s="4" t="s">
        <v>380</v>
      </c>
      <c r="F1766" s="4">
        <v>1</v>
      </c>
    </row>
    <row r="1767" spans="1:6" x14ac:dyDescent="0.25">
      <c r="A1767" s="4">
        <v>10443938</v>
      </c>
      <c r="B1767" s="9" t="s">
        <v>340</v>
      </c>
      <c r="C1767" s="4" t="s">
        <v>232</v>
      </c>
      <c r="D1767" s="4" t="s">
        <v>233</v>
      </c>
      <c r="E1767" s="4" t="s">
        <v>381</v>
      </c>
      <c r="F1767" s="4">
        <v>1</v>
      </c>
    </row>
    <row r="1768" spans="1:6" x14ac:dyDescent="0.25">
      <c r="A1768" s="4">
        <v>10443938</v>
      </c>
      <c r="B1768" s="9" t="s">
        <v>340</v>
      </c>
      <c r="C1768" s="4" t="s">
        <v>232</v>
      </c>
      <c r="D1768" s="4" t="s">
        <v>233</v>
      </c>
      <c r="E1768" s="4" t="s">
        <v>382</v>
      </c>
      <c r="F1768" s="4">
        <v>1</v>
      </c>
    </row>
    <row r="1769" spans="1:6" x14ac:dyDescent="0.25">
      <c r="A1769" s="4">
        <v>10443938</v>
      </c>
      <c r="B1769" s="9" t="s">
        <v>340</v>
      </c>
      <c r="C1769" s="4" t="s">
        <v>232</v>
      </c>
      <c r="D1769" s="4" t="s">
        <v>233</v>
      </c>
      <c r="E1769" s="4" t="s">
        <v>383</v>
      </c>
      <c r="F1769" s="4">
        <v>1</v>
      </c>
    </row>
    <row r="1770" spans="1:6" x14ac:dyDescent="0.25">
      <c r="A1770" s="4">
        <v>10443938</v>
      </c>
      <c r="B1770" s="9" t="s">
        <v>340</v>
      </c>
      <c r="C1770" s="4" t="s">
        <v>232</v>
      </c>
      <c r="D1770" s="4" t="s">
        <v>233</v>
      </c>
      <c r="E1770" s="4" t="s">
        <v>384</v>
      </c>
      <c r="F1770" s="4">
        <v>1</v>
      </c>
    </row>
    <row r="1771" spans="1:6" x14ac:dyDescent="0.25">
      <c r="A1771" s="4">
        <v>10443938</v>
      </c>
      <c r="B1771" s="9" t="s">
        <v>340</v>
      </c>
      <c r="C1771" s="4" t="s">
        <v>232</v>
      </c>
      <c r="D1771" s="4" t="s">
        <v>233</v>
      </c>
      <c r="E1771" s="4" t="s">
        <v>385</v>
      </c>
      <c r="F1771" s="4">
        <v>0</v>
      </c>
    </row>
    <row r="1772" spans="1:6" x14ac:dyDescent="0.25">
      <c r="A1772" s="4">
        <v>10443938</v>
      </c>
      <c r="B1772" s="9" t="s">
        <v>340</v>
      </c>
      <c r="C1772" s="4" t="s">
        <v>232</v>
      </c>
      <c r="D1772" s="4" t="s">
        <v>233</v>
      </c>
      <c r="E1772" s="4" t="s">
        <v>377</v>
      </c>
      <c r="F1772" s="4">
        <v>0</v>
      </c>
    </row>
    <row r="1773" spans="1:6" x14ac:dyDescent="0.25">
      <c r="A1773" s="4">
        <v>10443939</v>
      </c>
      <c r="B1773" s="9" t="s">
        <v>340</v>
      </c>
      <c r="C1773" s="4" t="s">
        <v>151</v>
      </c>
      <c r="D1773" s="4" t="s">
        <v>136</v>
      </c>
      <c r="E1773" s="4" t="s">
        <v>380</v>
      </c>
      <c r="F1773" s="4">
        <v>1</v>
      </c>
    </row>
    <row r="1774" spans="1:6" x14ac:dyDescent="0.25">
      <c r="A1774" s="4">
        <v>10443939</v>
      </c>
      <c r="B1774" s="9" t="s">
        <v>340</v>
      </c>
      <c r="C1774" s="4" t="s">
        <v>151</v>
      </c>
      <c r="D1774" s="4" t="s">
        <v>136</v>
      </c>
      <c r="E1774" s="4" t="s">
        <v>381</v>
      </c>
      <c r="F1774" s="4">
        <v>1</v>
      </c>
    </row>
    <row r="1775" spans="1:6" x14ac:dyDescent="0.25">
      <c r="A1775" s="4">
        <v>10443939</v>
      </c>
      <c r="B1775" s="9" t="s">
        <v>340</v>
      </c>
      <c r="C1775" s="4" t="s">
        <v>151</v>
      </c>
      <c r="D1775" s="4" t="s">
        <v>136</v>
      </c>
      <c r="E1775" s="4" t="s">
        <v>382</v>
      </c>
      <c r="F1775" s="4">
        <v>1</v>
      </c>
    </row>
    <row r="1776" spans="1:6" x14ac:dyDescent="0.25">
      <c r="A1776" s="4">
        <v>10443939</v>
      </c>
      <c r="B1776" s="9" t="s">
        <v>340</v>
      </c>
      <c r="C1776" s="4" t="s">
        <v>151</v>
      </c>
      <c r="D1776" s="4" t="s">
        <v>136</v>
      </c>
      <c r="E1776" s="4" t="s">
        <v>383</v>
      </c>
      <c r="F1776" s="4">
        <v>1</v>
      </c>
    </row>
    <row r="1777" spans="1:6" x14ac:dyDescent="0.25">
      <c r="A1777" s="4">
        <v>10443939</v>
      </c>
      <c r="B1777" s="9" t="s">
        <v>340</v>
      </c>
      <c r="C1777" s="4" t="s">
        <v>151</v>
      </c>
      <c r="D1777" s="4" t="s">
        <v>136</v>
      </c>
      <c r="E1777" s="4" t="s">
        <v>384</v>
      </c>
      <c r="F1777" s="4">
        <v>1</v>
      </c>
    </row>
    <row r="1778" spans="1:6" x14ac:dyDescent="0.25">
      <c r="A1778" s="4">
        <v>10443939</v>
      </c>
      <c r="B1778" s="9" t="s">
        <v>340</v>
      </c>
      <c r="C1778" s="4" t="s">
        <v>151</v>
      </c>
      <c r="D1778" s="4" t="s">
        <v>136</v>
      </c>
      <c r="E1778" s="4" t="s">
        <v>385</v>
      </c>
      <c r="F1778" s="4">
        <v>1</v>
      </c>
    </row>
    <row r="1779" spans="1:6" x14ac:dyDescent="0.25">
      <c r="A1779" s="4">
        <v>10443939</v>
      </c>
      <c r="B1779" s="9" t="s">
        <v>340</v>
      </c>
      <c r="C1779" s="4" t="s">
        <v>151</v>
      </c>
      <c r="D1779" s="4" t="s">
        <v>136</v>
      </c>
      <c r="E1779" s="4" t="s">
        <v>377</v>
      </c>
      <c r="F1779" s="4">
        <v>0</v>
      </c>
    </row>
    <row r="1780" spans="1:6" x14ac:dyDescent="0.25">
      <c r="A1780" s="4">
        <v>10443940</v>
      </c>
      <c r="B1780" s="9" t="s">
        <v>340</v>
      </c>
      <c r="C1780" s="4" t="s">
        <v>141</v>
      </c>
      <c r="D1780" s="4" t="s">
        <v>136</v>
      </c>
      <c r="E1780" s="4" t="s">
        <v>380</v>
      </c>
      <c r="F1780" s="4">
        <v>0</v>
      </c>
    </row>
    <row r="1781" spans="1:6" x14ac:dyDescent="0.25">
      <c r="A1781" s="4">
        <v>10443940</v>
      </c>
      <c r="B1781" s="9" t="s">
        <v>340</v>
      </c>
      <c r="C1781" s="4" t="s">
        <v>141</v>
      </c>
      <c r="D1781" s="4" t="s">
        <v>136</v>
      </c>
      <c r="E1781" s="4" t="s">
        <v>381</v>
      </c>
      <c r="F1781" s="4">
        <v>0</v>
      </c>
    </row>
    <row r="1782" spans="1:6" x14ac:dyDescent="0.25">
      <c r="A1782" s="4">
        <v>10443940</v>
      </c>
      <c r="B1782" s="9" t="s">
        <v>340</v>
      </c>
      <c r="C1782" s="4" t="s">
        <v>141</v>
      </c>
      <c r="D1782" s="4" t="s">
        <v>136</v>
      </c>
      <c r="E1782" s="4" t="s">
        <v>382</v>
      </c>
      <c r="F1782" s="4">
        <v>0</v>
      </c>
    </row>
    <row r="1783" spans="1:6" x14ac:dyDescent="0.25">
      <c r="A1783" s="4">
        <v>10443940</v>
      </c>
      <c r="B1783" s="9" t="s">
        <v>340</v>
      </c>
      <c r="C1783" s="4" t="s">
        <v>141</v>
      </c>
      <c r="D1783" s="4" t="s">
        <v>136</v>
      </c>
      <c r="E1783" s="4" t="s">
        <v>383</v>
      </c>
      <c r="F1783" s="4">
        <v>1</v>
      </c>
    </row>
    <row r="1784" spans="1:6" x14ac:dyDescent="0.25">
      <c r="A1784" s="4">
        <v>10443940</v>
      </c>
      <c r="B1784" s="9" t="s">
        <v>340</v>
      </c>
      <c r="C1784" s="4" t="s">
        <v>141</v>
      </c>
      <c r="D1784" s="4" t="s">
        <v>136</v>
      </c>
      <c r="E1784" s="4" t="s">
        <v>384</v>
      </c>
      <c r="F1784" s="4">
        <v>0</v>
      </c>
    </row>
    <row r="1785" spans="1:6" x14ac:dyDescent="0.25">
      <c r="A1785" s="4">
        <v>10443940</v>
      </c>
      <c r="B1785" s="9" t="s">
        <v>340</v>
      </c>
      <c r="C1785" s="4" t="s">
        <v>141</v>
      </c>
      <c r="D1785" s="4" t="s">
        <v>136</v>
      </c>
      <c r="E1785" s="4" t="s">
        <v>385</v>
      </c>
      <c r="F1785" s="4">
        <v>0</v>
      </c>
    </row>
    <row r="1786" spans="1:6" x14ac:dyDescent="0.25">
      <c r="A1786" s="4">
        <v>10443940</v>
      </c>
      <c r="B1786" s="9" t="s">
        <v>340</v>
      </c>
      <c r="C1786" s="4" t="s">
        <v>141</v>
      </c>
      <c r="D1786" s="4" t="s">
        <v>136</v>
      </c>
      <c r="E1786" s="4" t="s">
        <v>377</v>
      </c>
      <c r="F1786" s="4">
        <v>0</v>
      </c>
    </row>
    <row r="1787" spans="1:6" x14ac:dyDescent="0.25">
      <c r="A1787" s="4">
        <v>10443941</v>
      </c>
      <c r="B1787" s="9" t="s">
        <v>340</v>
      </c>
      <c r="C1787" s="4" t="s">
        <v>217</v>
      </c>
      <c r="D1787" s="4" t="s">
        <v>136</v>
      </c>
      <c r="E1787" s="4" t="s">
        <v>380</v>
      </c>
      <c r="F1787" s="4">
        <v>1</v>
      </c>
    </row>
    <row r="1788" spans="1:6" x14ac:dyDescent="0.25">
      <c r="A1788" s="4">
        <v>10443941</v>
      </c>
      <c r="B1788" s="9" t="s">
        <v>340</v>
      </c>
      <c r="C1788" s="4" t="s">
        <v>217</v>
      </c>
      <c r="D1788" s="4" t="s">
        <v>136</v>
      </c>
      <c r="E1788" s="4" t="s">
        <v>381</v>
      </c>
      <c r="F1788" s="4">
        <v>1</v>
      </c>
    </row>
    <row r="1789" spans="1:6" x14ac:dyDescent="0.25">
      <c r="A1789" s="4">
        <v>10443941</v>
      </c>
      <c r="B1789" s="9" t="s">
        <v>340</v>
      </c>
      <c r="C1789" s="4" t="s">
        <v>217</v>
      </c>
      <c r="D1789" s="4" t="s">
        <v>136</v>
      </c>
      <c r="E1789" s="4" t="s">
        <v>382</v>
      </c>
      <c r="F1789" s="4">
        <v>1</v>
      </c>
    </row>
    <row r="1790" spans="1:6" x14ac:dyDescent="0.25">
      <c r="A1790" s="4">
        <v>10443941</v>
      </c>
      <c r="B1790" s="9" t="s">
        <v>340</v>
      </c>
      <c r="C1790" s="4" t="s">
        <v>217</v>
      </c>
      <c r="D1790" s="4" t="s">
        <v>136</v>
      </c>
      <c r="E1790" s="4" t="s">
        <v>383</v>
      </c>
      <c r="F1790" s="4">
        <v>1</v>
      </c>
    </row>
    <row r="1791" spans="1:6" x14ac:dyDescent="0.25">
      <c r="A1791" s="4">
        <v>10443941</v>
      </c>
      <c r="B1791" s="9" t="s">
        <v>340</v>
      </c>
      <c r="C1791" s="4" t="s">
        <v>217</v>
      </c>
      <c r="D1791" s="4" t="s">
        <v>136</v>
      </c>
      <c r="E1791" s="4" t="s">
        <v>384</v>
      </c>
      <c r="F1791" s="4">
        <v>1</v>
      </c>
    </row>
    <row r="1792" spans="1:6" x14ac:dyDescent="0.25">
      <c r="A1792" s="4">
        <v>10443941</v>
      </c>
      <c r="B1792" s="9" t="s">
        <v>340</v>
      </c>
      <c r="C1792" s="4" t="s">
        <v>217</v>
      </c>
      <c r="D1792" s="4" t="s">
        <v>136</v>
      </c>
      <c r="E1792" s="4" t="s">
        <v>385</v>
      </c>
      <c r="F1792" s="4">
        <v>1</v>
      </c>
    </row>
    <row r="1793" spans="1:6" x14ac:dyDescent="0.25">
      <c r="A1793" s="4">
        <v>10443941</v>
      </c>
      <c r="B1793" s="9" t="s">
        <v>340</v>
      </c>
      <c r="C1793" s="4" t="s">
        <v>217</v>
      </c>
      <c r="D1793" s="4" t="s">
        <v>136</v>
      </c>
      <c r="E1793" s="4" t="s">
        <v>377</v>
      </c>
      <c r="F1793" s="4">
        <v>0</v>
      </c>
    </row>
    <row r="1794" spans="1:6" x14ac:dyDescent="0.25">
      <c r="A1794" s="4">
        <v>10443942</v>
      </c>
      <c r="B1794" s="9" t="s">
        <v>340</v>
      </c>
      <c r="C1794" s="4" t="s">
        <v>247</v>
      </c>
      <c r="D1794" s="4" t="s">
        <v>136</v>
      </c>
      <c r="E1794" s="4" t="s">
        <v>380</v>
      </c>
      <c r="F1794" s="4">
        <v>0</v>
      </c>
    </row>
    <row r="1795" spans="1:6" x14ac:dyDescent="0.25">
      <c r="A1795" s="4">
        <v>10443942</v>
      </c>
      <c r="B1795" s="9" t="s">
        <v>340</v>
      </c>
      <c r="C1795" s="4" t="s">
        <v>247</v>
      </c>
      <c r="D1795" s="4" t="s">
        <v>136</v>
      </c>
      <c r="E1795" s="4" t="s">
        <v>381</v>
      </c>
      <c r="F1795" s="4">
        <v>0</v>
      </c>
    </row>
    <row r="1796" spans="1:6" x14ac:dyDescent="0.25">
      <c r="A1796" s="4">
        <v>10443942</v>
      </c>
      <c r="B1796" s="9" t="s">
        <v>340</v>
      </c>
      <c r="C1796" s="4" t="s">
        <v>247</v>
      </c>
      <c r="D1796" s="4" t="s">
        <v>136</v>
      </c>
      <c r="E1796" s="4" t="s">
        <v>382</v>
      </c>
      <c r="F1796" s="4">
        <v>0</v>
      </c>
    </row>
    <row r="1797" spans="1:6" x14ac:dyDescent="0.25">
      <c r="A1797" s="4">
        <v>10443942</v>
      </c>
      <c r="B1797" s="9" t="s">
        <v>340</v>
      </c>
      <c r="C1797" s="4" t="s">
        <v>247</v>
      </c>
      <c r="D1797" s="4" t="s">
        <v>136</v>
      </c>
      <c r="E1797" s="4" t="s">
        <v>383</v>
      </c>
      <c r="F1797" s="4">
        <v>0</v>
      </c>
    </row>
    <row r="1798" spans="1:6" x14ac:dyDescent="0.25">
      <c r="A1798" s="4">
        <v>10443942</v>
      </c>
      <c r="B1798" s="9" t="s">
        <v>340</v>
      </c>
      <c r="C1798" s="4" t="s">
        <v>247</v>
      </c>
      <c r="D1798" s="4" t="s">
        <v>136</v>
      </c>
      <c r="E1798" s="4" t="s">
        <v>384</v>
      </c>
      <c r="F1798" s="4">
        <v>0</v>
      </c>
    </row>
    <row r="1799" spans="1:6" x14ac:dyDescent="0.25">
      <c r="A1799" s="4">
        <v>10443942</v>
      </c>
      <c r="B1799" s="9" t="s">
        <v>340</v>
      </c>
      <c r="C1799" s="4" t="s">
        <v>247</v>
      </c>
      <c r="D1799" s="4" t="s">
        <v>136</v>
      </c>
      <c r="E1799" s="4" t="s">
        <v>385</v>
      </c>
      <c r="F1799" s="4">
        <v>0</v>
      </c>
    </row>
    <row r="1800" spans="1:6" x14ac:dyDescent="0.25">
      <c r="A1800" s="4">
        <v>10443942</v>
      </c>
      <c r="B1800" s="9" t="s">
        <v>340</v>
      </c>
      <c r="C1800" s="4" t="s">
        <v>247</v>
      </c>
      <c r="D1800" s="4" t="s">
        <v>136</v>
      </c>
      <c r="E1800" s="4" t="s">
        <v>377</v>
      </c>
      <c r="F1800" s="4">
        <v>1</v>
      </c>
    </row>
    <row r="1801" spans="1:6" x14ac:dyDescent="0.25">
      <c r="A1801" s="4">
        <v>10443943</v>
      </c>
      <c r="B1801" s="9" t="s">
        <v>340</v>
      </c>
      <c r="C1801" s="4" t="s">
        <v>278</v>
      </c>
      <c r="D1801" s="4" t="s">
        <v>253</v>
      </c>
      <c r="E1801" s="4" t="s">
        <v>380</v>
      </c>
      <c r="F1801" s="4">
        <v>1</v>
      </c>
    </row>
    <row r="1802" spans="1:6" x14ac:dyDescent="0.25">
      <c r="A1802" s="4">
        <v>10443943</v>
      </c>
      <c r="B1802" s="9" t="s">
        <v>340</v>
      </c>
      <c r="C1802" s="4" t="s">
        <v>278</v>
      </c>
      <c r="D1802" s="4" t="s">
        <v>253</v>
      </c>
      <c r="E1802" s="4" t="s">
        <v>381</v>
      </c>
      <c r="F1802" s="4">
        <v>1</v>
      </c>
    </row>
    <row r="1803" spans="1:6" x14ac:dyDescent="0.25">
      <c r="A1803" s="4">
        <v>10443943</v>
      </c>
      <c r="B1803" s="9" t="s">
        <v>340</v>
      </c>
      <c r="C1803" s="4" t="s">
        <v>278</v>
      </c>
      <c r="D1803" s="4" t="s">
        <v>253</v>
      </c>
      <c r="E1803" s="4" t="s">
        <v>382</v>
      </c>
      <c r="F1803" s="4">
        <v>1</v>
      </c>
    </row>
    <row r="1804" spans="1:6" x14ac:dyDescent="0.25">
      <c r="A1804" s="4">
        <v>10443943</v>
      </c>
      <c r="B1804" s="9" t="s">
        <v>340</v>
      </c>
      <c r="C1804" s="4" t="s">
        <v>278</v>
      </c>
      <c r="D1804" s="4" t="s">
        <v>253</v>
      </c>
      <c r="E1804" s="4" t="s">
        <v>383</v>
      </c>
      <c r="F1804" s="4">
        <v>1</v>
      </c>
    </row>
    <row r="1805" spans="1:6" x14ac:dyDescent="0.25">
      <c r="A1805" s="4">
        <v>10443943</v>
      </c>
      <c r="B1805" s="9" t="s">
        <v>340</v>
      </c>
      <c r="C1805" s="4" t="s">
        <v>278</v>
      </c>
      <c r="D1805" s="4" t="s">
        <v>253</v>
      </c>
      <c r="E1805" s="4" t="s">
        <v>384</v>
      </c>
      <c r="F1805" s="4">
        <v>1</v>
      </c>
    </row>
    <row r="1806" spans="1:6" x14ac:dyDescent="0.25">
      <c r="A1806" s="4">
        <v>10443943</v>
      </c>
      <c r="B1806" s="9" t="s">
        <v>340</v>
      </c>
      <c r="C1806" s="4" t="s">
        <v>278</v>
      </c>
      <c r="D1806" s="4" t="s">
        <v>253</v>
      </c>
      <c r="E1806" s="4" t="s">
        <v>385</v>
      </c>
      <c r="F1806" s="4">
        <v>1</v>
      </c>
    </row>
    <row r="1807" spans="1:6" x14ac:dyDescent="0.25">
      <c r="A1807" s="4">
        <v>10443943</v>
      </c>
      <c r="B1807" s="9" t="s">
        <v>340</v>
      </c>
      <c r="C1807" s="4" t="s">
        <v>278</v>
      </c>
      <c r="D1807" s="4" t="s">
        <v>253</v>
      </c>
      <c r="E1807" s="4" t="s">
        <v>377</v>
      </c>
      <c r="F1807" s="4">
        <v>0</v>
      </c>
    </row>
    <row r="1808" spans="1:6" x14ac:dyDescent="0.25">
      <c r="A1808" s="4">
        <v>10443944</v>
      </c>
      <c r="B1808" s="9" t="s">
        <v>340</v>
      </c>
      <c r="C1808" s="4" t="s">
        <v>222</v>
      </c>
      <c r="D1808" s="4" t="s">
        <v>136</v>
      </c>
      <c r="E1808" s="4" t="s">
        <v>380</v>
      </c>
      <c r="F1808" s="4">
        <v>1</v>
      </c>
    </row>
    <row r="1809" spans="1:6" x14ac:dyDescent="0.25">
      <c r="A1809" s="4">
        <v>10443944</v>
      </c>
      <c r="B1809" s="9" t="s">
        <v>340</v>
      </c>
      <c r="C1809" s="4" t="s">
        <v>222</v>
      </c>
      <c r="D1809" s="4" t="s">
        <v>136</v>
      </c>
      <c r="E1809" s="4" t="s">
        <v>381</v>
      </c>
      <c r="F1809" s="4">
        <v>1</v>
      </c>
    </row>
    <row r="1810" spans="1:6" x14ac:dyDescent="0.25">
      <c r="A1810" s="4">
        <v>10443944</v>
      </c>
      <c r="B1810" s="9" t="s">
        <v>340</v>
      </c>
      <c r="C1810" s="4" t="s">
        <v>222</v>
      </c>
      <c r="D1810" s="4" t="s">
        <v>136</v>
      </c>
      <c r="E1810" s="4" t="s">
        <v>382</v>
      </c>
      <c r="F1810" s="4">
        <v>1</v>
      </c>
    </row>
    <row r="1811" spans="1:6" x14ac:dyDescent="0.25">
      <c r="A1811" s="4">
        <v>10443944</v>
      </c>
      <c r="B1811" s="9" t="s">
        <v>340</v>
      </c>
      <c r="C1811" s="4" t="s">
        <v>222</v>
      </c>
      <c r="D1811" s="4" t="s">
        <v>136</v>
      </c>
      <c r="E1811" s="4" t="s">
        <v>383</v>
      </c>
      <c r="F1811" s="4">
        <v>1</v>
      </c>
    </row>
    <row r="1812" spans="1:6" x14ac:dyDescent="0.25">
      <c r="A1812" s="4">
        <v>10443944</v>
      </c>
      <c r="B1812" s="9" t="s">
        <v>340</v>
      </c>
      <c r="C1812" s="4" t="s">
        <v>222</v>
      </c>
      <c r="D1812" s="4" t="s">
        <v>136</v>
      </c>
      <c r="E1812" s="4" t="s">
        <v>384</v>
      </c>
      <c r="F1812" s="4">
        <v>1</v>
      </c>
    </row>
    <row r="1813" spans="1:6" x14ac:dyDescent="0.25">
      <c r="A1813" s="4">
        <v>10443944</v>
      </c>
      <c r="B1813" s="9" t="s">
        <v>340</v>
      </c>
      <c r="C1813" s="4" t="s">
        <v>222</v>
      </c>
      <c r="D1813" s="4" t="s">
        <v>136</v>
      </c>
      <c r="E1813" s="4" t="s">
        <v>385</v>
      </c>
      <c r="F1813" s="4">
        <v>0</v>
      </c>
    </row>
    <row r="1814" spans="1:6" x14ac:dyDescent="0.25">
      <c r="A1814" s="4">
        <v>10443944</v>
      </c>
      <c r="B1814" s="9" t="s">
        <v>340</v>
      </c>
      <c r="C1814" s="4" t="s">
        <v>222</v>
      </c>
      <c r="D1814" s="4" t="s">
        <v>136</v>
      </c>
      <c r="E1814" s="4" t="s">
        <v>377</v>
      </c>
      <c r="F1814" s="4">
        <v>0</v>
      </c>
    </row>
    <row r="1815" spans="1:6" x14ac:dyDescent="0.25">
      <c r="A1815" s="4">
        <v>10443945</v>
      </c>
      <c r="B1815" s="9" t="s">
        <v>340</v>
      </c>
      <c r="C1815" s="4" t="s">
        <v>252</v>
      </c>
      <c r="D1815" s="4" t="s">
        <v>253</v>
      </c>
      <c r="E1815" s="4" t="s">
        <v>380</v>
      </c>
      <c r="F1815" s="4">
        <v>1</v>
      </c>
    </row>
    <row r="1816" spans="1:6" x14ac:dyDescent="0.25">
      <c r="A1816" s="4">
        <v>10443945</v>
      </c>
      <c r="B1816" s="9" t="s">
        <v>340</v>
      </c>
      <c r="C1816" s="4" t="s">
        <v>252</v>
      </c>
      <c r="D1816" s="4" t="s">
        <v>253</v>
      </c>
      <c r="E1816" s="4" t="s">
        <v>381</v>
      </c>
      <c r="F1816" s="4">
        <v>1</v>
      </c>
    </row>
    <row r="1817" spans="1:6" x14ac:dyDescent="0.25">
      <c r="A1817" s="4">
        <v>10443945</v>
      </c>
      <c r="B1817" s="9" t="s">
        <v>340</v>
      </c>
      <c r="C1817" s="4" t="s">
        <v>252</v>
      </c>
      <c r="D1817" s="4" t="s">
        <v>253</v>
      </c>
      <c r="E1817" s="4" t="s">
        <v>382</v>
      </c>
      <c r="F1817" s="4">
        <v>1</v>
      </c>
    </row>
    <row r="1818" spans="1:6" x14ac:dyDescent="0.25">
      <c r="A1818" s="4">
        <v>10443945</v>
      </c>
      <c r="B1818" s="9" t="s">
        <v>340</v>
      </c>
      <c r="C1818" s="4" t="s">
        <v>252</v>
      </c>
      <c r="D1818" s="4" t="s">
        <v>253</v>
      </c>
      <c r="E1818" s="4" t="s">
        <v>383</v>
      </c>
      <c r="F1818" s="4">
        <v>1</v>
      </c>
    </row>
    <row r="1819" spans="1:6" x14ac:dyDescent="0.25">
      <c r="A1819" s="4">
        <v>10443945</v>
      </c>
      <c r="B1819" s="9" t="s">
        <v>340</v>
      </c>
      <c r="C1819" s="4" t="s">
        <v>252</v>
      </c>
      <c r="D1819" s="4" t="s">
        <v>253</v>
      </c>
      <c r="E1819" s="4" t="s">
        <v>384</v>
      </c>
      <c r="F1819" s="4">
        <v>1</v>
      </c>
    </row>
    <row r="1820" spans="1:6" x14ac:dyDescent="0.25">
      <c r="A1820" s="4">
        <v>10443945</v>
      </c>
      <c r="B1820" s="9" t="s">
        <v>340</v>
      </c>
      <c r="C1820" s="4" t="s">
        <v>252</v>
      </c>
      <c r="D1820" s="4" t="s">
        <v>253</v>
      </c>
      <c r="E1820" s="4" t="s">
        <v>385</v>
      </c>
      <c r="F1820" s="4">
        <v>1</v>
      </c>
    </row>
    <row r="1821" spans="1:6" x14ac:dyDescent="0.25">
      <c r="A1821" s="4">
        <v>10443945</v>
      </c>
      <c r="B1821" s="9" t="s">
        <v>340</v>
      </c>
      <c r="C1821" s="4" t="s">
        <v>252</v>
      </c>
      <c r="D1821" s="4" t="s">
        <v>253</v>
      </c>
      <c r="E1821" s="4" t="s">
        <v>377</v>
      </c>
      <c r="F1821" s="4">
        <v>0</v>
      </c>
    </row>
    <row r="1822" spans="1:6" x14ac:dyDescent="0.25">
      <c r="A1822" s="4">
        <v>10443946</v>
      </c>
      <c r="B1822" s="9" t="s">
        <v>340</v>
      </c>
      <c r="C1822" s="4" t="s">
        <v>217</v>
      </c>
      <c r="D1822" s="4" t="s">
        <v>136</v>
      </c>
      <c r="E1822" s="4" t="s">
        <v>380</v>
      </c>
      <c r="F1822" s="4">
        <v>1</v>
      </c>
    </row>
    <row r="1823" spans="1:6" x14ac:dyDescent="0.25">
      <c r="A1823" s="4">
        <v>10443946</v>
      </c>
      <c r="B1823" s="9" t="s">
        <v>340</v>
      </c>
      <c r="C1823" s="4" t="s">
        <v>217</v>
      </c>
      <c r="D1823" s="4" t="s">
        <v>136</v>
      </c>
      <c r="E1823" s="4" t="s">
        <v>381</v>
      </c>
      <c r="F1823" s="4">
        <v>1</v>
      </c>
    </row>
    <row r="1824" spans="1:6" x14ac:dyDescent="0.25">
      <c r="A1824" s="4">
        <v>10443946</v>
      </c>
      <c r="B1824" s="9" t="s">
        <v>340</v>
      </c>
      <c r="C1824" s="4" t="s">
        <v>217</v>
      </c>
      <c r="D1824" s="4" t="s">
        <v>136</v>
      </c>
      <c r="E1824" s="4" t="s">
        <v>382</v>
      </c>
      <c r="F1824" s="4">
        <v>1</v>
      </c>
    </row>
    <row r="1825" spans="1:6" x14ac:dyDescent="0.25">
      <c r="A1825" s="4">
        <v>10443946</v>
      </c>
      <c r="B1825" s="9" t="s">
        <v>340</v>
      </c>
      <c r="C1825" s="4" t="s">
        <v>217</v>
      </c>
      <c r="D1825" s="4" t="s">
        <v>136</v>
      </c>
      <c r="E1825" s="4" t="s">
        <v>383</v>
      </c>
      <c r="F1825" s="4">
        <v>1</v>
      </c>
    </row>
    <row r="1826" spans="1:6" x14ac:dyDescent="0.25">
      <c r="A1826" s="4">
        <v>10443946</v>
      </c>
      <c r="B1826" s="9" t="s">
        <v>340</v>
      </c>
      <c r="C1826" s="4" t="s">
        <v>217</v>
      </c>
      <c r="D1826" s="4" t="s">
        <v>136</v>
      </c>
      <c r="E1826" s="4" t="s">
        <v>384</v>
      </c>
      <c r="F1826" s="4">
        <v>1</v>
      </c>
    </row>
    <row r="1827" spans="1:6" x14ac:dyDescent="0.25">
      <c r="A1827" s="4">
        <v>10443946</v>
      </c>
      <c r="B1827" s="9" t="s">
        <v>340</v>
      </c>
      <c r="C1827" s="4" t="s">
        <v>217</v>
      </c>
      <c r="D1827" s="4" t="s">
        <v>136</v>
      </c>
      <c r="E1827" s="4" t="s">
        <v>385</v>
      </c>
      <c r="F1827" s="4">
        <v>1</v>
      </c>
    </row>
    <row r="1828" spans="1:6" x14ac:dyDescent="0.25">
      <c r="A1828" s="4">
        <v>10443946</v>
      </c>
      <c r="B1828" s="9" t="s">
        <v>340</v>
      </c>
      <c r="C1828" s="4" t="s">
        <v>217</v>
      </c>
      <c r="D1828" s="4" t="s">
        <v>136</v>
      </c>
      <c r="E1828" s="4" t="s">
        <v>377</v>
      </c>
      <c r="F1828" s="4">
        <v>0</v>
      </c>
    </row>
    <row r="1829" spans="1:6" x14ac:dyDescent="0.25">
      <c r="A1829" s="4">
        <v>10445810</v>
      </c>
      <c r="B1829" s="9" t="s">
        <v>340</v>
      </c>
      <c r="C1829" s="4" t="s">
        <v>125</v>
      </c>
      <c r="D1829" s="4" t="s">
        <v>104</v>
      </c>
      <c r="E1829" s="4" t="s">
        <v>380</v>
      </c>
      <c r="F1829" s="4">
        <v>1</v>
      </c>
    </row>
    <row r="1830" spans="1:6" x14ac:dyDescent="0.25">
      <c r="A1830" s="4">
        <v>10445810</v>
      </c>
      <c r="B1830" s="9" t="s">
        <v>340</v>
      </c>
      <c r="C1830" s="4" t="s">
        <v>125</v>
      </c>
      <c r="D1830" s="4" t="s">
        <v>104</v>
      </c>
      <c r="E1830" s="4" t="s">
        <v>381</v>
      </c>
      <c r="F1830" s="4">
        <v>1</v>
      </c>
    </row>
    <row r="1831" spans="1:6" x14ac:dyDescent="0.25">
      <c r="A1831" s="4">
        <v>10445810</v>
      </c>
      <c r="B1831" s="9" t="s">
        <v>340</v>
      </c>
      <c r="C1831" s="4" t="s">
        <v>125</v>
      </c>
      <c r="D1831" s="4" t="s">
        <v>104</v>
      </c>
      <c r="E1831" s="4" t="s">
        <v>382</v>
      </c>
      <c r="F1831" s="4">
        <v>1</v>
      </c>
    </row>
    <row r="1832" spans="1:6" x14ac:dyDescent="0.25">
      <c r="A1832" s="4">
        <v>10445810</v>
      </c>
      <c r="B1832" s="9" t="s">
        <v>340</v>
      </c>
      <c r="C1832" s="4" t="s">
        <v>125</v>
      </c>
      <c r="D1832" s="4" t="s">
        <v>104</v>
      </c>
      <c r="E1832" s="4" t="s">
        <v>383</v>
      </c>
      <c r="F1832" s="4">
        <v>1</v>
      </c>
    </row>
    <row r="1833" spans="1:6" x14ac:dyDescent="0.25">
      <c r="A1833" s="4">
        <v>10445810</v>
      </c>
      <c r="B1833" s="9" t="s">
        <v>340</v>
      </c>
      <c r="C1833" s="4" t="s">
        <v>125</v>
      </c>
      <c r="D1833" s="4" t="s">
        <v>104</v>
      </c>
      <c r="E1833" s="4" t="s">
        <v>384</v>
      </c>
      <c r="F1833" s="4">
        <v>1</v>
      </c>
    </row>
    <row r="1834" spans="1:6" x14ac:dyDescent="0.25">
      <c r="A1834" s="4">
        <v>10445810</v>
      </c>
      <c r="B1834" s="9" t="s">
        <v>340</v>
      </c>
      <c r="C1834" s="4" t="s">
        <v>125</v>
      </c>
      <c r="D1834" s="4" t="s">
        <v>104</v>
      </c>
      <c r="E1834" s="4" t="s">
        <v>385</v>
      </c>
      <c r="F1834" s="4">
        <v>0</v>
      </c>
    </row>
    <row r="1835" spans="1:6" x14ac:dyDescent="0.25">
      <c r="A1835" s="4">
        <v>10445810</v>
      </c>
      <c r="B1835" s="9" t="s">
        <v>340</v>
      </c>
      <c r="C1835" s="4" t="s">
        <v>125</v>
      </c>
      <c r="D1835" s="4" t="s">
        <v>104</v>
      </c>
      <c r="E1835" s="4" t="s">
        <v>377</v>
      </c>
      <c r="F1835" s="4">
        <v>0</v>
      </c>
    </row>
    <row r="1836" spans="1:6" x14ac:dyDescent="0.25">
      <c r="A1836" s="4">
        <v>10445811</v>
      </c>
      <c r="B1836" s="9" t="s">
        <v>340</v>
      </c>
      <c r="C1836" s="4" t="s">
        <v>264</v>
      </c>
      <c r="D1836" s="4" t="s">
        <v>186</v>
      </c>
      <c r="E1836" s="4" t="s">
        <v>380</v>
      </c>
      <c r="F1836" s="4">
        <v>1</v>
      </c>
    </row>
    <row r="1837" spans="1:6" x14ac:dyDescent="0.25">
      <c r="A1837" s="4">
        <v>10445811</v>
      </c>
      <c r="B1837" s="9" t="s">
        <v>340</v>
      </c>
      <c r="C1837" s="4" t="s">
        <v>264</v>
      </c>
      <c r="D1837" s="4" t="s">
        <v>186</v>
      </c>
      <c r="E1837" s="4" t="s">
        <v>381</v>
      </c>
      <c r="F1837" s="4">
        <v>1</v>
      </c>
    </row>
    <row r="1838" spans="1:6" x14ac:dyDescent="0.25">
      <c r="A1838" s="4">
        <v>10445811</v>
      </c>
      <c r="B1838" s="9" t="s">
        <v>340</v>
      </c>
      <c r="C1838" s="4" t="s">
        <v>264</v>
      </c>
      <c r="D1838" s="4" t="s">
        <v>186</v>
      </c>
      <c r="E1838" s="4" t="s">
        <v>382</v>
      </c>
      <c r="F1838" s="4">
        <v>1</v>
      </c>
    </row>
    <row r="1839" spans="1:6" x14ac:dyDescent="0.25">
      <c r="A1839" s="4">
        <v>10445811</v>
      </c>
      <c r="B1839" s="9" t="s">
        <v>340</v>
      </c>
      <c r="C1839" s="4" t="s">
        <v>264</v>
      </c>
      <c r="D1839" s="4" t="s">
        <v>186</v>
      </c>
      <c r="E1839" s="4" t="s">
        <v>383</v>
      </c>
      <c r="F1839" s="4">
        <v>1</v>
      </c>
    </row>
    <row r="1840" spans="1:6" x14ac:dyDescent="0.25">
      <c r="A1840" s="4">
        <v>10445811</v>
      </c>
      <c r="B1840" s="9" t="s">
        <v>340</v>
      </c>
      <c r="C1840" s="4" t="s">
        <v>264</v>
      </c>
      <c r="D1840" s="4" t="s">
        <v>186</v>
      </c>
      <c r="E1840" s="4" t="s">
        <v>384</v>
      </c>
      <c r="F1840" s="4">
        <v>1</v>
      </c>
    </row>
    <row r="1841" spans="1:6" x14ac:dyDescent="0.25">
      <c r="A1841" s="4">
        <v>10445811</v>
      </c>
      <c r="B1841" s="9" t="s">
        <v>340</v>
      </c>
      <c r="C1841" s="4" t="s">
        <v>264</v>
      </c>
      <c r="D1841" s="4" t="s">
        <v>186</v>
      </c>
      <c r="E1841" s="4" t="s">
        <v>385</v>
      </c>
      <c r="F1841" s="4">
        <v>1</v>
      </c>
    </row>
    <row r="1842" spans="1:6" x14ac:dyDescent="0.25">
      <c r="A1842" s="4">
        <v>10445811</v>
      </c>
      <c r="B1842" s="9" t="s">
        <v>340</v>
      </c>
      <c r="C1842" s="4" t="s">
        <v>264</v>
      </c>
      <c r="D1842" s="4" t="s">
        <v>186</v>
      </c>
      <c r="E1842" s="4" t="s">
        <v>377</v>
      </c>
      <c r="F1842" s="4">
        <v>0</v>
      </c>
    </row>
    <row r="1843" spans="1:6" x14ac:dyDescent="0.25">
      <c r="A1843" s="4">
        <v>10445812</v>
      </c>
      <c r="B1843" s="9" t="s">
        <v>340</v>
      </c>
      <c r="C1843" s="4" t="s">
        <v>308</v>
      </c>
      <c r="D1843" s="4" t="s">
        <v>48</v>
      </c>
      <c r="E1843" s="4" t="s">
        <v>380</v>
      </c>
      <c r="F1843" s="4">
        <v>1</v>
      </c>
    </row>
    <row r="1844" spans="1:6" x14ac:dyDescent="0.25">
      <c r="A1844" s="4">
        <v>10445812</v>
      </c>
      <c r="B1844" s="9" t="s">
        <v>340</v>
      </c>
      <c r="C1844" s="4" t="s">
        <v>308</v>
      </c>
      <c r="D1844" s="4" t="s">
        <v>48</v>
      </c>
      <c r="E1844" s="4" t="s">
        <v>381</v>
      </c>
      <c r="F1844" s="4">
        <v>1</v>
      </c>
    </row>
    <row r="1845" spans="1:6" x14ac:dyDescent="0.25">
      <c r="A1845" s="4">
        <v>10445812</v>
      </c>
      <c r="B1845" s="9" t="s">
        <v>340</v>
      </c>
      <c r="C1845" s="4" t="s">
        <v>308</v>
      </c>
      <c r="D1845" s="4" t="s">
        <v>48</v>
      </c>
      <c r="E1845" s="4" t="s">
        <v>382</v>
      </c>
      <c r="F1845" s="4">
        <v>1</v>
      </c>
    </row>
    <row r="1846" spans="1:6" x14ac:dyDescent="0.25">
      <c r="A1846" s="4">
        <v>10445812</v>
      </c>
      <c r="B1846" s="9" t="s">
        <v>340</v>
      </c>
      <c r="C1846" s="4" t="s">
        <v>308</v>
      </c>
      <c r="D1846" s="4" t="s">
        <v>48</v>
      </c>
      <c r="E1846" s="4" t="s">
        <v>383</v>
      </c>
      <c r="F1846" s="4">
        <v>1</v>
      </c>
    </row>
    <row r="1847" spans="1:6" x14ac:dyDescent="0.25">
      <c r="A1847" s="4">
        <v>10445812</v>
      </c>
      <c r="B1847" s="9" t="s">
        <v>340</v>
      </c>
      <c r="C1847" s="4" t="s">
        <v>308</v>
      </c>
      <c r="D1847" s="4" t="s">
        <v>48</v>
      </c>
      <c r="E1847" s="4" t="s">
        <v>384</v>
      </c>
      <c r="F1847" s="4">
        <v>1</v>
      </c>
    </row>
    <row r="1848" spans="1:6" x14ac:dyDescent="0.25">
      <c r="A1848" s="4">
        <v>10445812</v>
      </c>
      <c r="B1848" s="9" t="s">
        <v>340</v>
      </c>
      <c r="C1848" s="4" t="s">
        <v>308</v>
      </c>
      <c r="D1848" s="4" t="s">
        <v>48</v>
      </c>
      <c r="E1848" s="4" t="s">
        <v>385</v>
      </c>
      <c r="F1848" s="4">
        <v>1</v>
      </c>
    </row>
    <row r="1849" spans="1:6" x14ac:dyDescent="0.25">
      <c r="A1849" s="4">
        <v>10445812</v>
      </c>
      <c r="B1849" s="9" t="s">
        <v>340</v>
      </c>
      <c r="C1849" s="4" t="s">
        <v>308</v>
      </c>
      <c r="D1849" s="4" t="s">
        <v>48</v>
      </c>
      <c r="E1849" s="4" t="s">
        <v>377</v>
      </c>
      <c r="F1849" s="4">
        <v>0</v>
      </c>
    </row>
    <row r="1850" spans="1:6" x14ac:dyDescent="0.25">
      <c r="A1850" s="4">
        <v>10445813</v>
      </c>
      <c r="B1850" s="9" t="s">
        <v>340</v>
      </c>
      <c r="C1850" s="4" t="s">
        <v>308</v>
      </c>
      <c r="D1850" s="4" t="s">
        <v>48</v>
      </c>
      <c r="E1850" s="4" t="s">
        <v>380</v>
      </c>
      <c r="F1850" s="4">
        <v>1</v>
      </c>
    </row>
    <row r="1851" spans="1:6" x14ac:dyDescent="0.25">
      <c r="A1851" s="4">
        <v>10445813</v>
      </c>
      <c r="B1851" s="9" t="s">
        <v>340</v>
      </c>
      <c r="C1851" s="4" t="s">
        <v>308</v>
      </c>
      <c r="D1851" s="4" t="s">
        <v>48</v>
      </c>
      <c r="E1851" s="4" t="s">
        <v>381</v>
      </c>
      <c r="F1851" s="4">
        <v>1</v>
      </c>
    </row>
    <row r="1852" spans="1:6" x14ac:dyDescent="0.25">
      <c r="A1852" s="4">
        <v>10445813</v>
      </c>
      <c r="B1852" s="9" t="s">
        <v>340</v>
      </c>
      <c r="C1852" s="4" t="s">
        <v>308</v>
      </c>
      <c r="D1852" s="4" t="s">
        <v>48</v>
      </c>
      <c r="E1852" s="4" t="s">
        <v>382</v>
      </c>
      <c r="F1852" s="4">
        <v>1</v>
      </c>
    </row>
    <row r="1853" spans="1:6" x14ac:dyDescent="0.25">
      <c r="A1853" s="4">
        <v>10445813</v>
      </c>
      <c r="B1853" s="9" t="s">
        <v>340</v>
      </c>
      <c r="C1853" s="4" t="s">
        <v>308</v>
      </c>
      <c r="D1853" s="4" t="s">
        <v>48</v>
      </c>
      <c r="E1853" s="4" t="s">
        <v>383</v>
      </c>
      <c r="F1853" s="4">
        <v>1</v>
      </c>
    </row>
    <row r="1854" spans="1:6" x14ac:dyDescent="0.25">
      <c r="A1854" s="4">
        <v>10445813</v>
      </c>
      <c r="B1854" s="9" t="s">
        <v>340</v>
      </c>
      <c r="C1854" s="4" t="s">
        <v>308</v>
      </c>
      <c r="D1854" s="4" t="s">
        <v>48</v>
      </c>
      <c r="E1854" s="4" t="s">
        <v>384</v>
      </c>
      <c r="F1854" s="4">
        <v>1</v>
      </c>
    </row>
    <row r="1855" spans="1:6" x14ac:dyDescent="0.25">
      <c r="A1855" s="4">
        <v>10445813</v>
      </c>
      <c r="B1855" s="9" t="s">
        <v>340</v>
      </c>
      <c r="C1855" s="4" t="s">
        <v>308</v>
      </c>
      <c r="D1855" s="4" t="s">
        <v>48</v>
      </c>
      <c r="E1855" s="4" t="s">
        <v>385</v>
      </c>
      <c r="F1855" s="4">
        <v>1</v>
      </c>
    </row>
    <row r="1856" spans="1:6" x14ac:dyDescent="0.25">
      <c r="A1856" s="4">
        <v>10445813</v>
      </c>
      <c r="B1856" s="9" t="s">
        <v>340</v>
      </c>
      <c r="C1856" s="4" t="s">
        <v>308</v>
      </c>
      <c r="D1856" s="4" t="s">
        <v>48</v>
      </c>
      <c r="E1856" s="4" t="s">
        <v>377</v>
      </c>
      <c r="F1856" s="4">
        <v>0</v>
      </c>
    </row>
    <row r="1857" spans="1:6" x14ac:dyDescent="0.25">
      <c r="A1857" s="4">
        <v>10449801</v>
      </c>
      <c r="B1857" s="9" t="s">
        <v>340</v>
      </c>
      <c r="C1857" s="4" t="s">
        <v>305</v>
      </c>
      <c r="D1857" s="4" t="s">
        <v>253</v>
      </c>
      <c r="E1857" s="4" t="s">
        <v>380</v>
      </c>
      <c r="F1857" s="4">
        <v>1</v>
      </c>
    </row>
    <row r="1858" spans="1:6" x14ac:dyDescent="0.25">
      <c r="A1858" s="4">
        <v>10449801</v>
      </c>
      <c r="B1858" s="9" t="s">
        <v>340</v>
      </c>
      <c r="C1858" s="4" t="s">
        <v>305</v>
      </c>
      <c r="D1858" s="4" t="s">
        <v>253</v>
      </c>
      <c r="E1858" s="4" t="s">
        <v>381</v>
      </c>
      <c r="F1858" s="4">
        <v>1</v>
      </c>
    </row>
    <row r="1859" spans="1:6" x14ac:dyDescent="0.25">
      <c r="A1859" s="4">
        <v>10449801</v>
      </c>
      <c r="B1859" s="9" t="s">
        <v>340</v>
      </c>
      <c r="C1859" s="4" t="s">
        <v>305</v>
      </c>
      <c r="D1859" s="4" t="s">
        <v>253</v>
      </c>
      <c r="E1859" s="4" t="s">
        <v>382</v>
      </c>
      <c r="F1859" s="4">
        <v>1</v>
      </c>
    </row>
    <row r="1860" spans="1:6" x14ac:dyDescent="0.25">
      <c r="A1860" s="4">
        <v>10449801</v>
      </c>
      <c r="B1860" s="9" t="s">
        <v>340</v>
      </c>
      <c r="C1860" s="4" t="s">
        <v>305</v>
      </c>
      <c r="D1860" s="4" t="s">
        <v>253</v>
      </c>
      <c r="E1860" s="4" t="s">
        <v>383</v>
      </c>
      <c r="F1860" s="4">
        <v>1</v>
      </c>
    </row>
    <row r="1861" spans="1:6" x14ac:dyDescent="0.25">
      <c r="A1861" s="4">
        <v>10449801</v>
      </c>
      <c r="B1861" s="9" t="s">
        <v>340</v>
      </c>
      <c r="C1861" s="4" t="s">
        <v>305</v>
      </c>
      <c r="D1861" s="4" t="s">
        <v>253</v>
      </c>
      <c r="E1861" s="4" t="s">
        <v>384</v>
      </c>
      <c r="F1861" s="4">
        <v>1</v>
      </c>
    </row>
    <row r="1862" spans="1:6" x14ac:dyDescent="0.25">
      <c r="A1862" s="4">
        <v>10449801</v>
      </c>
      <c r="B1862" s="9" t="s">
        <v>340</v>
      </c>
      <c r="C1862" s="4" t="s">
        <v>305</v>
      </c>
      <c r="D1862" s="4" t="s">
        <v>253</v>
      </c>
      <c r="E1862" s="4" t="s">
        <v>385</v>
      </c>
      <c r="F1862" s="4">
        <v>1</v>
      </c>
    </row>
    <row r="1863" spans="1:6" x14ac:dyDescent="0.25">
      <c r="A1863" s="4">
        <v>10449801</v>
      </c>
      <c r="B1863" s="9" t="s">
        <v>340</v>
      </c>
      <c r="C1863" s="4" t="s">
        <v>305</v>
      </c>
      <c r="D1863" s="4" t="s">
        <v>253</v>
      </c>
      <c r="E1863" s="4" t="s">
        <v>377</v>
      </c>
      <c r="F1863" s="4">
        <v>0</v>
      </c>
    </row>
    <row r="1864" spans="1:6" x14ac:dyDescent="0.25">
      <c r="A1864" s="4">
        <v>10449802</v>
      </c>
      <c r="B1864" s="9" t="s">
        <v>340</v>
      </c>
      <c r="C1864" s="4" t="s">
        <v>194</v>
      </c>
      <c r="D1864" s="4" t="s">
        <v>186</v>
      </c>
      <c r="E1864" s="4" t="s">
        <v>380</v>
      </c>
      <c r="F1864" s="4">
        <v>1</v>
      </c>
    </row>
    <row r="1865" spans="1:6" x14ac:dyDescent="0.25">
      <c r="A1865" s="4">
        <v>10449802</v>
      </c>
      <c r="B1865" s="9" t="s">
        <v>340</v>
      </c>
      <c r="C1865" s="4" t="s">
        <v>194</v>
      </c>
      <c r="D1865" s="4" t="s">
        <v>186</v>
      </c>
      <c r="E1865" s="4" t="s">
        <v>381</v>
      </c>
      <c r="F1865" s="4">
        <v>1</v>
      </c>
    </row>
    <row r="1866" spans="1:6" x14ac:dyDescent="0.25">
      <c r="A1866" s="4">
        <v>10449802</v>
      </c>
      <c r="B1866" s="9" t="s">
        <v>340</v>
      </c>
      <c r="C1866" s="4" t="s">
        <v>194</v>
      </c>
      <c r="D1866" s="4" t="s">
        <v>186</v>
      </c>
      <c r="E1866" s="4" t="s">
        <v>382</v>
      </c>
      <c r="F1866" s="4">
        <v>1</v>
      </c>
    </row>
    <row r="1867" spans="1:6" x14ac:dyDescent="0.25">
      <c r="A1867" s="4">
        <v>10449802</v>
      </c>
      <c r="B1867" s="9" t="s">
        <v>340</v>
      </c>
      <c r="C1867" s="4" t="s">
        <v>194</v>
      </c>
      <c r="D1867" s="4" t="s">
        <v>186</v>
      </c>
      <c r="E1867" s="4" t="s">
        <v>383</v>
      </c>
      <c r="F1867" s="4">
        <v>0</v>
      </c>
    </row>
    <row r="1868" spans="1:6" x14ac:dyDescent="0.25">
      <c r="A1868" s="4">
        <v>10449802</v>
      </c>
      <c r="B1868" s="9" t="s">
        <v>340</v>
      </c>
      <c r="C1868" s="4" t="s">
        <v>194</v>
      </c>
      <c r="D1868" s="4" t="s">
        <v>186</v>
      </c>
      <c r="E1868" s="4" t="s">
        <v>384</v>
      </c>
      <c r="F1868" s="4">
        <v>0</v>
      </c>
    </row>
    <row r="1869" spans="1:6" x14ac:dyDescent="0.25">
      <c r="A1869" s="4">
        <v>10449802</v>
      </c>
      <c r="B1869" s="9" t="s">
        <v>340</v>
      </c>
      <c r="C1869" s="4" t="s">
        <v>194</v>
      </c>
      <c r="D1869" s="4" t="s">
        <v>186</v>
      </c>
      <c r="E1869" s="4" t="s">
        <v>385</v>
      </c>
      <c r="F1869" s="4">
        <v>0</v>
      </c>
    </row>
    <row r="1870" spans="1:6" x14ac:dyDescent="0.25">
      <c r="A1870" s="4">
        <v>10449802</v>
      </c>
      <c r="B1870" s="9" t="s">
        <v>340</v>
      </c>
      <c r="C1870" s="4" t="s">
        <v>194</v>
      </c>
      <c r="D1870" s="4" t="s">
        <v>186</v>
      </c>
      <c r="E1870" s="4" t="s">
        <v>377</v>
      </c>
      <c r="F1870" s="4">
        <v>0</v>
      </c>
    </row>
    <row r="1871" spans="1:6" x14ac:dyDescent="0.25">
      <c r="A1871" s="4">
        <v>10449803</v>
      </c>
      <c r="B1871" s="9" t="s">
        <v>340</v>
      </c>
      <c r="C1871" s="4" t="s">
        <v>125</v>
      </c>
      <c r="D1871" s="4" t="s">
        <v>104</v>
      </c>
      <c r="E1871" s="4" t="s">
        <v>380</v>
      </c>
      <c r="F1871" s="4">
        <v>1</v>
      </c>
    </row>
    <row r="1872" spans="1:6" x14ac:dyDescent="0.25">
      <c r="A1872" s="4">
        <v>10449803</v>
      </c>
      <c r="B1872" s="9" t="s">
        <v>340</v>
      </c>
      <c r="C1872" s="4" t="s">
        <v>125</v>
      </c>
      <c r="D1872" s="4" t="s">
        <v>104</v>
      </c>
      <c r="E1872" s="4" t="s">
        <v>381</v>
      </c>
      <c r="F1872" s="4">
        <v>1</v>
      </c>
    </row>
    <row r="1873" spans="1:6" x14ac:dyDescent="0.25">
      <c r="A1873" s="4">
        <v>10449803</v>
      </c>
      <c r="B1873" s="9" t="s">
        <v>340</v>
      </c>
      <c r="C1873" s="4" t="s">
        <v>125</v>
      </c>
      <c r="D1873" s="4" t="s">
        <v>104</v>
      </c>
      <c r="E1873" s="4" t="s">
        <v>382</v>
      </c>
      <c r="F1873" s="4">
        <v>1</v>
      </c>
    </row>
    <row r="1874" spans="1:6" x14ac:dyDescent="0.25">
      <c r="A1874" s="4">
        <v>10449803</v>
      </c>
      <c r="B1874" s="9" t="s">
        <v>340</v>
      </c>
      <c r="C1874" s="4" t="s">
        <v>125</v>
      </c>
      <c r="D1874" s="4" t="s">
        <v>104</v>
      </c>
      <c r="E1874" s="4" t="s">
        <v>383</v>
      </c>
      <c r="F1874" s="4">
        <v>1</v>
      </c>
    </row>
    <row r="1875" spans="1:6" x14ac:dyDescent="0.25">
      <c r="A1875" s="4">
        <v>10449803</v>
      </c>
      <c r="B1875" s="9" t="s">
        <v>340</v>
      </c>
      <c r="C1875" s="4" t="s">
        <v>125</v>
      </c>
      <c r="D1875" s="4" t="s">
        <v>104</v>
      </c>
      <c r="E1875" s="4" t="s">
        <v>384</v>
      </c>
      <c r="F1875" s="4">
        <v>1</v>
      </c>
    </row>
    <row r="1876" spans="1:6" x14ac:dyDescent="0.25">
      <c r="A1876" s="4">
        <v>10449803</v>
      </c>
      <c r="B1876" s="9" t="s">
        <v>340</v>
      </c>
      <c r="C1876" s="4" t="s">
        <v>125</v>
      </c>
      <c r="D1876" s="4" t="s">
        <v>104</v>
      </c>
      <c r="E1876" s="4" t="s">
        <v>385</v>
      </c>
      <c r="F1876" s="4">
        <v>1</v>
      </c>
    </row>
    <row r="1877" spans="1:6" x14ac:dyDescent="0.25">
      <c r="A1877" s="4">
        <v>10449803</v>
      </c>
      <c r="B1877" s="9" t="s">
        <v>340</v>
      </c>
      <c r="C1877" s="4" t="s">
        <v>125</v>
      </c>
      <c r="D1877" s="4" t="s">
        <v>104</v>
      </c>
      <c r="E1877" s="4" t="s">
        <v>377</v>
      </c>
      <c r="F1877" s="4">
        <v>0</v>
      </c>
    </row>
    <row r="1878" spans="1:6" x14ac:dyDescent="0.25">
      <c r="A1878" s="4">
        <v>10449804</v>
      </c>
      <c r="B1878" s="9" t="s">
        <v>340</v>
      </c>
      <c r="C1878" s="4" t="s">
        <v>300</v>
      </c>
      <c r="D1878" s="4" t="s">
        <v>233</v>
      </c>
      <c r="E1878" s="4" t="s">
        <v>380</v>
      </c>
      <c r="F1878" s="4">
        <v>1</v>
      </c>
    </row>
    <row r="1879" spans="1:6" x14ac:dyDescent="0.25">
      <c r="A1879" s="4">
        <v>10449804</v>
      </c>
      <c r="B1879" s="9" t="s">
        <v>340</v>
      </c>
      <c r="C1879" s="4" t="s">
        <v>300</v>
      </c>
      <c r="D1879" s="4" t="s">
        <v>233</v>
      </c>
      <c r="E1879" s="4" t="s">
        <v>381</v>
      </c>
      <c r="F1879" s="4">
        <v>1</v>
      </c>
    </row>
    <row r="1880" spans="1:6" x14ac:dyDescent="0.25">
      <c r="A1880" s="4">
        <v>10449804</v>
      </c>
      <c r="B1880" s="9" t="s">
        <v>340</v>
      </c>
      <c r="C1880" s="4" t="s">
        <v>300</v>
      </c>
      <c r="D1880" s="4" t="s">
        <v>233</v>
      </c>
      <c r="E1880" s="4" t="s">
        <v>382</v>
      </c>
      <c r="F1880" s="4">
        <v>1</v>
      </c>
    </row>
    <row r="1881" spans="1:6" x14ac:dyDescent="0.25">
      <c r="A1881" s="4">
        <v>10449804</v>
      </c>
      <c r="B1881" s="9" t="s">
        <v>340</v>
      </c>
      <c r="C1881" s="4" t="s">
        <v>300</v>
      </c>
      <c r="D1881" s="4" t="s">
        <v>233</v>
      </c>
      <c r="E1881" s="4" t="s">
        <v>383</v>
      </c>
      <c r="F1881" s="4">
        <v>1</v>
      </c>
    </row>
    <row r="1882" spans="1:6" x14ac:dyDescent="0.25">
      <c r="A1882" s="4">
        <v>10449804</v>
      </c>
      <c r="B1882" s="9" t="s">
        <v>340</v>
      </c>
      <c r="C1882" s="4" t="s">
        <v>300</v>
      </c>
      <c r="D1882" s="4" t="s">
        <v>233</v>
      </c>
      <c r="E1882" s="4" t="s">
        <v>384</v>
      </c>
      <c r="F1882" s="4">
        <v>1</v>
      </c>
    </row>
    <row r="1883" spans="1:6" x14ac:dyDescent="0.25">
      <c r="A1883" s="4">
        <v>10449804</v>
      </c>
      <c r="B1883" s="9" t="s">
        <v>340</v>
      </c>
      <c r="C1883" s="4" t="s">
        <v>300</v>
      </c>
      <c r="D1883" s="4" t="s">
        <v>233</v>
      </c>
      <c r="E1883" s="4" t="s">
        <v>385</v>
      </c>
      <c r="F1883" s="4">
        <v>1</v>
      </c>
    </row>
    <row r="1884" spans="1:6" x14ac:dyDescent="0.25">
      <c r="A1884" s="4">
        <v>10449804</v>
      </c>
      <c r="B1884" s="9" t="s">
        <v>340</v>
      </c>
      <c r="C1884" s="4" t="s">
        <v>300</v>
      </c>
      <c r="D1884" s="4" t="s">
        <v>233</v>
      </c>
      <c r="E1884" s="4" t="s">
        <v>377</v>
      </c>
      <c r="F1884" s="4">
        <v>0</v>
      </c>
    </row>
    <row r="1885" spans="1:6" x14ac:dyDescent="0.25">
      <c r="A1885" s="4">
        <v>10449805</v>
      </c>
      <c r="B1885" s="9" t="s">
        <v>340</v>
      </c>
      <c r="C1885" s="4" t="s">
        <v>209</v>
      </c>
      <c r="D1885" s="4" t="s">
        <v>186</v>
      </c>
      <c r="E1885" s="4" t="s">
        <v>380</v>
      </c>
      <c r="F1885" s="4">
        <v>1</v>
      </c>
    </row>
    <row r="1886" spans="1:6" x14ac:dyDescent="0.25">
      <c r="A1886" s="4">
        <v>10449805</v>
      </c>
      <c r="B1886" s="9" t="s">
        <v>340</v>
      </c>
      <c r="C1886" s="4" t="s">
        <v>209</v>
      </c>
      <c r="D1886" s="4" t="s">
        <v>186</v>
      </c>
      <c r="E1886" s="4" t="s">
        <v>381</v>
      </c>
      <c r="F1886" s="4">
        <v>1</v>
      </c>
    </row>
    <row r="1887" spans="1:6" x14ac:dyDescent="0.25">
      <c r="A1887" s="4">
        <v>10449805</v>
      </c>
      <c r="B1887" s="9" t="s">
        <v>340</v>
      </c>
      <c r="C1887" s="4" t="s">
        <v>209</v>
      </c>
      <c r="D1887" s="4" t="s">
        <v>186</v>
      </c>
      <c r="E1887" s="4" t="s">
        <v>382</v>
      </c>
      <c r="F1887" s="4">
        <v>1</v>
      </c>
    </row>
    <row r="1888" spans="1:6" x14ac:dyDescent="0.25">
      <c r="A1888" s="4">
        <v>10449805</v>
      </c>
      <c r="B1888" s="9" t="s">
        <v>340</v>
      </c>
      <c r="C1888" s="4" t="s">
        <v>209</v>
      </c>
      <c r="D1888" s="4" t="s">
        <v>186</v>
      </c>
      <c r="E1888" s="4" t="s">
        <v>383</v>
      </c>
      <c r="F1888" s="4">
        <v>1</v>
      </c>
    </row>
    <row r="1889" spans="1:6" x14ac:dyDescent="0.25">
      <c r="A1889" s="4">
        <v>10449805</v>
      </c>
      <c r="B1889" s="9" t="s">
        <v>340</v>
      </c>
      <c r="C1889" s="4" t="s">
        <v>209</v>
      </c>
      <c r="D1889" s="4" t="s">
        <v>186</v>
      </c>
      <c r="E1889" s="4" t="s">
        <v>384</v>
      </c>
      <c r="F1889" s="4">
        <v>1</v>
      </c>
    </row>
    <row r="1890" spans="1:6" x14ac:dyDescent="0.25">
      <c r="A1890" s="4">
        <v>10449805</v>
      </c>
      <c r="B1890" s="9" t="s">
        <v>340</v>
      </c>
      <c r="C1890" s="4" t="s">
        <v>209</v>
      </c>
      <c r="D1890" s="4" t="s">
        <v>186</v>
      </c>
      <c r="E1890" s="4" t="s">
        <v>385</v>
      </c>
      <c r="F1890" s="4">
        <v>1</v>
      </c>
    </row>
    <row r="1891" spans="1:6" x14ac:dyDescent="0.25">
      <c r="A1891" s="4">
        <v>10449805</v>
      </c>
      <c r="B1891" s="9" t="s">
        <v>340</v>
      </c>
      <c r="C1891" s="4" t="s">
        <v>209</v>
      </c>
      <c r="D1891" s="4" t="s">
        <v>186</v>
      </c>
      <c r="E1891" s="4" t="s">
        <v>377</v>
      </c>
      <c r="F1891" s="4">
        <v>0</v>
      </c>
    </row>
    <row r="1892" spans="1:6" x14ac:dyDescent="0.25">
      <c r="A1892" s="4">
        <v>10449806</v>
      </c>
      <c r="B1892" s="9" t="s">
        <v>340</v>
      </c>
      <c r="C1892" s="4" t="s">
        <v>131</v>
      </c>
      <c r="D1892" s="4" t="s">
        <v>104</v>
      </c>
      <c r="E1892" s="4" t="s">
        <v>380</v>
      </c>
      <c r="F1892" s="4">
        <v>1</v>
      </c>
    </row>
    <row r="1893" spans="1:6" x14ac:dyDescent="0.25">
      <c r="A1893" s="4">
        <v>10449806</v>
      </c>
      <c r="B1893" s="9" t="s">
        <v>340</v>
      </c>
      <c r="C1893" s="4" t="s">
        <v>131</v>
      </c>
      <c r="D1893" s="4" t="s">
        <v>104</v>
      </c>
      <c r="E1893" s="4" t="s">
        <v>381</v>
      </c>
      <c r="F1893" s="4">
        <v>1</v>
      </c>
    </row>
    <row r="1894" spans="1:6" x14ac:dyDescent="0.25">
      <c r="A1894" s="4">
        <v>10449806</v>
      </c>
      <c r="B1894" s="9" t="s">
        <v>340</v>
      </c>
      <c r="C1894" s="4" t="s">
        <v>131</v>
      </c>
      <c r="D1894" s="4" t="s">
        <v>104</v>
      </c>
      <c r="E1894" s="4" t="s">
        <v>382</v>
      </c>
      <c r="F1894" s="4">
        <v>1</v>
      </c>
    </row>
    <row r="1895" spans="1:6" x14ac:dyDescent="0.25">
      <c r="A1895" s="4">
        <v>10449806</v>
      </c>
      <c r="B1895" s="9" t="s">
        <v>340</v>
      </c>
      <c r="C1895" s="4" t="s">
        <v>131</v>
      </c>
      <c r="D1895" s="4" t="s">
        <v>104</v>
      </c>
      <c r="E1895" s="4" t="s">
        <v>383</v>
      </c>
      <c r="F1895" s="4">
        <v>1</v>
      </c>
    </row>
    <row r="1896" spans="1:6" x14ac:dyDescent="0.25">
      <c r="A1896" s="4">
        <v>10449806</v>
      </c>
      <c r="B1896" s="9" t="s">
        <v>340</v>
      </c>
      <c r="C1896" s="4" t="s">
        <v>131</v>
      </c>
      <c r="D1896" s="4" t="s">
        <v>104</v>
      </c>
      <c r="E1896" s="4" t="s">
        <v>384</v>
      </c>
      <c r="F1896" s="4">
        <v>1</v>
      </c>
    </row>
    <row r="1897" spans="1:6" x14ac:dyDescent="0.25">
      <c r="A1897" s="4">
        <v>10449806</v>
      </c>
      <c r="B1897" s="9" t="s">
        <v>340</v>
      </c>
      <c r="C1897" s="4" t="s">
        <v>131</v>
      </c>
      <c r="D1897" s="4" t="s">
        <v>104</v>
      </c>
      <c r="E1897" s="4" t="s">
        <v>385</v>
      </c>
      <c r="F1897" s="4">
        <v>1</v>
      </c>
    </row>
    <row r="1898" spans="1:6" x14ac:dyDescent="0.25">
      <c r="A1898" s="4">
        <v>10449806</v>
      </c>
      <c r="B1898" s="9" t="s">
        <v>340</v>
      </c>
      <c r="C1898" s="4" t="s">
        <v>131</v>
      </c>
      <c r="D1898" s="4" t="s">
        <v>104</v>
      </c>
      <c r="E1898" s="4" t="s">
        <v>377</v>
      </c>
      <c r="F1898" s="4">
        <v>0</v>
      </c>
    </row>
    <row r="1899" spans="1:6" x14ac:dyDescent="0.25">
      <c r="A1899" s="4">
        <v>10449807</v>
      </c>
      <c r="B1899" s="9" t="s">
        <v>340</v>
      </c>
      <c r="C1899" s="4" t="s">
        <v>292</v>
      </c>
      <c r="D1899" s="4" t="s">
        <v>233</v>
      </c>
      <c r="E1899" s="4" t="s">
        <v>380</v>
      </c>
      <c r="F1899" s="4">
        <v>1</v>
      </c>
    </row>
    <row r="1900" spans="1:6" x14ac:dyDescent="0.25">
      <c r="A1900" s="4">
        <v>10449807</v>
      </c>
      <c r="B1900" s="9" t="s">
        <v>340</v>
      </c>
      <c r="C1900" s="4" t="s">
        <v>292</v>
      </c>
      <c r="D1900" s="4" t="s">
        <v>233</v>
      </c>
      <c r="E1900" s="4" t="s">
        <v>381</v>
      </c>
      <c r="F1900" s="4">
        <v>0</v>
      </c>
    </row>
    <row r="1901" spans="1:6" x14ac:dyDescent="0.25">
      <c r="A1901" s="4">
        <v>10449807</v>
      </c>
      <c r="B1901" s="9" t="s">
        <v>340</v>
      </c>
      <c r="C1901" s="4" t="s">
        <v>292</v>
      </c>
      <c r="D1901" s="4" t="s">
        <v>233</v>
      </c>
      <c r="E1901" s="4" t="s">
        <v>382</v>
      </c>
      <c r="F1901" s="4">
        <v>1</v>
      </c>
    </row>
    <row r="1902" spans="1:6" x14ac:dyDescent="0.25">
      <c r="A1902" s="4">
        <v>10449807</v>
      </c>
      <c r="B1902" s="9" t="s">
        <v>340</v>
      </c>
      <c r="C1902" s="4" t="s">
        <v>292</v>
      </c>
      <c r="D1902" s="4" t="s">
        <v>233</v>
      </c>
      <c r="E1902" s="4" t="s">
        <v>383</v>
      </c>
      <c r="F1902" s="4">
        <v>1</v>
      </c>
    </row>
    <row r="1903" spans="1:6" x14ac:dyDescent="0.25">
      <c r="A1903" s="4">
        <v>10449807</v>
      </c>
      <c r="B1903" s="9" t="s">
        <v>340</v>
      </c>
      <c r="C1903" s="4" t="s">
        <v>292</v>
      </c>
      <c r="D1903" s="4" t="s">
        <v>233</v>
      </c>
      <c r="E1903" s="4" t="s">
        <v>384</v>
      </c>
      <c r="F1903" s="4">
        <v>0</v>
      </c>
    </row>
    <row r="1904" spans="1:6" x14ac:dyDescent="0.25">
      <c r="A1904" s="4">
        <v>10449807</v>
      </c>
      <c r="B1904" s="9" t="s">
        <v>340</v>
      </c>
      <c r="C1904" s="4" t="s">
        <v>292</v>
      </c>
      <c r="D1904" s="4" t="s">
        <v>233</v>
      </c>
      <c r="E1904" s="4" t="s">
        <v>385</v>
      </c>
      <c r="F1904" s="4">
        <v>0</v>
      </c>
    </row>
    <row r="1905" spans="1:6" x14ac:dyDescent="0.25">
      <c r="A1905" s="4">
        <v>10449807</v>
      </c>
      <c r="B1905" s="9" t="s">
        <v>340</v>
      </c>
      <c r="C1905" s="4" t="s">
        <v>292</v>
      </c>
      <c r="D1905" s="4" t="s">
        <v>233</v>
      </c>
      <c r="E1905" s="4" t="s">
        <v>377</v>
      </c>
      <c r="F1905" s="4">
        <v>0</v>
      </c>
    </row>
    <row r="1906" spans="1:6" x14ac:dyDescent="0.25">
      <c r="A1906" s="4">
        <v>10449808</v>
      </c>
      <c r="B1906" s="9" t="s">
        <v>340</v>
      </c>
      <c r="C1906" s="4" t="s">
        <v>281</v>
      </c>
      <c r="D1906" s="4" t="s">
        <v>253</v>
      </c>
      <c r="E1906" s="4" t="s">
        <v>380</v>
      </c>
      <c r="F1906" s="4">
        <v>1</v>
      </c>
    </row>
    <row r="1907" spans="1:6" x14ac:dyDescent="0.25">
      <c r="A1907" s="4">
        <v>10449808</v>
      </c>
      <c r="B1907" s="9" t="s">
        <v>340</v>
      </c>
      <c r="C1907" s="4" t="s">
        <v>281</v>
      </c>
      <c r="D1907" s="4" t="s">
        <v>253</v>
      </c>
      <c r="E1907" s="4" t="s">
        <v>381</v>
      </c>
      <c r="F1907" s="4">
        <v>1</v>
      </c>
    </row>
    <row r="1908" spans="1:6" x14ac:dyDescent="0.25">
      <c r="A1908" s="4">
        <v>10449808</v>
      </c>
      <c r="B1908" s="9" t="s">
        <v>340</v>
      </c>
      <c r="C1908" s="4" t="s">
        <v>281</v>
      </c>
      <c r="D1908" s="4" t="s">
        <v>253</v>
      </c>
      <c r="E1908" s="4" t="s">
        <v>382</v>
      </c>
      <c r="F1908" s="4">
        <v>1</v>
      </c>
    </row>
    <row r="1909" spans="1:6" x14ac:dyDescent="0.25">
      <c r="A1909" s="4">
        <v>10449808</v>
      </c>
      <c r="B1909" s="9" t="s">
        <v>340</v>
      </c>
      <c r="C1909" s="4" t="s">
        <v>281</v>
      </c>
      <c r="D1909" s="4" t="s">
        <v>253</v>
      </c>
      <c r="E1909" s="4" t="s">
        <v>383</v>
      </c>
      <c r="F1909" s="4">
        <v>1</v>
      </c>
    </row>
    <row r="1910" spans="1:6" x14ac:dyDescent="0.25">
      <c r="A1910" s="4">
        <v>10449808</v>
      </c>
      <c r="B1910" s="9" t="s">
        <v>340</v>
      </c>
      <c r="C1910" s="4" t="s">
        <v>281</v>
      </c>
      <c r="D1910" s="4" t="s">
        <v>253</v>
      </c>
      <c r="E1910" s="4" t="s">
        <v>384</v>
      </c>
      <c r="F1910" s="4">
        <v>1</v>
      </c>
    </row>
    <row r="1911" spans="1:6" x14ac:dyDescent="0.25">
      <c r="A1911" s="4">
        <v>10449808</v>
      </c>
      <c r="B1911" s="9" t="s">
        <v>340</v>
      </c>
      <c r="C1911" s="4" t="s">
        <v>281</v>
      </c>
      <c r="D1911" s="4" t="s">
        <v>253</v>
      </c>
      <c r="E1911" s="4" t="s">
        <v>385</v>
      </c>
      <c r="F1911" s="4">
        <v>1</v>
      </c>
    </row>
    <row r="1912" spans="1:6" x14ac:dyDescent="0.25">
      <c r="A1912" s="4">
        <v>10449808</v>
      </c>
      <c r="B1912" s="9" t="s">
        <v>340</v>
      </c>
      <c r="C1912" s="4" t="s">
        <v>281</v>
      </c>
      <c r="D1912" s="4" t="s">
        <v>253</v>
      </c>
      <c r="E1912" s="4" t="s">
        <v>377</v>
      </c>
      <c r="F1912" s="4">
        <v>0</v>
      </c>
    </row>
    <row r="1913" spans="1:6" x14ac:dyDescent="0.25">
      <c r="A1913" s="4">
        <v>10449809</v>
      </c>
      <c r="B1913" s="9" t="s">
        <v>340</v>
      </c>
      <c r="C1913" s="4" t="s">
        <v>66</v>
      </c>
      <c r="D1913" s="4" t="s">
        <v>48</v>
      </c>
      <c r="E1913" s="4" t="s">
        <v>380</v>
      </c>
      <c r="F1913" s="4">
        <v>1</v>
      </c>
    </row>
    <row r="1914" spans="1:6" x14ac:dyDescent="0.25">
      <c r="A1914" s="4">
        <v>10449809</v>
      </c>
      <c r="B1914" s="9" t="s">
        <v>340</v>
      </c>
      <c r="C1914" s="4" t="s">
        <v>66</v>
      </c>
      <c r="D1914" s="4" t="s">
        <v>48</v>
      </c>
      <c r="E1914" s="4" t="s">
        <v>381</v>
      </c>
      <c r="F1914" s="4">
        <v>1</v>
      </c>
    </row>
    <row r="1915" spans="1:6" x14ac:dyDescent="0.25">
      <c r="A1915" s="4">
        <v>10449809</v>
      </c>
      <c r="B1915" s="9" t="s">
        <v>340</v>
      </c>
      <c r="C1915" s="4" t="s">
        <v>66</v>
      </c>
      <c r="D1915" s="4" t="s">
        <v>48</v>
      </c>
      <c r="E1915" s="4" t="s">
        <v>382</v>
      </c>
      <c r="F1915" s="4">
        <v>1</v>
      </c>
    </row>
    <row r="1916" spans="1:6" x14ac:dyDescent="0.25">
      <c r="A1916" s="4">
        <v>10449809</v>
      </c>
      <c r="B1916" s="9" t="s">
        <v>340</v>
      </c>
      <c r="C1916" s="4" t="s">
        <v>66</v>
      </c>
      <c r="D1916" s="4" t="s">
        <v>48</v>
      </c>
      <c r="E1916" s="4" t="s">
        <v>383</v>
      </c>
      <c r="F1916" s="4">
        <v>1</v>
      </c>
    </row>
    <row r="1917" spans="1:6" x14ac:dyDescent="0.25">
      <c r="A1917" s="4">
        <v>10449809</v>
      </c>
      <c r="B1917" s="9" t="s">
        <v>340</v>
      </c>
      <c r="C1917" s="4" t="s">
        <v>66</v>
      </c>
      <c r="D1917" s="4" t="s">
        <v>48</v>
      </c>
      <c r="E1917" s="4" t="s">
        <v>384</v>
      </c>
      <c r="F1917" s="4">
        <v>1</v>
      </c>
    </row>
    <row r="1918" spans="1:6" x14ac:dyDescent="0.25">
      <c r="A1918" s="4">
        <v>10449809</v>
      </c>
      <c r="B1918" s="9" t="s">
        <v>340</v>
      </c>
      <c r="C1918" s="4" t="s">
        <v>66</v>
      </c>
      <c r="D1918" s="4" t="s">
        <v>48</v>
      </c>
      <c r="E1918" s="4" t="s">
        <v>385</v>
      </c>
      <c r="F1918" s="4">
        <v>1</v>
      </c>
    </row>
    <row r="1919" spans="1:6" x14ac:dyDescent="0.25">
      <c r="A1919" s="4">
        <v>10449809</v>
      </c>
      <c r="B1919" s="9" t="s">
        <v>340</v>
      </c>
      <c r="C1919" s="4" t="s">
        <v>66</v>
      </c>
      <c r="D1919" s="4" t="s">
        <v>48</v>
      </c>
      <c r="E1919" s="4" t="s">
        <v>377</v>
      </c>
      <c r="F1919" s="4">
        <v>0</v>
      </c>
    </row>
    <row r="1920" spans="1:6" x14ac:dyDescent="0.25">
      <c r="A1920" s="4">
        <v>10449810</v>
      </c>
      <c r="B1920" s="9" t="s">
        <v>340</v>
      </c>
      <c r="C1920" s="4" t="s">
        <v>98</v>
      </c>
      <c r="D1920" s="4" t="s">
        <v>48</v>
      </c>
      <c r="E1920" s="4" t="s">
        <v>380</v>
      </c>
      <c r="F1920" s="4">
        <v>1</v>
      </c>
    </row>
    <row r="1921" spans="1:6" x14ac:dyDescent="0.25">
      <c r="A1921" s="4">
        <v>10449810</v>
      </c>
      <c r="B1921" s="9" t="s">
        <v>340</v>
      </c>
      <c r="C1921" s="4" t="s">
        <v>98</v>
      </c>
      <c r="D1921" s="4" t="s">
        <v>48</v>
      </c>
      <c r="E1921" s="4" t="s">
        <v>381</v>
      </c>
      <c r="F1921" s="4">
        <v>1</v>
      </c>
    </row>
    <row r="1922" spans="1:6" x14ac:dyDescent="0.25">
      <c r="A1922" s="4">
        <v>10449810</v>
      </c>
      <c r="B1922" s="9" t="s">
        <v>340</v>
      </c>
      <c r="C1922" s="4" t="s">
        <v>98</v>
      </c>
      <c r="D1922" s="4" t="s">
        <v>48</v>
      </c>
      <c r="E1922" s="4" t="s">
        <v>382</v>
      </c>
      <c r="F1922" s="4">
        <v>1</v>
      </c>
    </row>
    <row r="1923" spans="1:6" x14ac:dyDescent="0.25">
      <c r="A1923" s="4">
        <v>10449810</v>
      </c>
      <c r="B1923" s="9" t="s">
        <v>340</v>
      </c>
      <c r="C1923" s="4" t="s">
        <v>98</v>
      </c>
      <c r="D1923" s="4" t="s">
        <v>48</v>
      </c>
      <c r="E1923" s="4" t="s">
        <v>383</v>
      </c>
      <c r="F1923" s="4">
        <v>1</v>
      </c>
    </row>
    <row r="1924" spans="1:6" x14ac:dyDescent="0.25">
      <c r="A1924" s="4">
        <v>10449810</v>
      </c>
      <c r="B1924" s="9" t="s">
        <v>340</v>
      </c>
      <c r="C1924" s="4" t="s">
        <v>98</v>
      </c>
      <c r="D1924" s="4" t="s">
        <v>48</v>
      </c>
      <c r="E1924" s="4" t="s">
        <v>384</v>
      </c>
      <c r="F1924" s="4">
        <v>1</v>
      </c>
    </row>
    <row r="1925" spans="1:6" x14ac:dyDescent="0.25">
      <c r="A1925" s="4">
        <v>10449810</v>
      </c>
      <c r="B1925" s="9" t="s">
        <v>340</v>
      </c>
      <c r="C1925" s="4" t="s">
        <v>98</v>
      </c>
      <c r="D1925" s="4" t="s">
        <v>48</v>
      </c>
      <c r="E1925" s="4" t="s">
        <v>385</v>
      </c>
      <c r="F1925" s="4">
        <v>1</v>
      </c>
    </row>
    <row r="1926" spans="1:6" x14ac:dyDescent="0.25">
      <c r="A1926" s="4">
        <v>10449810</v>
      </c>
      <c r="B1926" s="9" t="s">
        <v>340</v>
      </c>
      <c r="C1926" s="4" t="s">
        <v>98</v>
      </c>
      <c r="D1926" s="4" t="s">
        <v>48</v>
      </c>
      <c r="E1926" s="4" t="s">
        <v>377</v>
      </c>
      <c r="F1926" s="4">
        <v>0</v>
      </c>
    </row>
    <row r="1927" spans="1:6" x14ac:dyDescent="0.25">
      <c r="A1927" s="4">
        <v>10449811</v>
      </c>
      <c r="B1927" s="9" t="s">
        <v>340</v>
      </c>
      <c r="C1927" s="4" t="s">
        <v>272</v>
      </c>
      <c r="D1927" s="4" t="s">
        <v>253</v>
      </c>
      <c r="E1927" s="4" t="s">
        <v>380</v>
      </c>
      <c r="F1927" s="4">
        <v>1</v>
      </c>
    </row>
    <row r="1928" spans="1:6" x14ac:dyDescent="0.25">
      <c r="A1928" s="4">
        <v>10449811</v>
      </c>
      <c r="B1928" s="9" t="s">
        <v>340</v>
      </c>
      <c r="C1928" s="4" t="s">
        <v>272</v>
      </c>
      <c r="D1928" s="4" t="s">
        <v>253</v>
      </c>
      <c r="E1928" s="4" t="s">
        <v>381</v>
      </c>
      <c r="F1928" s="4">
        <v>1</v>
      </c>
    </row>
    <row r="1929" spans="1:6" x14ac:dyDescent="0.25">
      <c r="A1929" s="4">
        <v>10449811</v>
      </c>
      <c r="B1929" s="9" t="s">
        <v>340</v>
      </c>
      <c r="C1929" s="4" t="s">
        <v>272</v>
      </c>
      <c r="D1929" s="4" t="s">
        <v>253</v>
      </c>
      <c r="E1929" s="4" t="s">
        <v>382</v>
      </c>
      <c r="F1929" s="4">
        <v>1</v>
      </c>
    </row>
    <row r="1930" spans="1:6" x14ac:dyDescent="0.25">
      <c r="A1930" s="4">
        <v>10449811</v>
      </c>
      <c r="B1930" s="9" t="s">
        <v>340</v>
      </c>
      <c r="C1930" s="4" t="s">
        <v>272</v>
      </c>
      <c r="D1930" s="4" t="s">
        <v>253</v>
      </c>
      <c r="E1930" s="4" t="s">
        <v>383</v>
      </c>
      <c r="F1930" s="4">
        <v>1</v>
      </c>
    </row>
    <row r="1931" spans="1:6" x14ac:dyDescent="0.25">
      <c r="A1931" s="4">
        <v>10449811</v>
      </c>
      <c r="B1931" s="9" t="s">
        <v>340</v>
      </c>
      <c r="C1931" s="4" t="s">
        <v>272</v>
      </c>
      <c r="D1931" s="4" t="s">
        <v>253</v>
      </c>
      <c r="E1931" s="4" t="s">
        <v>384</v>
      </c>
      <c r="F1931" s="4">
        <v>1</v>
      </c>
    </row>
    <row r="1932" spans="1:6" x14ac:dyDescent="0.25">
      <c r="A1932" s="4">
        <v>10449811</v>
      </c>
      <c r="B1932" s="9" t="s">
        <v>340</v>
      </c>
      <c r="C1932" s="4" t="s">
        <v>272</v>
      </c>
      <c r="D1932" s="4" t="s">
        <v>253</v>
      </c>
      <c r="E1932" s="4" t="s">
        <v>385</v>
      </c>
      <c r="F1932" s="4">
        <v>0</v>
      </c>
    </row>
    <row r="1933" spans="1:6" x14ac:dyDescent="0.25">
      <c r="A1933" s="4">
        <v>10449811</v>
      </c>
      <c r="B1933" s="9" t="s">
        <v>340</v>
      </c>
      <c r="C1933" s="4" t="s">
        <v>272</v>
      </c>
      <c r="D1933" s="4" t="s">
        <v>253</v>
      </c>
      <c r="E1933" s="4" t="s">
        <v>377</v>
      </c>
      <c r="F1933" s="4">
        <v>0</v>
      </c>
    </row>
    <row r="1934" spans="1:6" x14ac:dyDescent="0.25">
      <c r="A1934" s="4">
        <v>10449812</v>
      </c>
      <c r="B1934" s="9" t="s">
        <v>340</v>
      </c>
      <c r="C1934" s="4" t="s">
        <v>177</v>
      </c>
      <c r="D1934" s="4" t="s">
        <v>104</v>
      </c>
      <c r="E1934" s="4" t="s">
        <v>380</v>
      </c>
      <c r="F1934" s="4">
        <v>1</v>
      </c>
    </row>
    <row r="1935" spans="1:6" x14ac:dyDescent="0.25">
      <c r="A1935" s="4">
        <v>10449812</v>
      </c>
      <c r="B1935" s="9" t="s">
        <v>340</v>
      </c>
      <c r="C1935" s="4" t="s">
        <v>177</v>
      </c>
      <c r="D1935" s="4" t="s">
        <v>104</v>
      </c>
      <c r="E1935" s="4" t="s">
        <v>381</v>
      </c>
      <c r="F1935" s="4">
        <v>1</v>
      </c>
    </row>
    <row r="1936" spans="1:6" x14ac:dyDescent="0.25">
      <c r="A1936" s="4">
        <v>10449812</v>
      </c>
      <c r="B1936" s="9" t="s">
        <v>340</v>
      </c>
      <c r="C1936" s="4" t="s">
        <v>177</v>
      </c>
      <c r="D1936" s="4" t="s">
        <v>104</v>
      </c>
      <c r="E1936" s="4" t="s">
        <v>382</v>
      </c>
      <c r="F1936" s="4">
        <v>1</v>
      </c>
    </row>
    <row r="1937" spans="1:6" x14ac:dyDescent="0.25">
      <c r="A1937" s="4">
        <v>10449812</v>
      </c>
      <c r="B1937" s="9" t="s">
        <v>340</v>
      </c>
      <c r="C1937" s="4" t="s">
        <v>177</v>
      </c>
      <c r="D1937" s="4" t="s">
        <v>104</v>
      </c>
      <c r="E1937" s="4" t="s">
        <v>383</v>
      </c>
      <c r="F1937" s="4">
        <v>0</v>
      </c>
    </row>
    <row r="1938" spans="1:6" x14ac:dyDescent="0.25">
      <c r="A1938" s="4">
        <v>10449812</v>
      </c>
      <c r="B1938" s="9" t="s">
        <v>340</v>
      </c>
      <c r="C1938" s="4" t="s">
        <v>177</v>
      </c>
      <c r="D1938" s="4" t="s">
        <v>104</v>
      </c>
      <c r="E1938" s="4" t="s">
        <v>384</v>
      </c>
      <c r="F1938" s="4">
        <v>0</v>
      </c>
    </row>
    <row r="1939" spans="1:6" x14ac:dyDescent="0.25">
      <c r="A1939" s="4">
        <v>10449812</v>
      </c>
      <c r="B1939" s="9" t="s">
        <v>340</v>
      </c>
      <c r="C1939" s="4" t="s">
        <v>177</v>
      </c>
      <c r="D1939" s="4" t="s">
        <v>104</v>
      </c>
      <c r="E1939" s="4" t="s">
        <v>385</v>
      </c>
      <c r="F1939" s="4">
        <v>0</v>
      </c>
    </row>
    <row r="1940" spans="1:6" x14ac:dyDescent="0.25">
      <c r="A1940" s="4">
        <v>10449812</v>
      </c>
      <c r="B1940" s="9" t="s">
        <v>340</v>
      </c>
      <c r="C1940" s="4" t="s">
        <v>177</v>
      </c>
      <c r="D1940" s="4" t="s">
        <v>104</v>
      </c>
      <c r="E1940" s="4" t="s">
        <v>377</v>
      </c>
      <c r="F1940" s="4">
        <v>0</v>
      </c>
    </row>
    <row r="1941" spans="1:6" x14ac:dyDescent="0.25">
      <c r="A1941" s="4">
        <v>10449813</v>
      </c>
      <c r="B1941" s="9" t="s">
        <v>340</v>
      </c>
      <c r="C1941" s="4" t="s">
        <v>269</v>
      </c>
      <c r="D1941" s="4" t="s">
        <v>186</v>
      </c>
      <c r="E1941" s="4" t="s">
        <v>380</v>
      </c>
      <c r="F1941" s="4">
        <v>1</v>
      </c>
    </row>
    <row r="1942" spans="1:6" x14ac:dyDescent="0.25">
      <c r="A1942" s="4">
        <v>10449813</v>
      </c>
      <c r="B1942" s="9" t="s">
        <v>340</v>
      </c>
      <c r="C1942" s="4" t="s">
        <v>269</v>
      </c>
      <c r="D1942" s="4" t="s">
        <v>186</v>
      </c>
      <c r="E1942" s="4" t="s">
        <v>381</v>
      </c>
      <c r="F1942" s="4">
        <v>1</v>
      </c>
    </row>
    <row r="1943" spans="1:6" x14ac:dyDescent="0.25">
      <c r="A1943" s="4">
        <v>10449813</v>
      </c>
      <c r="B1943" s="9" t="s">
        <v>340</v>
      </c>
      <c r="C1943" s="4" t="s">
        <v>269</v>
      </c>
      <c r="D1943" s="4" t="s">
        <v>186</v>
      </c>
      <c r="E1943" s="4" t="s">
        <v>382</v>
      </c>
      <c r="F1943" s="4">
        <v>1</v>
      </c>
    </row>
    <row r="1944" spans="1:6" x14ac:dyDescent="0.25">
      <c r="A1944" s="4">
        <v>10449813</v>
      </c>
      <c r="B1944" s="9" t="s">
        <v>340</v>
      </c>
      <c r="C1944" s="4" t="s">
        <v>269</v>
      </c>
      <c r="D1944" s="4" t="s">
        <v>186</v>
      </c>
      <c r="E1944" s="4" t="s">
        <v>383</v>
      </c>
      <c r="F1944" s="4">
        <v>1</v>
      </c>
    </row>
    <row r="1945" spans="1:6" x14ac:dyDescent="0.25">
      <c r="A1945" s="4">
        <v>10449813</v>
      </c>
      <c r="B1945" s="9" t="s">
        <v>340</v>
      </c>
      <c r="C1945" s="4" t="s">
        <v>269</v>
      </c>
      <c r="D1945" s="4" t="s">
        <v>186</v>
      </c>
      <c r="E1945" s="4" t="s">
        <v>384</v>
      </c>
      <c r="F1945" s="4">
        <v>1</v>
      </c>
    </row>
    <row r="1946" spans="1:6" x14ac:dyDescent="0.25">
      <c r="A1946" s="4">
        <v>10449813</v>
      </c>
      <c r="B1946" s="9" t="s">
        <v>340</v>
      </c>
      <c r="C1946" s="4" t="s">
        <v>269</v>
      </c>
      <c r="D1946" s="4" t="s">
        <v>186</v>
      </c>
      <c r="E1946" s="4" t="s">
        <v>385</v>
      </c>
      <c r="F1946" s="4">
        <v>1</v>
      </c>
    </row>
    <row r="1947" spans="1:6" x14ac:dyDescent="0.25">
      <c r="A1947" s="4">
        <v>10449813</v>
      </c>
      <c r="B1947" s="9" t="s">
        <v>340</v>
      </c>
      <c r="C1947" s="4" t="s">
        <v>269</v>
      </c>
      <c r="D1947" s="4" t="s">
        <v>186</v>
      </c>
      <c r="E1947" s="4" t="s">
        <v>377</v>
      </c>
      <c r="F1947" s="4">
        <v>0</v>
      </c>
    </row>
    <row r="1948" spans="1:6" x14ac:dyDescent="0.25">
      <c r="A1948" s="4">
        <v>10449814</v>
      </c>
      <c r="B1948" s="9" t="s">
        <v>340</v>
      </c>
      <c r="C1948" s="4" t="s">
        <v>128</v>
      </c>
      <c r="D1948" s="4" t="s">
        <v>104</v>
      </c>
      <c r="E1948" s="4" t="s">
        <v>380</v>
      </c>
      <c r="F1948" s="4">
        <v>1</v>
      </c>
    </row>
    <row r="1949" spans="1:6" x14ac:dyDescent="0.25">
      <c r="A1949" s="4">
        <v>10449814</v>
      </c>
      <c r="B1949" s="9" t="s">
        <v>340</v>
      </c>
      <c r="C1949" s="4" t="s">
        <v>128</v>
      </c>
      <c r="D1949" s="4" t="s">
        <v>104</v>
      </c>
      <c r="E1949" s="4" t="s">
        <v>381</v>
      </c>
      <c r="F1949" s="4">
        <v>1</v>
      </c>
    </row>
    <row r="1950" spans="1:6" x14ac:dyDescent="0.25">
      <c r="A1950" s="4">
        <v>10449814</v>
      </c>
      <c r="B1950" s="9" t="s">
        <v>340</v>
      </c>
      <c r="C1950" s="4" t="s">
        <v>128</v>
      </c>
      <c r="D1950" s="4" t="s">
        <v>104</v>
      </c>
      <c r="E1950" s="4" t="s">
        <v>382</v>
      </c>
      <c r="F1950" s="4">
        <v>1</v>
      </c>
    </row>
    <row r="1951" spans="1:6" x14ac:dyDescent="0.25">
      <c r="A1951" s="4">
        <v>10449814</v>
      </c>
      <c r="B1951" s="9" t="s">
        <v>340</v>
      </c>
      <c r="C1951" s="4" t="s">
        <v>128</v>
      </c>
      <c r="D1951" s="4" t="s">
        <v>104</v>
      </c>
      <c r="E1951" s="4" t="s">
        <v>383</v>
      </c>
      <c r="F1951" s="4">
        <v>1</v>
      </c>
    </row>
    <row r="1952" spans="1:6" x14ac:dyDescent="0.25">
      <c r="A1952" s="4">
        <v>10449814</v>
      </c>
      <c r="B1952" s="9" t="s">
        <v>340</v>
      </c>
      <c r="C1952" s="4" t="s">
        <v>128</v>
      </c>
      <c r="D1952" s="4" t="s">
        <v>104</v>
      </c>
      <c r="E1952" s="4" t="s">
        <v>384</v>
      </c>
      <c r="F1952" s="4">
        <v>1</v>
      </c>
    </row>
    <row r="1953" spans="1:6" x14ac:dyDescent="0.25">
      <c r="A1953" s="4">
        <v>10449814</v>
      </c>
      <c r="B1953" s="9" t="s">
        <v>340</v>
      </c>
      <c r="C1953" s="4" t="s">
        <v>128</v>
      </c>
      <c r="D1953" s="4" t="s">
        <v>104</v>
      </c>
      <c r="E1953" s="4" t="s">
        <v>385</v>
      </c>
      <c r="F1953" s="4">
        <v>0</v>
      </c>
    </row>
    <row r="1954" spans="1:6" x14ac:dyDescent="0.25">
      <c r="A1954" s="4">
        <v>10449814</v>
      </c>
      <c r="B1954" s="9" t="s">
        <v>340</v>
      </c>
      <c r="C1954" s="4" t="s">
        <v>128</v>
      </c>
      <c r="D1954" s="4" t="s">
        <v>104</v>
      </c>
      <c r="E1954" s="4" t="s">
        <v>377</v>
      </c>
      <c r="F1954" s="4">
        <v>0</v>
      </c>
    </row>
    <row r="1955" spans="1:6" x14ac:dyDescent="0.25">
      <c r="A1955" s="4">
        <v>10449815</v>
      </c>
      <c r="B1955" s="9" t="s">
        <v>340</v>
      </c>
      <c r="C1955" s="4" t="s">
        <v>275</v>
      </c>
      <c r="D1955" s="4" t="s">
        <v>253</v>
      </c>
      <c r="E1955" s="4" t="s">
        <v>380</v>
      </c>
      <c r="F1955" s="4">
        <v>1</v>
      </c>
    </row>
    <row r="1956" spans="1:6" x14ac:dyDescent="0.25">
      <c r="A1956" s="4">
        <v>10449815</v>
      </c>
      <c r="B1956" s="9" t="s">
        <v>340</v>
      </c>
      <c r="C1956" s="4" t="s">
        <v>275</v>
      </c>
      <c r="D1956" s="4" t="s">
        <v>253</v>
      </c>
      <c r="E1956" s="4" t="s">
        <v>381</v>
      </c>
      <c r="F1956" s="4">
        <v>1</v>
      </c>
    </row>
    <row r="1957" spans="1:6" x14ac:dyDescent="0.25">
      <c r="A1957" s="4">
        <v>10449815</v>
      </c>
      <c r="B1957" s="9" t="s">
        <v>340</v>
      </c>
      <c r="C1957" s="4" t="s">
        <v>275</v>
      </c>
      <c r="D1957" s="4" t="s">
        <v>253</v>
      </c>
      <c r="E1957" s="4" t="s">
        <v>382</v>
      </c>
      <c r="F1957" s="4">
        <v>1</v>
      </c>
    </row>
    <row r="1958" spans="1:6" x14ac:dyDescent="0.25">
      <c r="A1958" s="4">
        <v>10449815</v>
      </c>
      <c r="B1958" s="9" t="s">
        <v>340</v>
      </c>
      <c r="C1958" s="4" t="s">
        <v>275</v>
      </c>
      <c r="D1958" s="4" t="s">
        <v>253</v>
      </c>
      <c r="E1958" s="4" t="s">
        <v>383</v>
      </c>
      <c r="F1958" s="4">
        <v>1</v>
      </c>
    </row>
    <row r="1959" spans="1:6" x14ac:dyDescent="0.25">
      <c r="A1959" s="4">
        <v>10449815</v>
      </c>
      <c r="B1959" s="9" t="s">
        <v>340</v>
      </c>
      <c r="C1959" s="4" t="s">
        <v>275</v>
      </c>
      <c r="D1959" s="4" t="s">
        <v>253</v>
      </c>
      <c r="E1959" s="4" t="s">
        <v>384</v>
      </c>
      <c r="F1959" s="4">
        <v>1</v>
      </c>
    </row>
    <row r="1960" spans="1:6" x14ac:dyDescent="0.25">
      <c r="A1960" s="4">
        <v>10449815</v>
      </c>
      <c r="B1960" s="9" t="s">
        <v>340</v>
      </c>
      <c r="C1960" s="4" t="s">
        <v>275</v>
      </c>
      <c r="D1960" s="4" t="s">
        <v>253</v>
      </c>
      <c r="E1960" s="4" t="s">
        <v>385</v>
      </c>
      <c r="F1960" s="4">
        <v>1</v>
      </c>
    </row>
    <row r="1961" spans="1:6" x14ac:dyDescent="0.25">
      <c r="A1961" s="4">
        <v>10449815</v>
      </c>
      <c r="B1961" s="9" t="s">
        <v>340</v>
      </c>
      <c r="C1961" s="4" t="s">
        <v>275</v>
      </c>
      <c r="D1961" s="4" t="s">
        <v>253</v>
      </c>
      <c r="E1961" s="4" t="s">
        <v>377</v>
      </c>
      <c r="F1961" s="4">
        <v>0</v>
      </c>
    </row>
    <row r="1962" spans="1:6" x14ac:dyDescent="0.25">
      <c r="A1962" s="4">
        <v>10449816</v>
      </c>
      <c r="B1962" s="9" t="s">
        <v>340</v>
      </c>
      <c r="C1962" s="4" t="s">
        <v>174</v>
      </c>
      <c r="D1962" s="4" t="s">
        <v>104</v>
      </c>
      <c r="E1962" s="4" t="s">
        <v>380</v>
      </c>
      <c r="F1962" s="4">
        <v>1</v>
      </c>
    </row>
    <row r="1963" spans="1:6" x14ac:dyDescent="0.25">
      <c r="A1963" s="4">
        <v>10449816</v>
      </c>
      <c r="B1963" s="9" t="s">
        <v>340</v>
      </c>
      <c r="C1963" s="4" t="s">
        <v>174</v>
      </c>
      <c r="D1963" s="4" t="s">
        <v>104</v>
      </c>
      <c r="E1963" s="4" t="s">
        <v>381</v>
      </c>
      <c r="F1963" s="4">
        <v>1</v>
      </c>
    </row>
    <row r="1964" spans="1:6" x14ac:dyDescent="0.25">
      <c r="A1964" s="4">
        <v>10449816</v>
      </c>
      <c r="B1964" s="9" t="s">
        <v>340</v>
      </c>
      <c r="C1964" s="4" t="s">
        <v>174</v>
      </c>
      <c r="D1964" s="4" t="s">
        <v>104</v>
      </c>
      <c r="E1964" s="4" t="s">
        <v>382</v>
      </c>
      <c r="F1964" s="4">
        <v>1</v>
      </c>
    </row>
    <row r="1965" spans="1:6" x14ac:dyDescent="0.25">
      <c r="A1965" s="4">
        <v>10449816</v>
      </c>
      <c r="B1965" s="9" t="s">
        <v>340</v>
      </c>
      <c r="C1965" s="4" t="s">
        <v>174</v>
      </c>
      <c r="D1965" s="4" t="s">
        <v>104</v>
      </c>
      <c r="E1965" s="4" t="s">
        <v>383</v>
      </c>
      <c r="F1965" s="4">
        <v>1</v>
      </c>
    </row>
    <row r="1966" spans="1:6" x14ac:dyDescent="0.25">
      <c r="A1966" s="4">
        <v>10449816</v>
      </c>
      <c r="B1966" s="9" t="s">
        <v>340</v>
      </c>
      <c r="C1966" s="4" t="s">
        <v>174</v>
      </c>
      <c r="D1966" s="4" t="s">
        <v>104</v>
      </c>
      <c r="E1966" s="4" t="s">
        <v>384</v>
      </c>
      <c r="F1966" s="4">
        <v>1</v>
      </c>
    </row>
    <row r="1967" spans="1:6" x14ac:dyDescent="0.25">
      <c r="A1967" s="4">
        <v>10449816</v>
      </c>
      <c r="B1967" s="9" t="s">
        <v>340</v>
      </c>
      <c r="C1967" s="4" t="s">
        <v>174</v>
      </c>
      <c r="D1967" s="4" t="s">
        <v>104</v>
      </c>
      <c r="E1967" s="4" t="s">
        <v>385</v>
      </c>
      <c r="F1967" s="4">
        <v>1</v>
      </c>
    </row>
    <row r="1968" spans="1:6" x14ac:dyDescent="0.25">
      <c r="A1968" s="4">
        <v>10449816</v>
      </c>
      <c r="B1968" s="9" t="s">
        <v>340</v>
      </c>
      <c r="C1968" s="4" t="s">
        <v>174</v>
      </c>
      <c r="D1968" s="4" t="s">
        <v>104</v>
      </c>
      <c r="E1968" s="4" t="s">
        <v>377</v>
      </c>
      <c r="F1968" s="4">
        <v>0</v>
      </c>
    </row>
    <row r="1969" spans="1:6" x14ac:dyDescent="0.25">
      <c r="A1969" s="4">
        <v>10449817</v>
      </c>
      <c r="B1969" s="9" t="s">
        <v>340</v>
      </c>
      <c r="C1969" s="4" t="s">
        <v>60</v>
      </c>
      <c r="D1969" s="4" t="s">
        <v>48</v>
      </c>
      <c r="E1969" s="4" t="s">
        <v>380</v>
      </c>
      <c r="F1969" s="4">
        <v>0</v>
      </c>
    </row>
    <row r="1970" spans="1:6" x14ac:dyDescent="0.25">
      <c r="A1970" s="4">
        <v>10449817</v>
      </c>
      <c r="B1970" s="9" t="s">
        <v>340</v>
      </c>
      <c r="C1970" s="4" t="s">
        <v>60</v>
      </c>
      <c r="D1970" s="4" t="s">
        <v>48</v>
      </c>
      <c r="E1970" s="4" t="s">
        <v>381</v>
      </c>
      <c r="F1970" s="4">
        <v>0</v>
      </c>
    </row>
    <row r="1971" spans="1:6" x14ac:dyDescent="0.25">
      <c r="A1971" s="4">
        <v>10449817</v>
      </c>
      <c r="B1971" s="9" t="s">
        <v>340</v>
      </c>
      <c r="C1971" s="4" t="s">
        <v>60</v>
      </c>
      <c r="D1971" s="4" t="s">
        <v>48</v>
      </c>
      <c r="E1971" s="4" t="s">
        <v>382</v>
      </c>
      <c r="F1971" s="4">
        <v>0</v>
      </c>
    </row>
    <row r="1972" spans="1:6" x14ac:dyDescent="0.25">
      <c r="A1972" s="4">
        <v>10449817</v>
      </c>
      <c r="B1972" s="9" t="s">
        <v>340</v>
      </c>
      <c r="C1972" s="4" t="s">
        <v>60</v>
      </c>
      <c r="D1972" s="4" t="s">
        <v>48</v>
      </c>
      <c r="E1972" s="4" t="s">
        <v>383</v>
      </c>
      <c r="F1972" s="4">
        <v>0</v>
      </c>
    </row>
    <row r="1973" spans="1:6" x14ac:dyDescent="0.25">
      <c r="A1973" s="4">
        <v>10449817</v>
      </c>
      <c r="B1973" s="9" t="s">
        <v>340</v>
      </c>
      <c r="C1973" s="4" t="s">
        <v>60</v>
      </c>
      <c r="D1973" s="4" t="s">
        <v>48</v>
      </c>
      <c r="E1973" s="4" t="s">
        <v>384</v>
      </c>
      <c r="F1973" s="4">
        <v>1</v>
      </c>
    </row>
    <row r="1974" spans="1:6" x14ac:dyDescent="0.25">
      <c r="A1974" s="4">
        <v>10449817</v>
      </c>
      <c r="B1974" s="9" t="s">
        <v>340</v>
      </c>
      <c r="C1974" s="4" t="s">
        <v>60</v>
      </c>
      <c r="D1974" s="4" t="s">
        <v>48</v>
      </c>
      <c r="E1974" s="4" t="s">
        <v>385</v>
      </c>
      <c r="F1974" s="4">
        <v>0</v>
      </c>
    </row>
    <row r="1975" spans="1:6" x14ac:dyDescent="0.25">
      <c r="A1975" s="4">
        <v>10449817</v>
      </c>
      <c r="B1975" s="9" t="s">
        <v>340</v>
      </c>
      <c r="C1975" s="4" t="s">
        <v>60</v>
      </c>
      <c r="D1975" s="4" t="s">
        <v>48</v>
      </c>
      <c r="E1975" s="4" t="s">
        <v>377</v>
      </c>
      <c r="F1975" s="4">
        <v>0</v>
      </c>
    </row>
    <row r="1976" spans="1:6" x14ac:dyDescent="0.25">
      <c r="A1976" s="4">
        <v>10449818</v>
      </c>
      <c r="B1976" s="9" t="s">
        <v>340</v>
      </c>
      <c r="C1976" s="4" t="s">
        <v>98</v>
      </c>
      <c r="D1976" s="4" t="s">
        <v>48</v>
      </c>
      <c r="E1976" s="4" t="s">
        <v>380</v>
      </c>
      <c r="F1976" s="4">
        <v>1</v>
      </c>
    </row>
    <row r="1977" spans="1:6" x14ac:dyDescent="0.25">
      <c r="A1977" s="4">
        <v>10449818</v>
      </c>
      <c r="B1977" s="9" t="s">
        <v>340</v>
      </c>
      <c r="C1977" s="4" t="s">
        <v>98</v>
      </c>
      <c r="D1977" s="4" t="s">
        <v>48</v>
      </c>
      <c r="E1977" s="4" t="s">
        <v>381</v>
      </c>
      <c r="F1977" s="4">
        <v>1</v>
      </c>
    </row>
    <row r="1978" spans="1:6" x14ac:dyDescent="0.25">
      <c r="A1978" s="4">
        <v>10449818</v>
      </c>
      <c r="B1978" s="9" t="s">
        <v>340</v>
      </c>
      <c r="C1978" s="4" t="s">
        <v>98</v>
      </c>
      <c r="D1978" s="4" t="s">
        <v>48</v>
      </c>
      <c r="E1978" s="4" t="s">
        <v>382</v>
      </c>
      <c r="F1978" s="4">
        <v>1</v>
      </c>
    </row>
    <row r="1979" spans="1:6" x14ac:dyDescent="0.25">
      <c r="A1979" s="4">
        <v>10449818</v>
      </c>
      <c r="B1979" s="9" t="s">
        <v>340</v>
      </c>
      <c r="C1979" s="4" t="s">
        <v>98</v>
      </c>
      <c r="D1979" s="4" t="s">
        <v>48</v>
      </c>
      <c r="E1979" s="4" t="s">
        <v>383</v>
      </c>
      <c r="F1979" s="4">
        <v>1</v>
      </c>
    </row>
    <row r="1980" spans="1:6" x14ac:dyDescent="0.25">
      <c r="A1980" s="4">
        <v>10449818</v>
      </c>
      <c r="B1980" s="9" t="s">
        <v>340</v>
      </c>
      <c r="C1980" s="4" t="s">
        <v>98</v>
      </c>
      <c r="D1980" s="4" t="s">
        <v>48</v>
      </c>
      <c r="E1980" s="4" t="s">
        <v>384</v>
      </c>
      <c r="F1980" s="4">
        <v>1</v>
      </c>
    </row>
    <row r="1981" spans="1:6" x14ac:dyDescent="0.25">
      <c r="A1981" s="4">
        <v>10449818</v>
      </c>
      <c r="B1981" s="9" t="s">
        <v>340</v>
      </c>
      <c r="C1981" s="4" t="s">
        <v>98</v>
      </c>
      <c r="D1981" s="4" t="s">
        <v>48</v>
      </c>
      <c r="E1981" s="4" t="s">
        <v>385</v>
      </c>
      <c r="F1981" s="4">
        <v>1</v>
      </c>
    </row>
    <row r="1982" spans="1:6" x14ac:dyDescent="0.25">
      <c r="A1982" s="4">
        <v>10449818</v>
      </c>
      <c r="B1982" s="9" t="s">
        <v>340</v>
      </c>
      <c r="C1982" s="4" t="s">
        <v>98</v>
      </c>
      <c r="D1982" s="4" t="s">
        <v>48</v>
      </c>
      <c r="E1982" s="4" t="s">
        <v>377</v>
      </c>
      <c r="F1982" s="4">
        <v>0</v>
      </c>
    </row>
    <row r="1983" spans="1:6" x14ac:dyDescent="0.25">
      <c r="A1983" s="4">
        <v>10449819</v>
      </c>
      <c r="B1983" s="9" t="s">
        <v>340</v>
      </c>
      <c r="C1983" s="4" t="s">
        <v>232</v>
      </c>
      <c r="D1983" s="4" t="s">
        <v>233</v>
      </c>
      <c r="E1983" s="4" t="s">
        <v>380</v>
      </c>
      <c r="F1983" s="4">
        <v>1</v>
      </c>
    </row>
    <row r="1984" spans="1:6" x14ac:dyDescent="0.25">
      <c r="A1984" s="4">
        <v>10449819</v>
      </c>
      <c r="B1984" s="9" t="s">
        <v>340</v>
      </c>
      <c r="C1984" s="4" t="s">
        <v>232</v>
      </c>
      <c r="D1984" s="4" t="s">
        <v>233</v>
      </c>
      <c r="E1984" s="4" t="s">
        <v>381</v>
      </c>
      <c r="F1984" s="4">
        <v>1</v>
      </c>
    </row>
    <row r="1985" spans="1:6" x14ac:dyDescent="0.25">
      <c r="A1985" s="4">
        <v>10449819</v>
      </c>
      <c r="B1985" s="9" t="s">
        <v>340</v>
      </c>
      <c r="C1985" s="4" t="s">
        <v>232</v>
      </c>
      <c r="D1985" s="4" t="s">
        <v>233</v>
      </c>
      <c r="E1985" s="4" t="s">
        <v>382</v>
      </c>
      <c r="F1985" s="4">
        <v>1</v>
      </c>
    </row>
    <row r="1986" spans="1:6" x14ac:dyDescent="0.25">
      <c r="A1986" s="4">
        <v>10449819</v>
      </c>
      <c r="B1986" s="9" t="s">
        <v>340</v>
      </c>
      <c r="C1986" s="4" t="s">
        <v>232</v>
      </c>
      <c r="D1986" s="4" t="s">
        <v>233</v>
      </c>
      <c r="E1986" s="4" t="s">
        <v>383</v>
      </c>
      <c r="F1986" s="4">
        <v>1</v>
      </c>
    </row>
    <row r="1987" spans="1:6" x14ac:dyDescent="0.25">
      <c r="A1987" s="4">
        <v>10449819</v>
      </c>
      <c r="B1987" s="9" t="s">
        <v>340</v>
      </c>
      <c r="C1987" s="4" t="s">
        <v>232</v>
      </c>
      <c r="D1987" s="4" t="s">
        <v>233</v>
      </c>
      <c r="E1987" s="4" t="s">
        <v>384</v>
      </c>
      <c r="F1987" s="4">
        <v>1</v>
      </c>
    </row>
    <row r="1988" spans="1:6" x14ac:dyDescent="0.25">
      <c r="A1988" s="4">
        <v>10449819</v>
      </c>
      <c r="B1988" s="9" t="s">
        <v>340</v>
      </c>
      <c r="C1988" s="4" t="s">
        <v>232</v>
      </c>
      <c r="D1988" s="4" t="s">
        <v>233</v>
      </c>
      <c r="E1988" s="4" t="s">
        <v>385</v>
      </c>
      <c r="F1988" s="4">
        <v>1</v>
      </c>
    </row>
    <row r="1989" spans="1:6" x14ac:dyDescent="0.25">
      <c r="A1989" s="4">
        <v>10449819</v>
      </c>
      <c r="B1989" s="9" t="s">
        <v>340</v>
      </c>
      <c r="C1989" s="4" t="s">
        <v>232</v>
      </c>
      <c r="D1989" s="4" t="s">
        <v>233</v>
      </c>
      <c r="E1989" s="4" t="s">
        <v>377</v>
      </c>
      <c r="F1989" s="4">
        <v>0</v>
      </c>
    </row>
    <row r="1990" spans="1:6" x14ac:dyDescent="0.25">
      <c r="A1990" s="4">
        <v>10449820</v>
      </c>
      <c r="B1990" s="9" t="s">
        <v>340</v>
      </c>
      <c r="C1990" s="4" t="s">
        <v>278</v>
      </c>
      <c r="D1990" s="4" t="s">
        <v>253</v>
      </c>
      <c r="E1990" s="4" t="s">
        <v>380</v>
      </c>
      <c r="F1990" s="4">
        <v>1</v>
      </c>
    </row>
    <row r="1991" spans="1:6" x14ac:dyDescent="0.25">
      <c r="A1991" s="4">
        <v>10449820</v>
      </c>
      <c r="B1991" s="9" t="s">
        <v>340</v>
      </c>
      <c r="C1991" s="4" t="s">
        <v>278</v>
      </c>
      <c r="D1991" s="4" t="s">
        <v>253</v>
      </c>
      <c r="E1991" s="4" t="s">
        <v>381</v>
      </c>
      <c r="F1991" s="4">
        <v>1</v>
      </c>
    </row>
    <row r="1992" spans="1:6" x14ac:dyDescent="0.25">
      <c r="A1992" s="4">
        <v>10449820</v>
      </c>
      <c r="B1992" s="9" t="s">
        <v>340</v>
      </c>
      <c r="C1992" s="4" t="s">
        <v>278</v>
      </c>
      <c r="D1992" s="4" t="s">
        <v>253</v>
      </c>
      <c r="E1992" s="4" t="s">
        <v>382</v>
      </c>
      <c r="F1992" s="4">
        <v>1</v>
      </c>
    </row>
    <row r="1993" spans="1:6" x14ac:dyDescent="0.25">
      <c r="A1993" s="4">
        <v>10449820</v>
      </c>
      <c r="B1993" s="9" t="s">
        <v>340</v>
      </c>
      <c r="C1993" s="4" t="s">
        <v>278</v>
      </c>
      <c r="D1993" s="4" t="s">
        <v>253</v>
      </c>
      <c r="E1993" s="4" t="s">
        <v>383</v>
      </c>
      <c r="F1993" s="4">
        <v>1</v>
      </c>
    </row>
    <row r="1994" spans="1:6" x14ac:dyDescent="0.25">
      <c r="A1994" s="4">
        <v>10449820</v>
      </c>
      <c r="B1994" s="9" t="s">
        <v>340</v>
      </c>
      <c r="C1994" s="4" t="s">
        <v>278</v>
      </c>
      <c r="D1994" s="4" t="s">
        <v>253</v>
      </c>
      <c r="E1994" s="4" t="s">
        <v>384</v>
      </c>
      <c r="F1994" s="4">
        <v>1</v>
      </c>
    </row>
    <row r="1995" spans="1:6" x14ac:dyDescent="0.25">
      <c r="A1995" s="4">
        <v>10449820</v>
      </c>
      <c r="B1995" s="9" t="s">
        <v>340</v>
      </c>
      <c r="C1995" s="4" t="s">
        <v>278</v>
      </c>
      <c r="D1995" s="4" t="s">
        <v>253</v>
      </c>
      <c r="E1995" s="4" t="s">
        <v>385</v>
      </c>
      <c r="F1995" s="4">
        <v>1</v>
      </c>
    </row>
    <row r="1996" spans="1:6" x14ac:dyDescent="0.25">
      <c r="A1996" s="4">
        <v>10449820</v>
      </c>
      <c r="B1996" s="9" t="s">
        <v>340</v>
      </c>
      <c r="C1996" s="4" t="s">
        <v>278</v>
      </c>
      <c r="D1996" s="4" t="s">
        <v>253</v>
      </c>
      <c r="E1996" s="4" t="s">
        <v>377</v>
      </c>
      <c r="F1996" s="4">
        <v>0</v>
      </c>
    </row>
    <row r="1997" spans="1:6" x14ac:dyDescent="0.25">
      <c r="A1997" s="4">
        <v>10449821</v>
      </c>
      <c r="B1997" s="9" t="s">
        <v>340</v>
      </c>
      <c r="C1997" s="4" t="s">
        <v>295</v>
      </c>
      <c r="D1997" s="4" t="s">
        <v>233</v>
      </c>
      <c r="E1997" s="4" t="s">
        <v>380</v>
      </c>
      <c r="F1997" s="4">
        <v>1</v>
      </c>
    </row>
    <row r="1998" spans="1:6" x14ac:dyDescent="0.25">
      <c r="A1998" s="4">
        <v>10449821</v>
      </c>
      <c r="B1998" s="9" t="s">
        <v>340</v>
      </c>
      <c r="C1998" s="4" t="s">
        <v>295</v>
      </c>
      <c r="D1998" s="4" t="s">
        <v>233</v>
      </c>
      <c r="E1998" s="4" t="s">
        <v>381</v>
      </c>
      <c r="F1998" s="4">
        <v>1</v>
      </c>
    </row>
    <row r="1999" spans="1:6" x14ac:dyDescent="0.25">
      <c r="A1999" s="4">
        <v>10449821</v>
      </c>
      <c r="B1999" s="9" t="s">
        <v>340</v>
      </c>
      <c r="C1999" s="4" t="s">
        <v>295</v>
      </c>
      <c r="D1999" s="4" t="s">
        <v>233</v>
      </c>
      <c r="E1999" s="4" t="s">
        <v>382</v>
      </c>
      <c r="F1999" s="4">
        <v>1</v>
      </c>
    </row>
    <row r="2000" spans="1:6" x14ac:dyDescent="0.25">
      <c r="A2000" s="4">
        <v>10449821</v>
      </c>
      <c r="B2000" s="9" t="s">
        <v>340</v>
      </c>
      <c r="C2000" s="4" t="s">
        <v>295</v>
      </c>
      <c r="D2000" s="4" t="s">
        <v>233</v>
      </c>
      <c r="E2000" s="4" t="s">
        <v>383</v>
      </c>
      <c r="F2000" s="4">
        <v>1</v>
      </c>
    </row>
    <row r="2001" spans="1:6" x14ac:dyDescent="0.25">
      <c r="A2001" s="4">
        <v>10449821</v>
      </c>
      <c r="B2001" s="9" t="s">
        <v>340</v>
      </c>
      <c r="C2001" s="4" t="s">
        <v>295</v>
      </c>
      <c r="D2001" s="4" t="s">
        <v>233</v>
      </c>
      <c r="E2001" s="4" t="s">
        <v>384</v>
      </c>
      <c r="F2001" s="4">
        <v>1</v>
      </c>
    </row>
    <row r="2002" spans="1:6" x14ac:dyDescent="0.25">
      <c r="A2002" s="4">
        <v>10449821</v>
      </c>
      <c r="B2002" s="9" t="s">
        <v>340</v>
      </c>
      <c r="C2002" s="4" t="s">
        <v>295</v>
      </c>
      <c r="D2002" s="4" t="s">
        <v>233</v>
      </c>
      <c r="E2002" s="4" t="s">
        <v>385</v>
      </c>
      <c r="F2002" s="4">
        <v>1</v>
      </c>
    </row>
    <row r="2003" spans="1:6" x14ac:dyDescent="0.25">
      <c r="A2003" s="4">
        <v>10449821</v>
      </c>
      <c r="B2003" s="9" t="s">
        <v>340</v>
      </c>
      <c r="C2003" s="4" t="s">
        <v>295</v>
      </c>
      <c r="D2003" s="4" t="s">
        <v>233</v>
      </c>
      <c r="E2003" s="4" t="s">
        <v>377</v>
      </c>
      <c r="F2003" s="4">
        <v>0</v>
      </c>
    </row>
    <row r="2004" spans="1:6" x14ac:dyDescent="0.25">
      <c r="A2004" s="4">
        <v>10449822</v>
      </c>
      <c r="B2004" s="9" t="s">
        <v>340</v>
      </c>
      <c r="C2004" s="4" t="s">
        <v>169</v>
      </c>
      <c r="D2004" s="4" t="s">
        <v>104</v>
      </c>
      <c r="E2004" s="4" t="s">
        <v>380</v>
      </c>
      <c r="F2004" s="4">
        <v>0</v>
      </c>
    </row>
    <row r="2005" spans="1:6" x14ac:dyDescent="0.25">
      <c r="A2005" s="4">
        <v>10449822</v>
      </c>
      <c r="B2005" s="9" t="s">
        <v>340</v>
      </c>
      <c r="C2005" s="4" t="s">
        <v>169</v>
      </c>
      <c r="D2005" s="4" t="s">
        <v>104</v>
      </c>
      <c r="E2005" s="4" t="s">
        <v>381</v>
      </c>
      <c r="F2005" s="4">
        <v>1</v>
      </c>
    </row>
    <row r="2006" spans="1:6" x14ac:dyDescent="0.25">
      <c r="A2006" s="4">
        <v>10449822</v>
      </c>
      <c r="B2006" s="9" t="s">
        <v>340</v>
      </c>
      <c r="C2006" s="4" t="s">
        <v>169</v>
      </c>
      <c r="D2006" s="4" t="s">
        <v>104</v>
      </c>
      <c r="E2006" s="4" t="s">
        <v>382</v>
      </c>
      <c r="F2006" s="4">
        <v>1</v>
      </c>
    </row>
    <row r="2007" spans="1:6" x14ac:dyDescent="0.25">
      <c r="A2007" s="4">
        <v>10449822</v>
      </c>
      <c r="B2007" s="9" t="s">
        <v>340</v>
      </c>
      <c r="C2007" s="4" t="s">
        <v>169</v>
      </c>
      <c r="D2007" s="4" t="s">
        <v>104</v>
      </c>
      <c r="E2007" s="4" t="s">
        <v>383</v>
      </c>
      <c r="F2007" s="4">
        <v>1</v>
      </c>
    </row>
    <row r="2008" spans="1:6" x14ac:dyDescent="0.25">
      <c r="A2008" s="4">
        <v>10449822</v>
      </c>
      <c r="B2008" s="9" t="s">
        <v>340</v>
      </c>
      <c r="C2008" s="4" t="s">
        <v>169</v>
      </c>
      <c r="D2008" s="4" t="s">
        <v>104</v>
      </c>
      <c r="E2008" s="4" t="s">
        <v>384</v>
      </c>
      <c r="F2008" s="4">
        <v>1</v>
      </c>
    </row>
    <row r="2009" spans="1:6" x14ac:dyDescent="0.25">
      <c r="A2009" s="4">
        <v>10449822</v>
      </c>
      <c r="B2009" s="9" t="s">
        <v>340</v>
      </c>
      <c r="C2009" s="4" t="s">
        <v>169</v>
      </c>
      <c r="D2009" s="4" t="s">
        <v>104</v>
      </c>
      <c r="E2009" s="4" t="s">
        <v>385</v>
      </c>
      <c r="F2009" s="4">
        <v>0</v>
      </c>
    </row>
    <row r="2010" spans="1:6" x14ac:dyDescent="0.25">
      <c r="A2010" s="4">
        <v>10449822</v>
      </c>
      <c r="B2010" s="9" t="s">
        <v>340</v>
      </c>
      <c r="C2010" s="4" t="s">
        <v>169</v>
      </c>
      <c r="D2010" s="4" t="s">
        <v>104</v>
      </c>
      <c r="E2010" s="4" t="s">
        <v>377</v>
      </c>
      <c r="F2010" s="4">
        <v>0</v>
      </c>
    </row>
    <row r="2011" spans="1:6" x14ac:dyDescent="0.25">
      <c r="A2011" s="4">
        <v>10449823</v>
      </c>
      <c r="B2011" s="9" t="s">
        <v>340</v>
      </c>
      <c r="C2011" s="4" t="s">
        <v>252</v>
      </c>
      <c r="D2011" s="4" t="s">
        <v>253</v>
      </c>
      <c r="E2011" s="4" t="s">
        <v>380</v>
      </c>
      <c r="F2011" s="4">
        <v>1</v>
      </c>
    </row>
    <row r="2012" spans="1:6" x14ac:dyDescent="0.25">
      <c r="A2012" s="4">
        <v>10449823</v>
      </c>
      <c r="B2012" s="9" t="s">
        <v>340</v>
      </c>
      <c r="C2012" s="4" t="s">
        <v>252</v>
      </c>
      <c r="D2012" s="4" t="s">
        <v>253</v>
      </c>
      <c r="E2012" s="4" t="s">
        <v>381</v>
      </c>
      <c r="F2012" s="4">
        <v>1</v>
      </c>
    </row>
    <row r="2013" spans="1:6" x14ac:dyDescent="0.25">
      <c r="A2013" s="4">
        <v>10449823</v>
      </c>
      <c r="B2013" s="9" t="s">
        <v>340</v>
      </c>
      <c r="C2013" s="4" t="s">
        <v>252</v>
      </c>
      <c r="D2013" s="4" t="s">
        <v>253</v>
      </c>
      <c r="E2013" s="4" t="s">
        <v>382</v>
      </c>
      <c r="F2013" s="4">
        <v>0</v>
      </c>
    </row>
    <row r="2014" spans="1:6" x14ac:dyDescent="0.25">
      <c r="A2014" s="4">
        <v>10449823</v>
      </c>
      <c r="B2014" s="9" t="s">
        <v>340</v>
      </c>
      <c r="C2014" s="4" t="s">
        <v>252</v>
      </c>
      <c r="D2014" s="4" t="s">
        <v>253</v>
      </c>
      <c r="E2014" s="4" t="s">
        <v>383</v>
      </c>
      <c r="F2014" s="4">
        <v>1</v>
      </c>
    </row>
    <row r="2015" spans="1:6" x14ac:dyDescent="0.25">
      <c r="A2015" s="4">
        <v>10449823</v>
      </c>
      <c r="B2015" s="9" t="s">
        <v>340</v>
      </c>
      <c r="C2015" s="4" t="s">
        <v>252</v>
      </c>
      <c r="D2015" s="4" t="s">
        <v>253</v>
      </c>
      <c r="E2015" s="4" t="s">
        <v>384</v>
      </c>
      <c r="F2015" s="4">
        <v>1</v>
      </c>
    </row>
    <row r="2016" spans="1:6" x14ac:dyDescent="0.25">
      <c r="A2016" s="4">
        <v>10449823</v>
      </c>
      <c r="B2016" s="9" t="s">
        <v>340</v>
      </c>
      <c r="C2016" s="4" t="s">
        <v>252</v>
      </c>
      <c r="D2016" s="4" t="s">
        <v>253</v>
      </c>
      <c r="E2016" s="4" t="s">
        <v>385</v>
      </c>
      <c r="F2016" s="4">
        <v>1</v>
      </c>
    </row>
    <row r="2017" spans="1:6" x14ac:dyDescent="0.25">
      <c r="A2017" s="4">
        <v>10449823</v>
      </c>
      <c r="B2017" s="9" t="s">
        <v>340</v>
      </c>
      <c r="C2017" s="4" t="s">
        <v>252</v>
      </c>
      <c r="D2017" s="4" t="s">
        <v>253</v>
      </c>
      <c r="E2017" s="4" t="s">
        <v>377</v>
      </c>
      <c r="F2017" s="4">
        <v>0</v>
      </c>
    </row>
    <row r="2018" spans="1:6" x14ac:dyDescent="0.25">
      <c r="A2018" s="4">
        <v>10453631</v>
      </c>
      <c r="B2018" s="9" t="s">
        <v>340</v>
      </c>
      <c r="C2018" s="4" t="s">
        <v>305</v>
      </c>
      <c r="D2018" s="4" t="s">
        <v>253</v>
      </c>
      <c r="E2018" s="4" t="s">
        <v>380</v>
      </c>
      <c r="F2018" s="4">
        <v>1</v>
      </c>
    </row>
    <row r="2019" spans="1:6" x14ac:dyDescent="0.25">
      <c r="A2019" s="4">
        <v>10453631</v>
      </c>
      <c r="B2019" s="9" t="s">
        <v>340</v>
      </c>
      <c r="C2019" s="4" t="s">
        <v>305</v>
      </c>
      <c r="D2019" s="4" t="s">
        <v>253</v>
      </c>
      <c r="E2019" s="4" t="s">
        <v>381</v>
      </c>
      <c r="F2019" s="4">
        <v>1</v>
      </c>
    </row>
    <row r="2020" spans="1:6" x14ac:dyDescent="0.25">
      <c r="A2020" s="4">
        <v>10453631</v>
      </c>
      <c r="B2020" s="9" t="s">
        <v>340</v>
      </c>
      <c r="C2020" s="4" t="s">
        <v>305</v>
      </c>
      <c r="D2020" s="4" t="s">
        <v>253</v>
      </c>
      <c r="E2020" s="4" t="s">
        <v>382</v>
      </c>
      <c r="F2020" s="4">
        <v>1</v>
      </c>
    </row>
    <row r="2021" spans="1:6" x14ac:dyDescent="0.25">
      <c r="A2021" s="4">
        <v>10453631</v>
      </c>
      <c r="B2021" s="9" t="s">
        <v>340</v>
      </c>
      <c r="C2021" s="4" t="s">
        <v>305</v>
      </c>
      <c r="D2021" s="4" t="s">
        <v>253</v>
      </c>
      <c r="E2021" s="4" t="s">
        <v>383</v>
      </c>
      <c r="F2021" s="4">
        <v>1</v>
      </c>
    </row>
    <row r="2022" spans="1:6" x14ac:dyDescent="0.25">
      <c r="A2022" s="4">
        <v>10453631</v>
      </c>
      <c r="B2022" s="9" t="s">
        <v>340</v>
      </c>
      <c r="C2022" s="4" t="s">
        <v>305</v>
      </c>
      <c r="D2022" s="4" t="s">
        <v>253</v>
      </c>
      <c r="E2022" s="4" t="s">
        <v>384</v>
      </c>
      <c r="F2022" s="4">
        <v>1</v>
      </c>
    </row>
    <row r="2023" spans="1:6" x14ac:dyDescent="0.25">
      <c r="A2023" s="4">
        <v>10453631</v>
      </c>
      <c r="B2023" s="9" t="s">
        <v>340</v>
      </c>
      <c r="C2023" s="4" t="s">
        <v>305</v>
      </c>
      <c r="D2023" s="4" t="s">
        <v>253</v>
      </c>
      <c r="E2023" s="4" t="s">
        <v>385</v>
      </c>
      <c r="F2023" s="4">
        <v>1</v>
      </c>
    </row>
    <row r="2024" spans="1:6" x14ac:dyDescent="0.25">
      <c r="A2024" s="4">
        <v>10453631</v>
      </c>
      <c r="B2024" s="9" t="s">
        <v>340</v>
      </c>
      <c r="C2024" s="4" t="s">
        <v>305</v>
      </c>
      <c r="D2024" s="4" t="s">
        <v>253</v>
      </c>
      <c r="E2024" s="4" t="s">
        <v>377</v>
      </c>
      <c r="F2024" s="4">
        <v>0</v>
      </c>
    </row>
    <row r="2025" spans="1:6" x14ac:dyDescent="0.25">
      <c r="A2025" s="4">
        <v>10453632</v>
      </c>
      <c r="B2025" s="9" t="s">
        <v>340</v>
      </c>
      <c r="C2025" s="4" t="s">
        <v>237</v>
      </c>
      <c r="D2025" s="4" t="s">
        <v>233</v>
      </c>
      <c r="E2025" s="4" t="s">
        <v>380</v>
      </c>
      <c r="F2025" s="4">
        <v>1</v>
      </c>
    </row>
    <row r="2026" spans="1:6" x14ac:dyDescent="0.25">
      <c r="A2026" s="4">
        <v>10453632</v>
      </c>
      <c r="B2026" s="9" t="s">
        <v>340</v>
      </c>
      <c r="C2026" s="4" t="s">
        <v>237</v>
      </c>
      <c r="D2026" s="4" t="s">
        <v>233</v>
      </c>
      <c r="E2026" s="4" t="s">
        <v>381</v>
      </c>
      <c r="F2026" s="4">
        <v>1</v>
      </c>
    </row>
    <row r="2027" spans="1:6" x14ac:dyDescent="0.25">
      <c r="A2027" s="4">
        <v>10453632</v>
      </c>
      <c r="B2027" s="9" t="s">
        <v>340</v>
      </c>
      <c r="C2027" s="4" t="s">
        <v>237</v>
      </c>
      <c r="D2027" s="4" t="s">
        <v>233</v>
      </c>
      <c r="E2027" s="4" t="s">
        <v>382</v>
      </c>
      <c r="F2027" s="4">
        <v>1</v>
      </c>
    </row>
    <row r="2028" spans="1:6" x14ac:dyDescent="0.25">
      <c r="A2028" s="4">
        <v>10453632</v>
      </c>
      <c r="B2028" s="9" t="s">
        <v>340</v>
      </c>
      <c r="C2028" s="4" t="s">
        <v>237</v>
      </c>
      <c r="D2028" s="4" t="s">
        <v>233</v>
      </c>
      <c r="E2028" s="4" t="s">
        <v>383</v>
      </c>
      <c r="F2028" s="4">
        <v>1</v>
      </c>
    </row>
    <row r="2029" spans="1:6" x14ac:dyDescent="0.25">
      <c r="A2029" s="4">
        <v>10453632</v>
      </c>
      <c r="B2029" s="9" t="s">
        <v>340</v>
      </c>
      <c r="C2029" s="4" t="s">
        <v>237</v>
      </c>
      <c r="D2029" s="4" t="s">
        <v>233</v>
      </c>
      <c r="E2029" s="4" t="s">
        <v>384</v>
      </c>
      <c r="F2029" s="4">
        <v>1</v>
      </c>
    </row>
    <row r="2030" spans="1:6" x14ac:dyDescent="0.25">
      <c r="A2030" s="4">
        <v>10453632</v>
      </c>
      <c r="B2030" s="9" t="s">
        <v>340</v>
      </c>
      <c r="C2030" s="4" t="s">
        <v>237</v>
      </c>
      <c r="D2030" s="4" t="s">
        <v>233</v>
      </c>
      <c r="E2030" s="4" t="s">
        <v>385</v>
      </c>
      <c r="F2030" s="4">
        <v>1</v>
      </c>
    </row>
    <row r="2031" spans="1:6" x14ac:dyDescent="0.25">
      <c r="A2031" s="4">
        <v>10453632</v>
      </c>
      <c r="B2031" s="9" t="s">
        <v>340</v>
      </c>
      <c r="C2031" s="4" t="s">
        <v>237</v>
      </c>
      <c r="D2031" s="4" t="s">
        <v>233</v>
      </c>
      <c r="E2031" s="4" t="s">
        <v>377</v>
      </c>
      <c r="F2031" s="4">
        <v>0</v>
      </c>
    </row>
    <row r="2032" spans="1:6" x14ac:dyDescent="0.25">
      <c r="A2032" s="4">
        <v>10453633</v>
      </c>
      <c r="B2032" s="9" t="s">
        <v>340</v>
      </c>
      <c r="C2032" s="4" t="s">
        <v>194</v>
      </c>
      <c r="D2032" s="4" t="s">
        <v>186</v>
      </c>
      <c r="E2032" s="4" t="s">
        <v>380</v>
      </c>
      <c r="F2032" s="4">
        <v>0</v>
      </c>
    </row>
    <row r="2033" spans="1:6" x14ac:dyDescent="0.25">
      <c r="A2033" s="4">
        <v>10453633</v>
      </c>
      <c r="B2033" s="9" t="s">
        <v>340</v>
      </c>
      <c r="C2033" s="4" t="s">
        <v>194</v>
      </c>
      <c r="D2033" s="4" t="s">
        <v>186</v>
      </c>
      <c r="E2033" s="4" t="s">
        <v>381</v>
      </c>
      <c r="F2033" s="4">
        <v>1</v>
      </c>
    </row>
    <row r="2034" spans="1:6" x14ac:dyDescent="0.25">
      <c r="A2034" s="4">
        <v>10453633</v>
      </c>
      <c r="B2034" s="9" t="s">
        <v>340</v>
      </c>
      <c r="C2034" s="4" t="s">
        <v>194</v>
      </c>
      <c r="D2034" s="4" t="s">
        <v>186</v>
      </c>
      <c r="E2034" s="4" t="s">
        <v>382</v>
      </c>
      <c r="F2034" s="4">
        <v>1</v>
      </c>
    </row>
    <row r="2035" spans="1:6" x14ac:dyDescent="0.25">
      <c r="A2035" s="4">
        <v>10453633</v>
      </c>
      <c r="B2035" s="9" t="s">
        <v>340</v>
      </c>
      <c r="C2035" s="4" t="s">
        <v>194</v>
      </c>
      <c r="D2035" s="4" t="s">
        <v>186</v>
      </c>
      <c r="E2035" s="4" t="s">
        <v>383</v>
      </c>
      <c r="F2035" s="4">
        <v>1</v>
      </c>
    </row>
    <row r="2036" spans="1:6" x14ac:dyDescent="0.25">
      <c r="A2036" s="4">
        <v>10453633</v>
      </c>
      <c r="B2036" s="9" t="s">
        <v>340</v>
      </c>
      <c r="C2036" s="4" t="s">
        <v>194</v>
      </c>
      <c r="D2036" s="4" t="s">
        <v>186</v>
      </c>
      <c r="E2036" s="4" t="s">
        <v>384</v>
      </c>
      <c r="F2036" s="4">
        <v>1</v>
      </c>
    </row>
    <row r="2037" spans="1:6" x14ac:dyDescent="0.25">
      <c r="A2037" s="4">
        <v>10453633</v>
      </c>
      <c r="B2037" s="9" t="s">
        <v>340</v>
      </c>
      <c r="C2037" s="4" t="s">
        <v>194</v>
      </c>
      <c r="D2037" s="4" t="s">
        <v>186</v>
      </c>
      <c r="E2037" s="4" t="s">
        <v>385</v>
      </c>
      <c r="F2037" s="4">
        <v>1</v>
      </c>
    </row>
    <row r="2038" spans="1:6" x14ac:dyDescent="0.25">
      <c r="A2038" s="4">
        <v>10453633</v>
      </c>
      <c r="B2038" s="9" t="s">
        <v>340</v>
      </c>
      <c r="C2038" s="4" t="s">
        <v>194</v>
      </c>
      <c r="D2038" s="4" t="s">
        <v>186</v>
      </c>
      <c r="E2038" s="4" t="s">
        <v>377</v>
      </c>
      <c r="F2038" s="4">
        <v>0</v>
      </c>
    </row>
    <row r="2039" spans="1:6" x14ac:dyDescent="0.25">
      <c r="A2039" s="4">
        <v>10453634</v>
      </c>
      <c r="B2039" s="9" t="s">
        <v>340</v>
      </c>
      <c r="C2039" s="4" t="s">
        <v>212</v>
      </c>
      <c r="D2039" s="4" t="s">
        <v>186</v>
      </c>
      <c r="E2039" s="4" t="s">
        <v>380</v>
      </c>
      <c r="F2039" s="4">
        <v>1</v>
      </c>
    </row>
    <row r="2040" spans="1:6" x14ac:dyDescent="0.25">
      <c r="A2040" s="4">
        <v>10453634</v>
      </c>
      <c r="B2040" s="9" t="s">
        <v>340</v>
      </c>
      <c r="C2040" s="4" t="s">
        <v>212</v>
      </c>
      <c r="D2040" s="4" t="s">
        <v>186</v>
      </c>
      <c r="E2040" s="4" t="s">
        <v>381</v>
      </c>
      <c r="F2040" s="4">
        <v>1</v>
      </c>
    </row>
    <row r="2041" spans="1:6" x14ac:dyDescent="0.25">
      <c r="A2041" s="4">
        <v>10453634</v>
      </c>
      <c r="B2041" s="9" t="s">
        <v>340</v>
      </c>
      <c r="C2041" s="4" t="s">
        <v>212</v>
      </c>
      <c r="D2041" s="4" t="s">
        <v>186</v>
      </c>
      <c r="E2041" s="4" t="s">
        <v>382</v>
      </c>
      <c r="F2041" s="4">
        <v>1</v>
      </c>
    </row>
    <row r="2042" spans="1:6" x14ac:dyDescent="0.25">
      <c r="A2042" s="4">
        <v>10453634</v>
      </c>
      <c r="B2042" s="9" t="s">
        <v>340</v>
      </c>
      <c r="C2042" s="4" t="s">
        <v>212</v>
      </c>
      <c r="D2042" s="4" t="s">
        <v>186</v>
      </c>
      <c r="E2042" s="4" t="s">
        <v>383</v>
      </c>
      <c r="F2042" s="4">
        <v>1</v>
      </c>
    </row>
    <row r="2043" spans="1:6" x14ac:dyDescent="0.25">
      <c r="A2043" s="4">
        <v>10453634</v>
      </c>
      <c r="B2043" s="9" t="s">
        <v>340</v>
      </c>
      <c r="C2043" s="4" t="s">
        <v>212</v>
      </c>
      <c r="D2043" s="4" t="s">
        <v>186</v>
      </c>
      <c r="E2043" s="4" t="s">
        <v>384</v>
      </c>
      <c r="F2043" s="4">
        <v>1</v>
      </c>
    </row>
    <row r="2044" spans="1:6" x14ac:dyDescent="0.25">
      <c r="A2044" s="4">
        <v>10453634</v>
      </c>
      <c r="B2044" s="9" t="s">
        <v>340</v>
      </c>
      <c r="C2044" s="4" t="s">
        <v>212</v>
      </c>
      <c r="D2044" s="4" t="s">
        <v>186</v>
      </c>
      <c r="E2044" s="4" t="s">
        <v>385</v>
      </c>
      <c r="F2044" s="4">
        <v>0</v>
      </c>
    </row>
    <row r="2045" spans="1:6" x14ac:dyDescent="0.25">
      <c r="A2045" s="4">
        <v>10453634</v>
      </c>
      <c r="B2045" s="9" t="s">
        <v>340</v>
      </c>
      <c r="C2045" s="4" t="s">
        <v>212</v>
      </c>
      <c r="D2045" s="4" t="s">
        <v>186</v>
      </c>
      <c r="E2045" s="4" t="s">
        <v>377</v>
      </c>
      <c r="F2045" s="4">
        <v>0</v>
      </c>
    </row>
    <row r="2046" spans="1:6" x14ac:dyDescent="0.25">
      <c r="A2046" s="4">
        <v>10453635</v>
      </c>
      <c r="B2046" s="9" t="s">
        <v>340</v>
      </c>
      <c r="C2046" s="4" t="s">
        <v>259</v>
      </c>
      <c r="D2046" s="4" t="s">
        <v>253</v>
      </c>
      <c r="E2046" s="4" t="s">
        <v>380</v>
      </c>
      <c r="F2046" s="4">
        <v>1</v>
      </c>
    </row>
    <row r="2047" spans="1:6" x14ac:dyDescent="0.25">
      <c r="A2047" s="4">
        <v>10453635</v>
      </c>
      <c r="B2047" s="9" t="s">
        <v>340</v>
      </c>
      <c r="C2047" s="4" t="s">
        <v>259</v>
      </c>
      <c r="D2047" s="4" t="s">
        <v>253</v>
      </c>
      <c r="E2047" s="4" t="s">
        <v>381</v>
      </c>
      <c r="F2047" s="4">
        <v>1</v>
      </c>
    </row>
    <row r="2048" spans="1:6" x14ac:dyDescent="0.25">
      <c r="A2048" s="4">
        <v>10453635</v>
      </c>
      <c r="B2048" s="9" t="s">
        <v>340</v>
      </c>
      <c r="C2048" s="4" t="s">
        <v>259</v>
      </c>
      <c r="D2048" s="4" t="s">
        <v>253</v>
      </c>
      <c r="E2048" s="4" t="s">
        <v>382</v>
      </c>
      <c r="F2048" s="4">
        <v>1</v>
      </c>
    </row>
    <row r="2049" spans="1:6" x14ac:dyDescent="0.25">
      <c r="A2049" s="4">
        <v>10453635</v>
      </c>
      <c r="B2049" s="9" t="s">
        <v>340</v>
      </c>
      <c r="C2049" s="4" t="s">
        <v>259</v>
      </c>
      <c r="D2049" s="4" t="s">
        <v>253</v>
      </c>
      <c r="E2049" s="4" t="s">
        <v>383</v>
      </c>
      <c r="F2049" s="4">
        <v>1</v>
      </c>
    </row>
    <row r="2050" spans="1:6" x14ac:dyDescent="0.25">
      <c r="A2050" s="4">
        <v>10453635</v>
      </c>
      <c r="B2050" s="9" t="s">
        <v>340</v>
      </c>
      <c r="C2050" s="4" t="s">
        <v>259</v>
      </c>
      <c r="D2050" s="4" t="s">
        <v>253</v>
      </c>
      <c r="E2050" s="4" t="s">
        <v>384</v>
      </c>
      <c r="F2050" s="4">
        <v>1</v>
      </c>
    </row>
    <row r="2051" spans="1:6" x14ac:dyDescent="0.25">
      <c r="A2051" s="4">
        <v>10453635</v>
      </c>
      <c r="B2051" s="9" t="s">
        <v>340</v>
      </c>
      <c r="C2051" s="4" t="s">
        <v>259</v>
      </c>
      <c r="D2051" s="4" t="s">
        <v>253</v>
      </c>
      <c r="E2051" s="4" t="s">
        <v>385</v>
      </c>
      <c r="F2051" s="4">
        <v>0</v>
      </c>
    </row>
    <row r="2052" spans="1:6" x14ac:dyDescent="0.25">
      <c r="A2052" s="4">
        <v>10453635</v>
      </c>
      <c r="B2052" s="9" t="s">
        <v>340</v>
      </c>
      <c r="C2052" s="4" t="s">
        <v>259</v>
      </c>
      <c r="D2052" s="4" t="s">
        <v>253</v>
      </c>
      <c r="E2052" s="4" t="s">
        <v>377</v>
      </c>
      <c r="F2052" s="4">
        <v>0</v>
      </c>
    </row>
    <row r="2053" spans="1:6" x14ac:dyDescent="0.25">
      <c r="A2053" s="4">
        <v>10453636</v>
      </c>
      <c r="B2053" s="9" t="s">
        <v>340</v>
      </c>
      <c r="C2053" s="4" t="s">
        <v>125</v>
      </c>
      <c r="D2053" s="4" t="s">
        <v>104</v>
      </c>
      <c r="E2053" s="4" t="s">
        <v>380</v>
      </c>
      <c r="F2053" s="4">
        <v>1</v>
      </c>
    </row>
    <row r="2054" spans="1:6" x14ac:dyDescent="0.25">
      <c r="A2054" s="4">
        <v>10453636</v>
      </c>
      <c r="B2054" s="9" t="s">
        <v>340</v>
      </c>
      <c r="C2054" s="4" t="s">
        <v>125</v>
      </c>
      <c r="D2054" s="4" t="s">
        <v>104</v>
      </c>
      <c r="E2054" s="4" t="s">
        <v>381</v>
      </c>
      <c r="F2054" s="4">
        <v>1</v>
      </c>
    </row>
    <row r="2055" spans="1:6" x14ac:dyDescent="0.25">
      <c r="A2055" s="4">
        <v>10453636</v>
      </c>
      <c r="B2055" s="9" t="s">
        <v>340</v>
      </c>
      <c r="C2055" s="4" t="s">
        <v>125</v>
      </c>
      <c r="D2055" s="4" t="s">
        <v>104</v>
      </c>
      <c r="E2055" s="4" t="s">
        <v>382</v>
      </c>
      <c r="F2055" s="4">
        <v>1</v>
      </c>
    </row>
    <row r="2056" spans="1:6" x14ac:dyDescent="0.25">
      <c r="A2056" s="4">
        <v>10453636</v>
      </c>
      <c r="B2056" s="9" t="s">
        <v>340</v>
      </c>
      <c r="C2056" s="4" t="s">
        <v>125</v>
      </c>
      <c r="D2056" s="4" t="s">
        <v>104</v>
      </c>
      <c r="E2056" s="4" t="s">
        <v>383</v>
      </c>
      <c r="F2056" s="4">
        <v>1</v>
      </c>
    </row>
    <row r="2057" spans="1:6" x14ac:dyDescent="0.25">
      <c r="A2057" s="4">
        <v>10453636</v>
      </c>
      <c r="B2057" s="9" t="s">
        <v>340</v>
      </c>
      <c r="C2057" s="4" t="s">
        <v>125</v>
      </c>
      <c r="D2057" s="4" t="s">
        <v>104</v>
      </c>
      <c r="E2057" s="4" t="s">
        <v>384</v>
      </c>
      <c r="F2057" s="4">
        <v>1</v>
      </c>
    </row>
    <row r="2058" spans="1:6" x14ac:dyDescent="0.25">
      <c r="A2058" s="4">
        <v>10453636</v>
      </c>
      <c r="B2058" s="9" t="s">
        <v>340</v>
      </c>
      <c r="C2058" s="4" t="s">
        <v>125</v>
      </c>
      <c r="D2058" s="4" t="s">
        <v>104</v>
      </c>
      <c r="E2058" s="4" t="s">
        <v>385</v>
      </c>
      <c r="F2058" s="4">
        <v>1</v>
      </c>
    </row>
    <row r="2059" spans="1:6" x14ac:dyDescent="0.25">
      <c r="A2059" s="4">
        <v>10453636</v>
      </c>
      <c r="B2059" s="9" t="s">
        <v>340</v>
      </c>
      <c r="C2059" s="4" t="s">
        <v>125</v>
      </c>
      <c r="D2059" s="4" t="s">
        <v>104</v>
      </c>
      <c r="E2059" s="4" t="s">
        <v>377</v>
      </c>
      <c r="F2059" s="4">
        <v>0</v>
      </c>
    </row>
    <row r="2060" spans="1:6" x14ac:dyDescent="0.25">
      <c r="A2060" s="4">
        <v>10453637</v>
      </c>
      <c r="B2060" s="9" t="s">
        <v>340</v>
      </c>
      <c r="C2060" s="4" t="s">
        <v>295</v>
      </c>
      <c r="D2060" s="4" t="s">
        <v>233</v>
      </c>
      <c r="E2060" s="4" t="s">
        <v>380</v>
      </c>
      <c r="F2060" s="4">
        <v>1</v>
      </c>
    </row>
    <row r="2061" spans="1:6" x14ac:dyDescent="0.25">
      <c r="A2061" s="4">
        <v>10453637</v>
      </c>
      <c r="B2061" s="9" t="s">
        <v>340</v>
      </c>
      <c r="C2061" s="4" t="s">
        <v>295</v>
      </c>
      <c r="D2061" s="4" t="s">
        <v>233</v>
      </c>
      <c r="E2061" s="4" t="s">
        <v>381</v>
      </c>
      <c r="F2061" s="4">
        <v>1</v>
      </c>
    </row>
    <row r="2062" spans="1:6" x14ac:dyDescent="0.25">
      <c r="A2062" s="4">
        <v>10453637</v>
      </c>
      <c r="B2062" s="9" t="s">
        <v>340</v>
      </c>
      <c r="C2062" s="4" t="s">
        <v>295</v>
      </c>
      <c r="D2062" s="4" t="s">
        <v>233</v>
      </c>
      <c r="E2062" s="4" t="s">
        <v>382</v>
      </c>
      <c r="F2062" s="4">
        <v>1</v>
      </c>
    </row>
    <row r="2063" spans="1:6" x14ac:dyDescent="0.25">
      <c r="A2063" s="4">
        <v>10453637</v>
      </c>
      <c r="B2063" s="9" t="s">
        <v>340</v>
      </c>
      <c r="C2063" s="4" t="s">
        <v>295</v>
      </c>
      <c r="D2063" s="4" t="s">
        <v>233</v>
      </c>
      <c r="E2063" s="4" t="s">
        <v>383</v>
      </c>
      <c r="F2063" s="4">
        <v>1</v>
      </c>
    </row>
    <row r="2064" spans="1:6" x14ac:dyDescent="0.25">
      <c r="A2064" s="4">
        <v>10453637</v>
      </c>
      <c r="B2064" s="9" t="s">
        <v>340</v>
      </c>
      <c r="C2064" s="4" t="s">
        <v>295</v>
      </c>
      <c r="D2064" s="4" t="s">
        <v>233</v>
      </c>
      <c r="E2064" s="4" t="s">
        <v>384</v>
      </c>
      <c r="F2064" s="4">
        <v>1</v>
      </c>
    </row>
    <row r="2065" spans="1:6" x14ac:dyDescent="0.25">
      <c r="A2065" s="4">
        <v>10453637</v>
      </c>
      <c r="B2065" s="9" t="s">
        <v>340</v>
      </c>
      <c r="C2065" s="4" t="s">
        <v>295</v>
      </c>
      <c r="D2065" s="4" t="s">
        <v>233</v>
      </c>
      <c r="E2065" s="4" t="s">
        <v>385</v>
      </c>
      <c r="F2065" s="4">
        <v>0</v>
      </c>
    </row>
    <row r="2066" spans="1:6" x14ac:dyDescent="0.25">
      <c r="A2066" s="4">
        <v>10453637</v>
      </c>
      <c r="B2066" s="9" t="s">
        <v>340</v>
      </c>
      <c r="C2066" s="4" t="s">
        <v>295</v>
      </c>
      <c r="D2066" s="4" t="s">
        <v>233</v>
      </c>
      <c r="E2066" s="4" t="s">
        <v>377</v>
      </c>
      <c r="F2066" s="4">
        <v>0</v>
      </c>
    </row>
    <row r="2067" spans="1:6" x14ac:dyDescent="0.25">
      <c r="A2067" s="4">
        <v>10453638</v>
      </c>
      <c r="B2067" s="9" t="s">
        <v>340</v>
      </c>
      <c r="C2067" s="4" t="s">
        <v>300</v>
      </c>
      <c r="D2067" s="4" t="s">
        <v>233</v>
      </c>
      <c r="E2067" s="4" t="s">
        <v>380</v>
      </c>
      <c r="F2067" s="4">
        <v>1</v>
      </c>
    </row>
    <row r="2068" spans="1:6" x14ac:dyDescent="0.25">
      <c r="A2068" s="4">
        <v>10453638</v>
      </c>
      <c r="B2068" s="9" t="s">
        <v>340</v>
      </c>
      <c r="C2068" s="4" t="s">
        <v>300</v>
      </c>
      <c r="D2068" s="4" t="s">
        <v>233</v>
      </c>
      <c r="E2068" s="4" t="s">
        <v>381</v>
      </c>
      <c r="F2068" s="4">
        <v>1</v>
      </c>
    </row>
    <row r="2069" spans="1:6" x14ac:dyDescent="0.25">
      <c r="A2069" s="4">
        <v>10453638</v>
      </c>
      <c r="B2069" s="9" t="s">
        <v>340</v>
      </c>
      <c r="C2069" s="4" t="s">
        <v>300</v>
      </c>
      <c r="D2069" s="4" t="s">
        <v>233</v>
      </c>
      <c r="E2069" s="4" t="s">
        <v>382</v>
      </c>
      <c r="F2069" s="4">
        <v>0</v>
      </c>
    </row>
    <row r="2070" spans="1:6" x14ac:dyDescent="0.25">
      <c r="A2070" s="4">
        <v>10453638</v>
      </c>
      <c r="B2070" s="9" t="s">
        <v>340</v>
      </c>
      <c r="C2070" s="4" t="s">
        <v>300</v>
      </c>
      <c r="D2070" s="4" t="s">
        <v>233</v>
      </c>
      <c r="E2070" s="4" t="s">
        <v>383</v>
      </c>
      <c r="F2070" s="4">
        <v>1</v>
      </c>
    </row>
    <row r="2071" spans="1:6" x14ac:dyDescent="0.25">
      <c r="A2071" s="4">
        <v>10453638</v>
      </c>
      <c r="B2071" s="9" t="s">
        <v>340</v>
      </c>
      <c r="C2071" s="4" t="s">
        <v>300</v>
      </c>
      <c r="D2071" s="4" t="s">
        <v>233</v>
      </c>
      <c r="E2071" s="4" t="s">
        <v>384</v>
      </c>
      <c r="F2071" s="4">
        <v>0</v>
      </c>
    </row>
    <row r="2072" spans="1:6" x14ac:dyDescent="0.25">
      <c r="A2072" s="4">
        <v>10453638</v>
      </c>
      <c r="B2072" s="9" t="s">
        <v>340</v>
      </c>
      <c r="C2072" s="4" t="s">
        <v>300</v>
      </c>
      <c r="D2072" s="4" t="s">
        <v>233</v>
      </c>
      <c r="E2072" s="4" t="s">
        <v>385</v>
      </c>
      <c r="F2072" s="4">
        <v>0</v>
      </c>
    </row>
    <row r="2073" spans="1:6" x14ac:dyDescent="0.25">
      <c r="A2073" s="4">
        <v>10453638</v>
      </c>
      <c r="B2073" s="9" t="s">
        <v>340</v>
      </c>
      <c r="C2073" s="4" t="s">
        <v>300</v>
      </c>
      <c r="D2073" s="4" t="s">
        <v>233</v>
      </c>
      <c r="E2073" s="4" t="s">
        <v>377</v>
      </c>
      <c r="F2073" s="4">
        <v>0</v>
      </c>
    </row>
    <row r="2074" spans="1:6" x14ac:dyDescent="0.25">
      <c r="A2074" s="4">
        <v>10453639</v>
      </c>
      <c r="B2074" s="9" t="s">
        <v>340</v>
      </c>
      <c r="C2074" s="4" t="s">
        <v>185</v>
      </c>
      <c r="D2074" s="4" t="s">
        <v>186</v>
      </c>
      <c r="E2074" s="4" t="s">
        <v>380</v>
      </c>
      <c r="F2074" s="4">
        <v>1</v>
      </c>
    </row>
    <row r="2075" spans="1:6" x14ac:dyDescent="0.25">
      <c r="A2075" s="4">
        <v>10453639</v>
      </c>
      <c r="B2075" s="9" t="s">
        <v>340</v>
      </c>
      <c r="C2075" s="4" t="s">
        <v>185</v>
      </c>
      <c r="D2075" s="4" t="s">
        <v>186</v>
      </c>
      <c r="E2075" s="4" t="s">
        <v>381</v>
      </c>
      <c r="F2075" s="4">
        <v>1</v>
      </c>
    </row>
    <row r="2076" spans="1:6" x14ac:dyDescent="0.25">
      <c r="A2076" s="4">
        <v>10453639</v>
      </c>
      <c r="B2076" s="9" t="s">
        <v>340</v>
      </c>
      <c r="C2076" s="4" t="s">
        <v>185</v>
      </c>
      <c r="D2076" s="4" t="s">
        <v>186</v>
      </c>
      <c r="E2076" s="4" t="s">
        <v>382</v>
      </c>
      <c r="F2076" s="4">
        <v>1</v>
      </c>
    </row>
    <row r="2077" spans="1:6" x14ac:dyDescent="0.25">
      <c r="A2077" s="4">
        <v>10453639</v>
      </c>
      <c r="B2077" s="9" t="s">
        <v>340</v>
      </c>
      <c r="C2077" s="4" t="s">
        <v>185</v>
      </c>
      <c r="D2077" s="4" t="s">
        <v>186</v>
      </c>
      <c r="E2077" s="4" t="s">
        <v>383</v>
      </c>
      <c r="F2077" s="4">
        <v>1</v>
      </c>
    </row>
    <row r="2078" spans="1:6" x14ac:dyDescent="0.25">
      <c r="A2078" s="4">
        <v>10453639</v>
      </c>
      <c r="B2078" s="9" t="s">
        <v>340</v>
      </c>
      <c r="C2078" s="4" t="s">
        <v>185</v>
      </c>
      <c r="D2078" s="4" t="s">
        <v>186</v>
      </c>
      <c r="E2078" s="4" t="s">
        <v>384</v>
      </c>
      <c r="F2078" s="4">
        <v>1</v>
      </c>
    </row>
    <row r="2079" spans="1:6" x14ac:dyDescent="0.25">
      <c r="A2079" s="4">
        <v>10453639</v>
      </c>
      <c r="B2079" s="9" t="s">
        <v>340</v>
      </c>
      <c r="C2079" s="4" t="s">
        <v>185</v>
      </c>
      <c r="D2079" s="4" t="s">
        <v>186</v>
      </c>
      <c r="E2079" s="4" t="s">
        <v>385</v>
      </c>
      <c r="F2079" s="4">
        <v>1</v>
      </c>
    </row>
    <row r="2080" spans="1:6" x14ac:dyDescent="0.25">
      <c r="A2080" s="4">
        <v>10453639</v>
      </c>
      <c r="B2080" s="9" t="s">
        <v>340</v>
      </c>
      <c r="C2080" s="4" t="s">
        <v>185</v>
      </c>
      <c r="D2080" s="4" t="s">
        <v>186</v>
      </c>
      <c r="E2080" s="4" t="s">
        <v>377</v>
      </c>
      <c r="F2080" s="4">
        <v>0</v>
      </c>
    </row>
    <row r="2081" spans="1:6" x14ac:dyDescent="0.25">
      <c r="A2081" s="4">
        <v>10453640</v>
      </c>
      <c r="B2081" s="9" t="s">
        <v>340</v>
      </c>
      <c r="C2081" s="4" t="s">
        <v>209</v>
      </c>
      <c r="D2081" s="4" t="s">
        <v>186</v>
      </c>
      <c r="E2081" s="4" t="s">
        <v>380</v>
      </c>
      <c r="F2081" s="4">
        <v>1</v>
      </c>
    </row>
    <row r="2082" spans="1:6" x14ac:dyDescent="0.25">
      <c r="A2082" s="4">
        <v>10453640</v>
      </c>
      <c r="B2082" s="9" t="s">
        <v>340</v>
      </c>
      <c r="C2082" s="4" t="s">
        <v>209</v>
      </c>
      <c r="D2082" s="4" t="s">
        <v>186</v>
      </c>
      <c r="E2082" s="4" t="s">
        <v>381</v>
      </c>
      <c r="F2082" s="4">
        <v>1</v>
      </c>
    </row>
    <row r="2083" spans="1:6" x14ac:dyDescent="0.25">
      <c r="A2083" s="4">
        <v>10453640</v>
      </c>
      <c r="B2083" s="9" t="s">
        <v>340</v>
      </c>
      <c r="C2083" s="4" t="s">
        <v>209</v>
      </c>
      <c r="D2083" s="4" t="s">
        <v>186</v>
      </c>
      <c r="E2083" s="4" t="s">
        <v>382</v>
      </c>
      <c r="F2083" s="4">
        <v>1</v>
      </c>
    </row>
    <row r="2084" spans="1:6" x14ac:dyDescent="0.25">
      <c r="A2084" s="4">
        <v>10453640</v>
      </c>
      <c r="B2084" s="9" t="s">
        <v>340</v>
      </c>
      <c r="C2084" s="4" t="s">
        <v>209</v>
      </c>
      <c r="D2084" s="4" t="s">
        <v>186</v>
      </c>
      <c r="E2084" s="4" t="s">
        <v>383</v>
      </c>
      <c r="F2084" s="4">
        <v>1</v>
      </c>
    </row>
    <row r="2085" spans="1:6" x14ac:dyDescent="0.25">
      <c r="A2085" s="4">
        <v>10453640</v>
      </c>
      <c r="B2085" s="9" t="s">
        <v>340</v>
      </c>
      <c r="C2085" s="4" t="s">
        <v>209</v>
      </c>
      <c r="D2085" s="4" t="s">
        <v>186</v>
      </c>
      <c r="E2085" s="4" t="s">
        <v>384</v>
      </c>
      <c r="F2085" s="4">
        <v>1</v>
      </c>
    </row>
    <row r="2086" spans="1:6" x14ac:dyDescent="0.25">
      <c r="A2086" s="4">
        <v>10453640</v>
      </c>
      <c r="B2086" s="9" t="s">
        <v>340</v>
      </c>
      <c r="C2086" s="4" t="s">
        <v>209</v>
      </c>
      <c r="D2086" s="4" t="s">
        <v>186</v>
      </c>
      <c r="E2086" s="4" t="s">
        <v>385</v>
      </c>
      <c r="F2086" s="4">
        <v>0</v>
      </c>
    </row>
    <row r="2087" spans="1:6" x14ac:dyDescent="0.25">
      <c r="A2087" s="4">
        <v>10453640</v>
      </c>
      <c r="B2087" s="9" t="s">
        <v>340</v>
      </c>
      <c r="C2087" s="4" t="s">
        <v>209</v>
      </c>
      <c r="D2087" s="4" t="s">
        <v>186</v>
      </c>
      <c r="E2087" s="4" t="s">
        <v>377</v>
      </c>
      <c r="F2087" s="4">
        <v>0</v>
      </c>
    </row>
    <row r="2088" spans="1:6" x14ac:dyDescent="0.25">
      <c r="A2088" s="4">
        <v>10453641</v>
      </c>
      <c r="B2088" s="9" t="s">
        <v>340</v>
      </c>
      <c r="C2088" s="4" t="s">
        <v>131</v>
      </c>
      <c r="D2088" s="4" t="s">
        <v>104</v>
      </c>
      <c r="E2088" s="4" t="s">
        <v>380</v>
      </c>
      <c r="F2088" s="4">
        <v>1</v>
      </c>
    </row>
    <row r="2089" spans="1:6" x14ac:dyDescent="0.25">
      <c r="A2089" s="4">
        <v>10453641</v>
      </c>
      <c r="B2089" s="9" t="s">
        <v>340</v>
      </c>
      <c r="C2089" s="4" t="s">
        <v>131</v>
      </c>
      <c r="D2089" s="4" t="s">
        <v>104</v>
      </c>
      <c r="E2089" s="4" t="s">
        <v>381</v>
      </c>
      <c r="F2089" s="4">
        <v>1</v>
      </c>
    </row>
    <row r="2090" spans="1:6" x14ac:dyDescent="0.25">
      <c r="A2090" s="4">
        <v>10453641</v>
      </c>
      <c r="B2090" s="9" t="s">
        <v>340</v>
      </c>
      <c r="C2090" s="4" t="s">
        <v>131</v>
      </c>
      <c r="D2090" s="4" t="s">
        <v>104</v>
      </c>
      <c r="E2090" s="4" t="s">
        <v>382</v>
      </c>
      <c r="F2090" s="4">
        <v>1</v>
      </c>
    </row>
    <row r="2091" spans="1:6" x14ac:dyDescent="0.25">
      <c r="A2091" s="4">
        <v>10453641</v>
      </c>
      <c r="B2091" s="9" t="s">
        <v>340</v>
      </c>
      <c r="C2091" s="4" t="s">
        <v>131</v>
      </c>
      <c r="D2091" s="4" t="s">
        <v>104</v>
      </c>
      <c r="E2091" s="4" t="s">
        <v>383</v>
      </c>
      <c r="F2091" s="4">
        <v>1</v>
      </c>
    </row>
    <row r="2092" spans="1:6" x14ac:dyDescent="0.25">
      <c r="A2092" s="4">
        <v>10453641</v>
      </c>
      <c r="B2092" s="9" t="s">
        <v>340</v>
      </c>
      <c r="C2092" s="4" t="s">
        <v>131</v>
      </c>
      <c r="D2092" s="4" t="s">
        <v>104</v>
      </c>
      <c r="E2092" s="4" t="s">
        <v>384</v>
      </c>
      <c r="F2092" s="4">
        <v>1</v>
      </c>
    </row>
    <row r="2093" spans="1:6" x14ac:dyDescent="0.25">
      <c r="A2093" s="4">
        <v>10453641</v>
      </c>
      <c r="B2093" s="9" t="s">
        <v>340</v>
      </c>
      <c r="C2093" s="4" t="s">
        <v>131</v>
      </c>
      <c r="D2093" s="4" t="s">
        <v>104</v>
      </c>
      <c r="E2093" s="4" t="s">
        <v>385</v>
      </c>
      <c r="F2093" s="4">
        <v>1</v>
      </c>
    </row>
    <row r="2094" spans="1:6" x14ac:dyDescent="0.25">
      <c r="A2094" s="4">
        <v>10453641</v>
      </c>
      <c r="B2094" s="9" t="s">
        <v>340</v>
      </c>
      <c r="C2094" s="4" t="s">
        <v>131</v>
      </c>
      <c r="D2094" s="4" t="s">
        <v>104</v>
      </c>
      <c r="E2094" s="4" t="s">
        <v>377</v>
      </c>
      <c r="F2094" s="4">
        <v>0</v>
      </c>
    </row>
    <row r="2095" spans="1:6" x14ac:dyDescent="0.25">
      <c r="A2095" s="4">
        <v>10453642</v>
      </c>
      <c r="B2095" s="9" t="s">
        <v>340</v>
      </c>
      <c r="C2095" s="4" t="s">
        <v>292</v>
      </c>
      <c r="D2095" s="4" t="s">
        <v>233</v>
      </c>
      <c r="E2095" s="4" t="s">
        <v>380</v>
      </c>
      <c r="F2095" s="4">
        <v>1</v>
      </c>
    </row>
    <row r="2096" spans="1:6" x14ac:dyDescent="0.25">
      <c r="A2096" s="4">
        <v>10453642</v>
      </c>
      <c r="B2096" s="9" t="s">
        <v>340</v>
      </c>
      <c r="C2096" s="4" t="s">
        <v>292</v>
      </c>
      <c r="D2096" s="4" t="s">
        <v>233</v>
      </c>
      <c r="E2096" s="4" t="s">
        <v>381</v>
      </c>
      <c r="F2096" s="4">
        <v>1</v>
      </c>
    </row>
    <row r="2097" spans="1:6" x14ac:dyDescent="0.25">
      <c r="A2097" s="4">
        <v>10453642</v>
      </c>
      <c r="B2097" s="9" t="s">
        <v>340</v>
      </c>
      <c r="C2097" s="4" t="s">
        <v>292</v>
      </c>
      <c r="D2097" s="4" t="s">
        <v>233</v>
      </c>
      <c r="E2097" s="4" t="s">
        <v>382</v>
      </c>
      <c r="F2097" s="4">
        <v>1</v>
      </c>
    </row>
    <row r="2098" spans="1:6" x14ac:dyDescent="0.25">
      <c r="A2098" s="4">
        <v>10453642</v>
      </c>
      <c r="B2098" s="9" t="s">
        <v>340</v>
      </c>
      <c r="C2098" s="4" t="s">
        <v>292</v>
      </c>
      <c r="D2098" s="4" t="s">
        <v>233</v>
      </c>
      <c r="E2098" s="4" t="s">
        <v>383</v>
      </c>
      <c r="F2098" s="4">
        <v>1</v>
      </c>
    </row>
    <row r="2099" spans="1:6" x14ac:dyDescent="0.25">
      <c r="A2099" s="4">
        <v>10453642</v>
      </c>
      <c r="B2099" s="9" t="s">
        <v>340</v>
      </c>
      <c r="C2099" s="4" t="s">
        <v>292</v>
      </c>
      <c r="D2099" s="4" t="s">
        <v>233</v>
      </c>
      <c r="E2099" s="4" t="s">
        <v>384</v>
      </c>
      <c r="F2099" s="4">
        <v>1</v>
      </c>
    </row>
    <row r="2100" spans="1:6" x14ac:dyDescent="0.25">
      <c r="A2100" s="4">
        <v>10453642</v>
      </c>
      <c r="B2100" s="9" t="s">
        <v>340</v>
      </c>
      <c r="C2100" s="4" t="s">
        <v>292</v>
      </c>
      <c r="D2100" s="4" t="s">
        <v>233</v>
      </c>
      <c r="E2100" s="4" t="s">
        <v>385</v>
      </c>
      <c r="F2100" s="4">
        <v>0</v>
      </c>
    </row>
    <row r="2101" spans="1:6" x14ac:dyDescent="0.25">
      <c r="A2101" s="4">
        <v>10453642</v>
      </c>
      <c r="B2101" s="9" t="s">
        <v>340</v>
      </c>
      <c r="C2101" s="4" t="s">
        <v>292</v>
      </c>
      <c r="D2101" s="4" t="s">
        <v>233</v>
      </c>
      <c r="E2101" s="4" t="s">
        <v>377</v>
      </c>
      <c r="F2101" s="4">
        <v>0</v>
      </c>
    </row>
    <row r="2102" spans="1:6" x14ac:dyDescent="0.25">
      <c r="A2102" s="4">
        <v>10453643</v>
      </c>
      <c r="B2102" s="9" t="s">
        <v>340</v>
      </c>
      <c r="C2102" s="4" t="s">
        <v>151</v>
      </c>
      <c r="D2102" s="4" t="s">
        <v>136</v>
      </c>
      <c r="E2102" s="4" t="s">
        <v>380</v>
      </c>
      <c r="F2102" s="4">
        <v>1</v>
      </c>
    </row>
    <row r="2103" spans="1:6" x14ac:dyDescent="0.25">
      <c r="A2103" s="4">
        <v>10453643</v>
      </c>
      <c r="B2103" s="9" t="s">
        <v>340</v>
      </c>
      <c r="C2103" s="4" t="s">
        <v>151</v>
      </c>
      <c r="D2103" s="4" t="s">
        <v>136</v>
      </c>
      <c r="E2103" s="4" t="s">
        <v>381</v>
      </c>
      <c r="F2103" s="4">
        <v>1</v>
      </c>
    </row>
    <row r="2104" spans="1:6" x14ac:dyDescent="0.25">
      <c r="A2104" s="4">
        <v>10453643</v>
      </c>
      <c r="B2104" s="9" t="s">
        <v>340</v>
      </c>
      <c r="C2104" s="4" t="s">
        <v>151</v>
      </c>
      <c r="D2104" s="4" t="s">
        <v>136</v>
      </c>
      <c r="E2104" s="4" t="s">
        <v>382</v>
      </c>
      <c r="F2104" s="4">
        <v>1</v>
      </c>
    </row>
    <row r="2105" spans="1:6" x14ac:dyDescent="0.25">
      <c r="A2105" s="4">
        <v>10453643</v>
      </c>
      <c r="B2105" s="9" t="s">
        <v>340</v>
      </c>
      <c r="C2105" s="4" t="s">
        <v>151</v>
      </c>
      <c r="D2105" s="4" t="s">
        <v>136</v>
      </c>
      <c r="E2105" s="4" t="s">
        <v>383</v>
      </c>
      <c r="F2105" s="4">
        <v>1</v>
      </c>
    </row>
    <row r="2106" spans="1:6" x14ac:dyDescent="0.25">
      <c r="A2106" s="4">
        <v>10453643</v>
      </c>
      <c r="B2106" s="9" t="s">
        <v>340</v>
      </c>
      <c r="C2106" s="4" t="s">
        <v>151</v>
      </c>
      <c r="D2106" s="4" t="s">
        <v>136</v>
      </c>
      <c r="E2106" s="4" t="s">
        <v>384</v>
      </c>
      <c r="F2106" s="4">
        <v>1</v>
      </c>
    </row>
    <row r="2107" spans="1:6" x14ac:dyDescent="0.25">
      <c r="A2107" s="4">
        <v>10453643</v>
      </c>
      <c r="B2107" s="9" t="s">
        <v>340</v>
      </c>
      <c r="C2107" s="4" t="s">
        <v>151</v>
      </c>
      <c r="D2107" s="4" t="s">
        <v>136</v>
      </c>
      <c r="E2107" s="4" t="s">
        <v>385</v>
      </c>
      <c r="F2107" s="4">
        <v>1</v>
      </c>
    </row>
    <row r="2108" spans="1:6" x14ac:dyDescent="0.25">
      <c r="A2108" s="4">
        <v>10453643</v>
      </c>
      <c r="B2108" s="9" t="s">
        <v>340</v>
      </c>
      <c r="C2108" s="4" t="s">
        <v>151</v>
      </c>
      <c r="D2108" s="4" t="s">
        <v>136</v>
      </c>
      <c r="E2108" s="4" t="s">
        <v>377</v>
      </c>
      <c r="F2108" s="4">
        <v>0</v>
      </c>
    </row>
    <row r="2109" spans="1:6" x14ac:dyDescent="0.25">
      <c r="A2109" s="4">
        <v>10453644</v>
      </c>
      <c r="B2109" s="9" t="s">
        <v>340</v>
      </c>
      <c r="C2109" s="4" t="s">
        <v>120</v>
      </c>
      <c r="D2109" s="4" t="s">
        <v>104</v>
      </c>
      <c r="E2109" s="4" t="s">
        <v>380</v>
      </c>
      <c r="F2109" s="4">
        <v>1</v>
      </c>
    </row>
    <row r="2110" spans="1:6" x14ac:dyDescent="0.25">
      <c r="A2110" s="4">
        <v>10453644</v>
      </c>
      <c r="B2110" s="9" t="s">
        <v>340</v>
      </c>
      <c r="C2110" s="4" t="s">
        <v>120</v>
      </c>
      <c r="D2110" s="4" t="s">
        <v>104</v>
      </c>
      <c r="E2110" s="4" t="s">
        <v>381</v>
      </c>
      <c r="F2110" s="4">
        <v>1</v>
      </c>
    </row>
    <row r="2111" spans="1:6" x14ac:dyDescent="0.25">
      <c r="A2111" s="4">
        <v>10453644</v>
      </c>
      <c r="B2111" s="9" t="s">
        <v>340</v>
      </c>
      <c r="C2111" s="4" t="s">
        <v>120</v>
      </c>
      <c r="D2111" s="4" t="s">
        <v>104</v>
      </c>
      <c r="E2111" s="4" t="s">
        <v>382</v>
      </c>
      <c r="F2111" s="4">
        <v>1</v>
      </c>
    </row>
    <row r="2112" spans="1:6" x14ac:dyDescent="0.25">
      <c r="A2112" s="4">
        <v>10453644</v>
      </c>
      <c r="B2112" s="9" t="s">
        <v>340</v>
      </c>
      <c r="C2112" s="4" t="s">
        <v>120</v>
      </c>
      <c r="D2112" s="4" t="s">
        <v>104</v>
      </c>
      <c r="E2112" s="4" t="s">
        <v>383</v>
      </c>
      <c r="F2112" s="4">
        <v>1</v>
      </c>
    </row>
    <row r="2113" spans="1:6" x14ac:dyDescent="0.25">
      <c r="A2113" s="4">
        <v>10453644</v>
      </c>
      <c r="B2113" s="9" t="s">
        <v>340</v>
      </c>
      <c r="C2113" s="4" t="s">
        <v>120</v>
      </c>
      <c r="D2113" s="4" t="s">
        <v>104</v>
      </c>
      <c r="E2113" s="4" t="s">
        <v>384</v>
      </c>
      <c r="F2113" s="4">
        <v>1</v>
      </c>
    </row>
    <row r="2114" spans="1:6" x14ac:dyDescent="0.25">
      <c r="A2114" s="4">
        <v>10453644</v>
      </c>
      <c r="B2114" s="9" t="s">
        <v>340</v>
      </c>
      <c r="C2114" s="4" t="s">
        <v>120</v>
      </c>
      <c r="D2114" s="4" t="s">
        <v>104</v>
      </c>
      <c r="E2114" s="4" t="s">
        <v>385</v>
      </c>
      <c r="F2114" s="4">
        <v>1</v>
      </c>
    </row>
    <row r="2115" spans="1:6" x14ac:dyDescent="0.25">
      <c r="A2115" s="4">
        <v>10453644</v>
      </c>
      <c r="B2115" s="9" t="s">
        <v>340</v>
      </c>
      <c r="C2115" s="4" t="s">
        <v>120</v>
      </c>
      <c r="D2115" s="4" t="s">
        <v>104</v>
      </c>
      <c r="E2115" s="4" t="s">
        <v>377</v>
      </c>
      <c r="F2115" s="4">
        <v>0</v>
      </c>
    </row>
    <row r="2116" spans="1:6" x14ac:dyDescent="0.25">
      <c r="A2116" s="4">
        <v>10453645</v>
      </c>
      <c r="B2116" s="9" t="s">
        <v>340</v>
      </c>
      <c r="C2116" s="4" t="s">
        <v>82</v>
      </c>
      <c r="D2116" s="4" t="s">
        <v>48</v>
      </c>
      <c r="E2116" s="4" t="s">
        <v>380</v>
      </c>
      <c r="F2116" s="4">
        <v>1</v>
      </c>
    </row>
    <row r="2117" spans="1:6" x14ac:dyDescent="0.25">
      <c r="A2117" s="4">
        <v>10453645</v>
      </c>
      <c r="B2117" s="9" t="s">
        <v>340</v>
      </c>
      <c r="C2117" s="4" t="s">
        <v>82</v>
      </c>
      <c r="D2117" s="4" t="s">
        <v>48</v>
      </c>
      <c r="E2117" s="4" t="s">
        <v>381</v>
      </c>
      <c r="F2117" s="4">
        <v>1</v>
      </c>
    </row>
    <row r="2118" spans="1:6" x14ac:dyDescent="0.25">
      <c r="A2118" s="4">
        <v>10453645</v>
      </c>
      <c r="B2118" s="9" t="s">
        <v>340</v>
      </c>
      <c r="C2118" s="4" t="s">
        <v>82</v>
      </c>
      <c r="D2118" s="4" t="s">
        <v>48</v>
      </c>
      <c r="E2118" s="4" t="s">
        <v>382</v>
      </c>
      <c r="F2118" s="4">
        <v>1</v>
      </c>
    </row>
    <row r="2119" spans="1:6" x14ac:dyDescent="0.25">
      <c r="A2119" s="4">
        <v>10453645</v>
      </c>
      <c r="B2119" s="9" t="s">
        <v>340</v>
      </c>
      <c r="C2119" s="4" t="s">
        <v>82</v>
      </c>
      <c r="D2119" s="4" t="s">
        <v>48</v>
      </c>
      <c r="E2119" s="4" t="s">
        <v>383</v>
      </c>
      <c r="F2119" s="4">
        <v>1</v>
      </c>
    </row>
    <row r="2120" spans="1:6" x14ac:dyDescent="0.25">
      <c r="A2120" s="4">
        <v>10453645</v>
      </c>
      <c r="B2120" s="9" t="s">
        <v>340</v>
      </c>
      <c r="C2120" s="4" t="s">
        <v>82</v>
      </c>
      <c r="D2120" s="4" t="s">
        <v>48</v>
      </c>
      <c r="E2120" s="4" t="s">
        <v>384</v>
      </c>
      <c r="F2120" s="4">
        <v>1</v>
      </c>
    </row>
    <row r="2121" spans="1:6" x14ac:dyDescent="0.25">
      <c r="A2121" s="4">
        <v>10453645</v>
      </c>
      <c r="B2121" s="9" t="s">
        <v>340</v>
      </c>
      <c r="C2121" s="4" t="s">
        <v>82</v>
      </c>
      <c r="D2121" s="4" t="s">
        <v>48</v>
      </c>
      <c r="E2121" s="4" t="s">
        <v>385</v>
      </c>
      <c r="F2121" s="4">
        <v>1</v>
      </c>
    </row>
    <row r="2122" spans="1:6" x14ac:dyDescent="0.25">
      <c r="A2122" s="4">
        <v>10453645</v>
      </c>
      <c r="B2122" s="9" t="s">
        <v>340</v>
      </c>
      <c r="C2122" s="4" t="s">
        <v>82</v>
      </c>
      <c r="D2122" s="4" t="s">
        <v>48</v>
      </c>
      <c r="E2122" s="4" t="s">
        <v>377</v>
      </c>
      <c r="F2122" s="4">
        <v>0</v>
      </c>
    </row>
    <row r="2123" spans="1:6" x14ac:dyDescent="0.25">
      <c r="A2123" s="4">
        <v>10453646</v>
      </c>
      <c r="B2123" s="9" t="s">
        <v>340</v>
      </c>
      <c r="C2123" s="4" t="s">
        <v>109</v>
      </c>
      <c r="D2123" s="4" t="s">
        <v>104</v>
      </c>
      <c r="E2123" s="4" t="s">
        <v>380</v>
      </c>
      <c r="F2123" s="4">
        <v>1</v>
      </c>
    </row>
    <row r="2124" spans="1:6" x14ac:dyDescent="0.25">
      <c r="A2124" s="4">
        <v>10453646</v>
      </c>
      <c r="B2124" s="9" t="s">
        <v>340</v>
      </c>
      <c r="C2124" s="4" t="s">
        <v>109</v>
      </c>
      <c r="D2124" s="4" t="s">
        <v>104</v>
      </c>
      <c r="E2124" s="4" t="s">
        <v>381</v>
      </c>
      <c r="F2124" s="4">
        <v>1</v>
      </c>
    </row>
    <row r="2125" spans="1:6" x14ac:dyDescent="0.25">
      <c r="A2125" s="4">
        <v>10453646</v>
      </c>
      <c r="B2125" s="9" t="s">
        <v>340</v>
      </c>
      <c r="C2125" s="4" t="s">
        <v>109</v>
      </c>
      <c r="D2125" s="4" t="s">
        <v>104</v>
      </c>
      <c r="E2125" s="4" t="s">
        <v>382</v>
      </c>
      <c r="F2125" s="4">
        <v>1</v>
      </c>
    </row>
    <row r="2126" spans="1:6" x14ac:dyDescent="0.25">
      <c r="A2126" s="4">
        <v>10453646</v>
      </c>
      <c r="B2126" s="9" t="s">
        <v>340</v>
      </c>
      <c r="C2126" s="4" t="s">
        <v>109</v>
      </c>
      <c r="D2126" s="4" t="s">
        <v>104</v>
      </c>
      <c r="E2126" s="4" t="s">
        <v>383</v>
      </c>
      <c r="F2126" s="4">
        <v>1</v>
      </c>
    </row>
    <row r="2127" spans="1:6" x14ac:dyDescent="0.25">
      <c r="A2127" s="4">
        <v>10453646</v>
      </c>
      <c r="B2127" s="9" t="s">
        <v>340</v>
      </c>
      <c r="C2127" s="4" t="s">
        <v>109</v>
      </c>
      <c r="D2127" s="4" t="s">
        <v>104</v>
      </c>
      <c r="E2127" s="4" t="s">
        <v>384</v>
      </c>
      <c r="F2127" s="4">
        <v>1</v>
      </c>
    </row>
    <row r="2128" spans="1:6" x14ac:dyDescent="0.25">
      <c r="A2128" s="4">
        <v>10453646</v>
      </c>
      <c r="B2128" s="9" t="s">
        <v>340</v>
      </c>
      <c r="C2128" s="4" t="s">
        <v>109</v>
      </c>
      <c r="D2128" s="4" t="s">
        <v>104</v>
      </c>
      <c r="E2128" s="4" t="s">
        <v>385</v>
      </c>
      <c r="F2128" s="4">
        <v>1</v>
      </c>
    </row>
    <row r="2129" spans="1:6" x14ac:dyDescent="0.25">
      <c r="A2129" s="4">
        <v>10453646</v>
      </c>
      <c r="B2129" s="9" t="s">
        <v>340</v>
      </c>
      <c r="C2129" s="4" t="s">
        <v>109</v>
      </c>
      <c r="D2129" s="4" t="s">
        <v>104</v>
      </c>
      <c r="E2129" s="4" t="s">
        <v>377</v>
      </c>
      <c r="F2129" s="4">
        <v>0</v>
      </c>
    </row>
    <row r="2130" spans="1:6" x14ac:dyDescent="0.25">
      <c r="A2130" s="4">
        <v>10453647</v>
      </c>
      <c r="B2130" s="9" t="s">
        <v>340</v>
      </c>
      <c r="C2130" s="4" t="s">
        <v>163</v>
      </c>
      <c r="D2130" s="4" t="s">
        <v>136</v>
      </c>
      <c r="E2130" s="4" t="s">
        <v>380</v>
      </c>
      <c r="F2130" s="4">
        <v>1</v>
      </c>
    </row>
    <row r="2131" spans="1:6" x14ac:dyDescent="0.25">
      <c r="A2131" s="4">
        <v>10453647</v>
      </c>
      <c r="B2131" s="9" t="s">
        <v>340</v>
      </c>
      <c r="C2131" s="4" t="s">
        <v>163</v>
      </c>
      <c r="D2131" s="4" t="s">
        <v>136</v>
      </c>
      <c r="E2131" s="4" t="s">
        <v>381</v>
      </c>
      <c r="F2131" s="4">
        <v>1</v>
      </c>
    </row>
    <row r="2132" spans="1:6" x14ac:dyDescent="0.25">
      <c r="A2132" s="4">
        <v>10453647</v>
      </c>
      <c r="B2132" s="9" t="s">
        <v>340</v>
      </c>
      <c r="C2132" s="4" t="s">
        <v>163</v>
      </c>
      <c r="D2132" s="4" t="s">
        <v>136</v>
      </c>
      <c r="E2132" s="4" t="s">
        <v>382</v>
      </c>
      <c r="F2132" s="4">
        <v>1</v>
      </c>
    </row>
    <row r="2133" spans="1:6" x14ac:dyDescent="0.25">
      <c r="A2133" s="4">
        <v>10453647</v>
      </c>
      <c r="B2133" s="9" t="s">
        <v>340</v>
      </c>
      <c r="C2133" s="4" t="s">
        <v>163</v>
      </c>
      <c r="D2133" s="4" t="s">
        <v>136</v>
      </c>
      <c r="E2133" s="4" t="s">
        <v>383</v>
      </c>
      <c r="F2133" s="4">
        <v>1</v>
      </c>
    </row>
    <row r="2134" spans="1:6" x14ac:dyDescent="0.25">
      <c r="A2134" s="4">
        <v>10453647</v>
      </c>
      <c r="B2134" s="9" t="s">
        <v>340</v>
      </c>
      <c r="C2134" s="4" t="s">
        <v>163</v>
      </c>
      <c r="D2134" s="4" t="s">
        <v>136</v>
      </c>
      <c r="E2134" s="4" t="s">
        <v>384</v>
      </c>
      <c r="F2134" s="4">
        <v>1</v>
      </c>
    </row>
    <row r="2135" spans="1:6" x14ac:dyDescent="0.25">
      <c r="A2135" s="4">
        <v>10453647</v>
      </c>
      <c r="B2135" s="9" t="s">
        <v>340</v>
      </c>
      <c r="C2135" s="4" t="s">
        <v>163</v>
      </c>
      <c r="D2135" s="4" t="s">
        <v>136</v>
      </c>
      <c r="E2135" s="4" t="s">
        <v>385</v>
      </c>
      <c r="F2135" s="4">
        <v>1</v>
      </c>
    </row>
    <row r="2136" spans="1:6" x14ac:dyDescent="0.25">
      <c r="A2136" s="4">
        <v>10453647</v>
      </c>
      <c r="B2136" s="9" t="s">
        <v>340</v>
      </c>
      <c r="C2136" s="4" t="s">
        <v>163</v>
      </c>
      <c r="D2136" s="4" t="s">
        <v>136</v>
      </c>
      <c r="E2136" s="4" t="s">
        <v>377</v>
      </c>
      <c r="F2136" s="4">
        <v>0</v>
      </c>
    </row>
    <row r="2137" spans="1:6" x14ac:dyDescent="0.25">
      <c r="A2137" s="4">
        <v>10453648</v>
      </c>
      <c r="B2137" s="9" t="s">
        <v>340</v>
      </c>
      <c r="C2137" s="4" t="s">
        <v>204</v>
      </c>
      <c r="D2137" s="4" t="s">
        <v>186</v>
      </c>
      <c r="E2137" s="4" t="s">
        <v>380</v>
      </c>
      <c r="F2137" s="4">
        <v>1</v>
      </c>
    </row>
    <row r="2138" spans="1:6" x14ac:dyDescent="0.25">
      <c r="A2138" s="4">
        <v>10453648</v>
      </c>
      <c r="B2138" s="9" t="s">
        <v>340</v>
      </c>
      <c r="C2138" s="4" t="s">
        <v>204</v>
      </c>
      <c r="D2138" s="4" t="s">
        <v>186</v>
      </c>
      <c r="E2138" s="4" t="s">
        <v>381</v>
      </c>
      <c r="F2138" s="4">
        <v>1</v>
      </c>
    </row>
    <row r="2139" spans="1:6" x14ac:dyDescent="0.25">
      <c r="A2139" s="4">
        <v>10453648</v>
      </c>
      <c r="B2139" s="9" t="s">
        <v>340</v>
      </c>
      <c r="C2139" s="4" t="s">
        <v>204</v>
      </c>
      <c r="D2139" s="4" t="s">
        <v>186</v>
      </c>
      <c r="E2139" s="4" t="s">
        <v>382</v>
      </c>
      <c r="F2139" s="4">
        <v>1</v>
      </c>
    </row>
    <row r="2140" spans="1:6" x14ac:dyDescent="0.25">
      <c r="A2140" s="4">
        <v>10453648</v>
      </c>
      <c r="B2140" s="9" t="s">
        <v>340</v>
      </c>
      <c r="C2140" s="4" t="s">
        <v>204</v>
      </c>
      <c r="D2140" s="4" t="s">
        <v>186</v>
      </c>
      <c r="E2140" s="4" t="s">
        <v>383</v>
      </c>
      <c r="F2140" s="4">
        <v>1</v>
      </c>
    </row>
    <row r="2141" spans="1:6" x14ac:dyDescent="0.25">
      <c r="A2141" s="4">
        <v>10453648</v>
      </c>
      <c r="B2141" s="9" t="s">
        <v>340</v>
      </c>
      <c r="C2141" s="4" t="s">
        <v>204</v>
      </c>
      <c r="D2141" s="4" t="s">
        <v>186</v>
      </c>
      <c r="E2141" s="4" t="s">
        <v>384</v>
      </c>
      <c r="F2141" s="4">
        <v>1</v>
      </c>
    </row>
    <row r="2142" spans="1:6" x14ac:dyDescent="0.25">
      <c r="A2142" s="4">
        <v>10453648</v>
      </c>
      <c r="B2142" s="9" t="s">
        <v>340</v>
      </c>
      <c r="C2142" s="4" t="s">
        <v>204</v>
      </c>
      <c r="D2142" s="4" t="s">
        <v>186</v>
      </c>
      <c r="E2142" s="4" t="s">
        <v>385</v>
      </c>
      <c r="F2142" s="4">
        <v>1</v>
      </c>
    </row>
    <row r="2143" spans="1:6" x14ac:dyDescent="0.25">
      <c r="A2143" s="4">
        <v>10453648</v>
      </c>
      <c r="B2143" s="9" t="s">
        <v>340</v>
      </c>
      <c r="C2143" s="4" t="s">
        <v>204</v>
      </c>
      <c r="D2143" s="4" t="s">
        <v>186</v>
      </c>
      <c r="E2143" s="4" t="s">
        <v>377</v>
      </c>
      <c r="F2143" s="4">
        <v>0</v>
      </c>
    </row>
    <row r="2144" spans="1:6" x14ac:dyDescent="0.25">
      <c r="A2144" s="4">
        <v>10453649</v>
      </c>
      <c r="B2144" s="9" t="s">
        <v>340</v>
      </c>
      <c r="C2144" s="4" t="s">
        <v>281</v>
      </c>
      <c r="D2144" s="4" t="s">
        <v>253</v>
      </c>
      <c r="E2144" s="4" t="s">
        <v>380</v>
      </c>
      <c r="F2144" s="4">
        <v>1</v>
      </c>
    </row>
    <row r="2145" spans="1:6" x14ac:dyDescent="0.25">
      <c r="A2145" s="4">
        <v>10453649</v>
      </c>
      <c r="B2145" s="9" t="s">
        <v>340</v>
      </c>
      <c r="C2145" s="4" t="s">
        <v>281</v>
      </c>
      <c r="D2145" s="4" t="s">
        <v>253</v>
      </c>
      <c r="E2145" s="4" t="s">
        <v>381</v>
      </c>
      <c r="F2145" s="4">
        <v>1</v>
      </c>
    </row>
    <row r="2146" spans="1:6" x14ac:dyDescent="0.25">
      <c r="A2146" s="4">
        <v>10453649</v>
      </c>
      <c r="B2146" s="9" t="s">
        <v>340</v>
      </c>
      <c r="C2146" s="4" t="s">
        <v>281</v>
      </c>
      <c r="D2146" s="4" t="s">
        <v>253</v>
      </c>
      <c r="E2146" s="4" t="s">
        <v>382</v>
      </c>
      <c r="F2146" s="4">
        <v>1</v>
      </c>
    </row>
    <row r="2147" spans="1:6" x14ac:dyDescent="0.25">
      <c r="A2147" s="4">
        <v>10453649</v>
      </c>
      <c r="B2147" s="9" t="s">
        <v>340</v>
      </c>
      <c r="C2147" s="4" t="s">
        <v>281</v>
      </c>
      <c r="D2147" s="4" t="s">
        <v>253</v>
      </c>
      <c r="E2147" s="4" t="s">
        <v>383</v>
      </c>
      <c r="F2147" s="4">
        <v>1</v>
      </c>
    </row>
    <row r="2148" spans="1:6" x14ac:dyDescent="0.25">
      <c r="A2148" s="4">
        <v>10453649</v>
      </c>
      <c r="B2148" s="9" t="s">
        <v>340</v>
      </c>
      <c r="C2148" s="4" t="s">
        <v>281</v>
      </c>
      <c r="D2148" s="4" t="s">
        <v>253</v>
      </c>
      <c r="E2148" s="4" t="s">
        <v>384</v>
      </c>
      <c r="F2148" s="4">
        <v>1</v>
      </c>
    </row>
    <row r="2149" spans="1:6" x14ac:dyDescent="0.25">
      <c r="A2149" s="4">
        <v>10453649</v>
      </c>
      <c r="B2149" s="9" t="s">
        <v>340</v>
      </c>
      <c r="C2149" s="4" t="s">
        <v>281</v>
      </c>
      <c r="D2149" s="4" t="s">
        <v>253</v>
      </c>
      <c r="E2149" s="4" t="s">
        <v>385</v>
      </c>
      <c r="F2149" s="4">
        <v>1</v>
      </c>
    </row>
    <row r="2150" spans="1:6" x14ac:dyDescent="0.25">
      <c r="A2150" s="4">
        <v>10453649</v>
      </c>
      <c r="B2150" s="9" t="s">
        <v>340</v>
      </c>
      <c r="C2150" s="4" t="s">
        <v>281</v>
      </c>
      <c r="D2150" s="4" t="s">
        <v>253</v>
      </c>
      <c r="E2150" s="4" t="s">
        <v>377</v>
      </c>
      <c r="F2150" s="4">
        <v>0</v>
      </c>
    </row>
    <row r="2151" spans="1:6" x14ac:dyDescent="0.25">
      <c r="A2151" s="4">
        <v>10453650</v>
      </c>
      <c r="B2151" s="9" t="s">
        <v>340</v>
      </c>
      <c r="C2151" s="4" t="s">
        <v>180</v>
      </c>
      <c r="D2151" s="4" t="s">
        <v>104</v>
      </c>
      <c r="E2151" s="4" t="s">
        <v>380</v>
      </c>
      <c r="F2151" s="4">
        <v>1</v>
      </c>
    </row>
    <row r="2152" spans="1:6" x14ac:dyDescent="0.25">
      <c r="A2152" s="4">
        <v>10453650</v>
      </c>
      <c r="B2152" s="9" t="s">
        <v>340</v>
      </c>
      <c r="C2152" s="4" t="s">
        <v>180</v>
      </c>
      <c r="D2152" s="4" t="s">
        <v>104</v>
      </c>
      <c r="E2152" s="4" t="s">
        <v>381</v>
      </c>
      <c r="F2152" s="4">
        <v>1</v>
      </c>
    </row>
    <row r="2153" spans="1:6" x14ac:dyDescent="0.25">
      <c r="A2153" s="4">
        <v>10453650</v>
      </c>
      <c r="B2153" s="9" t="s">
        <v>340</v>
      </c>
      <c r="C2153" s="4" t="s">
        <v>180</v>
      </c>
      <c r="D2153" s="4" t="s">
        <v>104</v>
      </c>
      <c r="E2153" s="4" t="s">
        <v>382</v>
      </c>
      <c r="F2153" s="4">
        <v>1</v>
      </c>
    </row>
    <row r="2154" spans="1:6" x14ac:dyDescent="0.25">
      <c r="A2154" s="4">
        <v>10453650</v>
      </c>
      <c r="B2154" s="9" t="s">
        <v>340</v>
      </c>
      <c r="C2154" s="4" t="s">
        <v>180</v>
      </c>
      <c r="D2154" s="4" t="s">
        <v>104</v>
      </c>
      <c r="E2154" s="4" t="s">
        <v>383</v>
      </c>
      <c r="F2154" s="4">
        <v>1</v>
      </c>
    </row>
    <row r="2155" spans="1:6" x14ac:dyDescent="0.25">
      <c r="A2155" s="4">
        <v>10453650</v>
      </c>
      <c r="B2155" s="9" t="s">
        <v>340</v>
      </c>
      <c r="C2155" s="4" t="s">
        <v>180</v>
      </c>
      <c r="D2155" s="4" t="s">
        <v>104</v>
      </c>
      <c r="E2155" s="4" t="s">
        <v>384</v>
      </c>
      <c r="F2155" s="4">
        <v>1</v>
      </c>
    </row>
    <row r="2156" spans="1:6" x14ac:dyDescent="0.25">
      <c r="A2156" s="4">
        <v>10453650</v>
      </c>
      <c r="B2156" s="9" t="s">
        <v>340</v>
      </c>
      <c r="C2156" s="4" t="s">
        <v>180</v>
      </c>
      <c r="D2156" s="4" t="s">
        <v>104</v>
      </c>
      <c r="E2156" s="4" t="s">
        <v>385</v>
      </c>
      <c r="F2156" s="4">
        <v>1</v>
      </c>
    </row>
    <row r="2157" spans="1:6" x14ac:dyDescent="0.25">
      <c r="A2157" s="4">
        <v>10453650</v>
      </c>
      <c r="B2157" s="9" t="s">
        <v>340</v>
      </c>
      <c r="C2157" s="4" t="s">
        <v>180</v>
      </c>
      <c r="D2157" s="4" t="s">
        <v>104</v>
      </c>
      <c r="E2157" s="4" t="s">
        <v>377</v>
      </c>
      <c r="F2157" s="4">
        <v>0</v>
      </c>
    </row>
    <row r="2158" spans="1:6" x14ac:dyDescent="0.25">
      <c r="A2158" s="4">
        <v>10453651</v>
      </c>
      <c r="B2158" s="9" t="s">
        <v>340</v>
      </c>
      <c r="C2158" s="4" t="s">
        <v>247</v>
      </c>
      <c r="D2158" s="4" t="s">
        <v>136</v>
      </c>
      <c r="E2158" s="4" t="s">
        <v>380</v>
      </c>
      <c r="F2158" s="4">
        <v>1</v>
      </c>
    </row>
    <row r="2159" spans="1:6" x14ac:dyDescent="0.25">
      <c r="A2159" s="4">
        <v>10453651</v>
      </c>
      <c r="B2159" s="9" t="s">
        <v>340</v>
      </c>
      <c r="C2159" s="4" t="s">
        <v>247</v>
      </c>
      <c r="D2159" s="4" t="s">
        <v>136</v>
      </c>
      <c r="E2159" s="4" t="s">
        <v>381</v>
      </c>
      <c r="F2159" s="4">
        <v>1</v>
      </c>
    </row>
    <row r="2160" spans="1:6" x14ac:dyDescent="0.25">
      <c r="A2160" s="4">
        <v>10453651</v>
      </c>
      <c r="B2160" s="9" t="s">
        <v>340</v>
      </c>
      <c r="C2160" s="4" t="s">
        <v>247</v>
      </c>
      <c r="D2160" s="4" t="s">
        <v>136</v>
      </c>
      <c r="E2160" s="4" t="s">
        <v>382</v>
      </c>
      <c r="F2160" s="4">
        <v>1</v>
      </c>
    </row>
    <row r="2161" spans="1:6" x14ac:dyDescent="0.25">
      <c r="A2161" s="4">
        <v>10453651</v>
      </c>
      <c r="B2161" s="9" t="s">
        <v>340</v>
      </c>
      <c r="C2161" s="4" t="s">
        <v>247</v>
      </c>
      <c r="D2161" s="4" t="s">
        <v>136</v>
      </c>
      <c r="E2161" s="4" t="s">
        <v>383</v>
      </c>
      <c r="F2161" s="4">
        <v>1</v>
      </c>
    </row>
    <row r="2162" spans="1:6" x14ac:dyDescent="0.25">
      <c r="A2162" s="4">
        <v>10453651</v>
      </c>
      <c r="B2162" s="9" t="s">
        <v>340</v>
      </c>
      <c r="C2162" s="4" t="s">
        <v>247</v>
      </c>
      <c r="D2162" s="4" t="s">
        <v>136</v>
      </c>
      <c r="E2162" s="4" t="s">
        <v>384</v>
      </c>
      <c r="F2162" s="4">
        <v>1</v>
      </c>
    </row>
    <row r="2163" spans="1:6" x14ac:dyDescent="0.25">
      <c r="A2163" s="4">
        <v>10453651</v>
      </c>
      <c r="B2163" s="9" t="s">
        <v>340</v>
      </c>
      <c r="C2163" s="4" t="s">
        <v>247</v>
      </c>
      <c r="D2163" s="4" t="s">
        <v>136</v>
      </c>
      <c r="E2163" s="4" t="s">
        <v>385</v>
      </c>
      <c r="F2163" s="4">
        <v>0</v>
      </c>
    </row>
    <row r="2164" spans="1:6" x14ac:dyDescent="0.25">
      <c r="A2164" s="4">
        <v>10453651</v>
      </c>
      <c r="B2164" s="9" t="s">
        <v>340</v>
      </c>
      <c r="C2164" s="4" t="s">
        <v>247</v>
      </c>
      <c r="D2164" s="4" t="s">
        <v>136</v>
      </c>
      <c r="E2164" s="4" t="s">
        <v>377</v>
      </c>
      <c r="F2164" s="4">
        <v>0</v>
      </c>
    </row>
    <row r="2165" spans="1:6" x14ac:dyDescent="0.25">
      <c r="A2165" s="4">
        <v>10453653</v>
      </c>
      <c r="B2165" s="9" t="s">
        <v>340</v>
      </c>
      <c r="C2165" s="4" t="s">
        <v>242</v>
      </c>
      <c r="D2165" s="4" t="s">
        <v>136</v>
      </c>
      <c r="E2165" s="4" t="s">
        <v>380</v>
      </c>
      <c r="F2165" s="4">
        <v>1</v>
      </c>
    </row>
    <row r="2166" spans="1:6" x14ac:dyDescent="0.25">
      <c r="A2166" s="4">
        <v>10453653</v>
      </c>
      <c r="B2166" s="9" t="s">
        <v>340</v>
      </c>
      <c r="C2166" s="4" t="s">
        <v>242</v>
      </c>
      <c r="D2166" s="4" t="s">
        <v>136</v>
      </c>
      <c r="E2166" s="4" t="s">
        <v>381</v>
      </c>
      <c r="F2166" s="4">
        <v>1</v>
      </c>
    </row>
    <row r="2167" spans="1:6" x14ac:dyDescent="0.25">
      <c r="A2167" s="4">
        <v>10453653</v>
      </c>
      <c r="B2167" s="9" t="s">
        <v>340</v>
      </c>
      <c r="C2167" s="4" t="s">
        <v>242</v>
      </c>
      <c r="D2167" s="4" t="s">
        <v>136</v>
      </c>
      <c r="E2167" s="4" t="s">
        <v>382</v>
      </c>
      <c r="F2167" s="4">
        <v>1</v>
      </c>
    </row>
    <row r="2168" spans="1:6" x14ac:dyDescent="0.25">
      <c r="A2168" s="4">
        <v>10453653</v>
      </c>
      <c r="B2168" s="9" t="s">
        <v>340</v>
      </c>
      <c r="C2168" s="4" t="s">
        <v>242</v>
      </c>
      <c r="D2168" s="4" t="s">
        <v>136</v>
      </c>
      <c r="E2168" s="4" t="s">
        <v>383</v>
      </c>
      <c r="F2168" s="4">
        <v>1</v>
      </c>
    </row>
    <row r="2169" spans="1:6" x14ac:dyDescent="0.25">
      <c r="A2169" s="4">
        <v>10453653</v>
      </c>
      <c r="B2169" s="9" t="s">
        <v>340</v>
      </c>
      <c r="C2169" s="4" t="s">
        <v>242</v>
      </c>
      <c r="D2169" s="4" t="s">
        <v>136</v>
      </c>
      <c r="E2169" s="4" t="s">
        <v>384</v>
      </c>
      <c r="F2169" s="4">
        <v>1</v>
      </c>
    </row>
    <row r="2170" spans="1:6" x14ac:dyDescent="0.25">
      <c r="A2170" s="4">
        <v>10453653</v>
      </c>
      <c r="B2170" s="9" t="s">
        <v>340</v>
      </c>
      <c r="C2170" s="4" t="s">
        <v>242</v>
      </c>
      <c r="D2170" s="4" t="s">
        <v>136</v>
      </c>
      <c r="E2170" s="4" t="s">
        <v>385</v>
      </c>
      <c r="F2170" s="4">
        <v>1</v>
      </c>
    </row>
    <row r="2171" spans="1:6" x14ac:dyDescent="0.25">
      <c r="A2171" s="4">
        <v>10453653</v>
      </c>
      <c r="B2171" s="9" t="s">
        <v>340</v>
      </c>
      <c r="C2171" s="4" t="s">
        <v>242</v>
      </c>
      <c r="D2171" s="4" t="s">
        <v>136</v>
      </c>
      <c r="E2171" s="4" t="s">
        <v>377</v>
      </c>
      <c r="F2171" s="4">
        <v>0</v>
      </c>
    </row>
    <row r="2172" spans="1:6" x14ac:dyDescent="0.25">
      <c r="A2172" s="4">
        <v>10453654</v>
      </c>
      <c r="B2172" s="9" t="s">
        <v>340</v>
      </c>
      <c r="C2172" s="4" t="s">
        <v>284</v>
      </c>
      <c r="D2172" s="4" t="s">
        <v>233</v>
      </c>
      <c r="E2172" s="4" t="s">
        <v>380</v>
      </c>
      <c r="F2172" s="4">
        <v>1</v>
      </c>
    </row>
    <row r="2173" spans="1:6" x14ac:dyDescent="0.25">
      <c r="A2173" s="4">
        <v>10453654</v>
      </c>
      <c r="B2173" s="9" t="s">
        <v>340</v>
      </c>
      <c r="C2173" s="4" t="s">
        <v>284</v>
      </c>
      <c r="D2173" s="4" t="s">
        <v>233</v>
      </c>
      <c r="E2173" s="4" t="s">
        <v>381</v>
      </c>
      <c r="F2173" s="4">
        <v>1</v>
      </c>
    </row>
    <row r="2174" spans="1:6" x14ac:dyDescent="0.25">
      <c r="A2174" s="4">
        <v>10453654</v>
      </c>
      <c r="B2174" s="9" t="s">
        <v>340</v>
      </c>
      <c r="C2174" s="4" t="s">
        <v>284</v>
      </c>
      <c r="D2174" s="4" t="s">
        <v>233</v>
      </c>
      <c r="E2174" s="4" t="s">
        <v>382</v>
      </c>
      <c r="F2174" s="4">
        <v>1</v>
      </c>
    </row>
    <row r="2175" spans="1:6" x14ac:dyDescent="0.25">
      <c r="A2175" s="4">
        <v>10453654</v>
      </c>
      <c r="B2175" s="9" t="s">
        <v>340</v>
      </c>
      <c r="C2175" s="4" t="s">
        <v>284</v>
      </c>
      <c r="D2175" s="4" t="s">
        <v>233</v>
      </c>
      <c r="E2175" s="4" t="s">
        <v>383</v>
      </c>
      <c r="F2175" s="4">
        <v>1</v>
      </c>
    </row>
    <row r="2176" spans="1:6" x14ac:dyDescent="0.25">
      <c r="A2176" s="4">
        <v>10453654</v>
      </c>
      <c r="B2176" s="9" t="s">
        <v>340</v>
      </c>
      <c r="C2176" s="4" t="s">
        <v>284</v>
      </c>
      <c r="D2176" s="4" t="s">
        <v>233</v>
      </c>
      <c r="E2176" s="4" t="s">
        <v>384</v>
      </c>
      <c r="F2176" s="4">
        <v>1</v>
      </c>
    </row>
    <row r="2177" spans="1:6" x14ac:dyDescent="0.25">
      <c r="A2177" s="4">
        <v>10453654</v>
      </c>
      <c r="B2177" s="9" t="s">
        <v>340</v>
      </c>
      <c r="C2177" s="4" t="s">
        <v>284</v>
      </c>
      <c r="D2177" s="4" t="s">
        <v>233</v>
      </c>
      <c r="E2177" s="4" t="s">
        <v>385</v>
      </c>
      <c r="F2177" s="4">
        <v>1</v>
      </c>
    </row>
    <row r="2178" spans="1:6" x14ac:dyDescent="0.25">
      <c r="A2178" s="4">
        <v>10453654</v>
      </c>
      <c r="B2178" s="9" t="s">
        <v>340</v>
      </c>
      <c r="C2178" s="4" t="s">
        <v>284</v>
      </c>
      <c r="D2178" s="4" t="s">
        <v>233</v>
      </c>
      <c r="E2178" s="4" t="s">
        <v>377</v>
      </c>
      <c r="F2178" s="4">
        <v>0</v>
      </c>
    </row>
    <row r="2179" spans="1:6" x14ac:dyDescent="0.25">
      <c r="A2179" s="4">
        <v>10453655</v>
      </c>
      <c r="B2179" s="9" t="s">
        <v>340</v>
      </c>
      <c r="C2179" s="4" t="s">
        <v>264</v>
      </c>
      <c r="D2179" s="4" t="s">
        <v>186</v>
      </c>
      <c r="E2179" s="4" t="s">
        <v>380</v>
      </c>
      <c r="F2179" s="4">
        <v>1</v>
      </c>
    </row>
    <row r="2180" spans="1:6" x14ac:dyDescent="0.25">
      <c r="A2180" s="4">
        <v>10453655</v>
      </c>
      <c r="B2180" s="9" t="s">
        <v>340</v>
      </c>
      <c r="C2180" s="4" t="s">
        <v>264</v>
      </c>
      <c r="D2180" s="4" t="s">
        <v>186</v>
      </c>
      <c r="E2180" s="4" t="s">
        <v>381</v>
      </c>
      <c r="F2180" s="4">
        <v>1</v>
      </c>
    </row>
    <row r="2181" spans="1:6" x14ac:dyDescent="0.25">
      <c r="A2181" s="4">
        <v>10453655</v>
      </c>
      <c r="B2181" s="9" t="s">
        <v>340</v>
      </c>
      <c r="C2181" s="4" t="s">
        <v>264</v>
      </c>
      <c r="D2181" s="4" t="s">
        <v>186</v>
      </c>
      <c r="E2181" s="4" t="s">
        <v>382</v>
      </c>
      <c r="F2181" s="4">
        <v>1</v>
      </c>
    </row>
    <row r="2182" spans="1:6" x14ac:dyDescent="0.25">
      <c r="A2182" s="4">
        <v>10453655</v>
      </c>
      <c r="B2182" s="9" t="s">
        <v>340</v>
      </c>
      <c r="C2182" s="4" t="s">
        <v>264</v>
      </c>
      <c r="D2182" s="4" t="s">
        <v>186</v>
      </c>
      <c r="E2182" s="4" t="s">
        <v>383</v>
      </c>
      <c r="F2182" s="4">
        <v>1</v>
      </c>
    </row>
    <row r="2183" spans="1:6" x14ac:dyDescent="0.25">
      <c r="A2183" s="4">
        <v>10453655</v>
      </c>
      <c r="B2183" s="9" t="s">
        <v>340</v>
      </c>
      <c r="C2183" s="4" t="s">
        <v>264</v>
      </c>
      <c r="D2183" s="4" t="s">
        <v>186</v>
      </c>
      <c r="E2183" s="4" t="s">
        <v>384</v>
      </c>
      <c r="F2183" s="4">
        <v>1</v>
      </c>
    </row>
    <row r="2184" spans="1:6" x14ac:dyDescent="0.25">
      <c r="A2184" s="4">
        <v>10453655</v>
      </c>
      <c r="B2184" s="9" t="s">
        <v>340</v>
      </c>
      <c r="C2184" s="4" t="s">
        <v>264</v>
      </c>
      <c r="D2184" s="4" t="s">
        <v>186</v>
      </c>
      <c r="E2184" s="4" t="s">
        <v>385</v>
      </c>
      <c r="F2184" s="4">
        <v>0</v>
      </c>
    </row>
    <row r="2185" spans="1:6" x14ac:dyDescent="0.25">
      <c r="A2185" s="4">
        <v>10453655</v>
      </c>
      <c r="B2185" s="9" t="s">
        <v>340</v>
      </c>
      <c r="C2185" s="4" t="s">
        <v>264</v>
      </c>
      <c r="D2185" s="4" t="s">
        <v>186</v>
      </c>
      <c r="E2185" s="4" t="s">
        <v>377</v>
      </c>
      <c r="F2185" s="4">
        <v>0</v>
      </c>
    </row>
    <row r="2186" spans="1:6" x14ac:dyDescent="0.25">
      <c r="A2186" s="4">
        <v>10453656</v>
      </c>
      <c r="B2186" s="9" t="s">
        <v>340</v>
      </c>
      <c r="C2186" s="4" t="s">
        <v>69</v>
      </c>
      <c r="D2186" s="4" t="s">
        <v>48</v>
      </c>
      <c r="E2186" s="4" t="s">
        <v>380</v>
      </c>
      <c r="F2186" s="4">
        <v>1</v>
      </c>
    </row>
    <row r="2187" spans="1:6" x14ac:dyDescent="0.25">
      <c r="A2187" s="4">
        <v>10453656</v>
      </c>
      <c r="B2187" s="9" t="s">
        <v>340</v>
      </c>
      <c r="C2187" s="4" t="s">
        <v>69</v>
      </c>
      <c r="D2187" s="4" t="s">
        <v>48</v>
      </c>
      <c r="E2187" s="4" t="s">
        <v>381</v>
      </c>
      <c r="F2187" s="4">
        <v>1</v>
      </c>
    </row>
    <row r="2188" spans="1:6" x14ac:dyDescent="0.25">
      <c r="A2188" s="4">
        <v>10453656</v>
      </c>
      <c r="B2188" s="9" t="s">
        <v>340</v>
      </c>
      <c r="C2188" s="4" t="s">
        <v>69</v>
      </c>
      <c r="D2188" s="4" t="s">
        <v>48</v>
      </c>
      <c r="E2188" s="4" t="s">
        <v>382</v>
      </c>
      <c r="F2188" s="4">
        <v>1</v>
      </c>
    </row>
    <row r="2189" spans="1:6" x14ac:dyDescent="0.25">
      <c r="A2189" s="4">
        <v>10453656</v>
      </c>
      <c r="B2189" s="9" t="s">
        <v>340</v>
      </c>
      <c r="C2189" s="4" t="s">
        <v>69</v>
      </c>
      <c r="D2189" s="4" t="s">
        <v>48</v>
      </c>
      <c r="E2189" s="4" t="s">
        <v>383</v>
      </c>
      <c r="F2189" s="4">
        <v>1</v>
      </c>
    </row>
    <row r="2190" spans="1:6" x14ac:dyDescent="0.25">
      <c r="A2190" s="4">
        <v>10453656</v>
      </c>
      <c r="B2190" s="9" t="s">
        <v>340</v>
      </c>
      <c r="C2190" s="4" t="s">
        <v>69</v>
      </c>
      <c r="D2190" s="4" t="s">
        <v>48</v>
      </c>
      <c r="E2190" s="4" t="s">
        <v>384</v>
      </c>
      <c r="F2190" s="4">
        <v>1</v>
      </c>
    </row>
    <row r="2191" spans="1:6" x14ac:dyDescent="0.25">
      <c r="A2191" s="4">
        <v>10453656</v>
      </c>
      <c r="B2191" s="9" t="s">
        <v>340</v>
      </c>
      <c r="C2191" s="4" t="s">
        <v>69</v>
      </c>
      <c r="D2191" s="4" t="s">
        <v>48</v>
      </c>
      <c r="E2191" s="4" t="s">
        <v>385</v>
      </c>
      <c r="F2191" s="4">
        <v>1</v>
      </c>
    </row>
    <row r="2192" spans="1:6" x14ac:dyDescent="0.25">
      <c r="A2192" s="4">
        <v>10453656</v>
      </c>
      <c r="B2192" s="9" t="s">
        <v>340</v>
      </c>
      <c r="C2192" s="4" t="s">
        <v>69</v>
      </c>
      <c r="D2192" s="4" t="s">
        <v>48</v>
      </c>
      <c r="E2192" s="4" t="s">
        <v>377</v>
      </c>
      <c r="F2192" s="4">
        <v>0</v>
      </c>
    </row>
    <row r="2193" spans="1:6" x14ac:dyDescent="0.25">
      <c r="A2193" s="4">
        <v>10453657</v>
      </c>
      <c r="B2193" s="9" t="s">
        <v>340</v>
      </c>
      <c r="C2193" s="4" t="s">
        <v>191</v>
      </c>
      <c r="D2193" s="4" t="s">
        <v>186</v>
      </c>
      <c r="E2193" s="4" t="s">
        <v>380</v>
      </c>
      <c r="F2193" s="4">
        <v>1</v>
      </c>
    </row>
    <row r="2194" spans="1:6" x14ac:dyDescent="0.25">
      <c r="A2194" s="4">
        <v>10453657</v>
      </c>
      <c r="B2194" s="9" t="s">
        <v>340</v>
      </c>
      <c r="C2194" s="4" t="s">
        <v>191</v>
      </c>
      <c r="D2194" s="4" t="s">
        <v>186</v>
      </c>
      <c r="E2194" s="4" t="s">
        <v>381</v>
      </c>
      <c r="F2194" s="4">
        <v>1</v>
      </c>
    </row>
    <row r="2195" spans="1:6" x14ac:dyDescent="0.25">
      <c r="A2195" s="4">
        <v>10453657</v>
      </c>
      <c r="B2195" s="9" t="s">
        <v>340</v>
      </c>
      <c r="C2195" s="4" t="s">
        <v>191</v>
      </c>
      <c r="D2195" s="4" t="s">
        <v>186</v>
      </c>
      <c r="E2195" s="4" t="s">
        <v>382</v>
      </c>
      <c r="F2195" s="4">
        <v>1</v>
      </c>
    </row>
    <row r="2196" spans="1:6" x14ac:dyDescent="0.25">
      <c r="A2196" s="4">
        <v>10453657</v>
      </c>
      <c r="B2196" s="9" t="s">
        <v>340</v>
      </c>
      <c r="C2196" s="4" t="s">
        <v>191</v>
      </c>
      <c r="D2196" s="4" t="s">
        <v>186</v>
      </c>
      <c r="E2196" s="4" t="s">
        <v>383</v>
      </c>
      <c r="F2196" s="4">
        <v>1</v>
      </c>
    </row>
    <row r="2197" spans="1:6" x14ac:dyDescent="0.25">
      <c r="A2197" s="4">
        <v>10453657</v>
      </c>
      <c r="B2197" s="9" t="s">
        <v>340</v>
      </c>
      <c r="C2197" s="4" t="s">
        <v>191</v>
      </c>
      <c r="D2197" s="4" t="s">
        <v>186</v>
      </c>
      <c r="E2197" s="4" t="s">
        <v>384</v>
      </c>
      <c r="F2197" s="4">
        <v>1</v>
      </c>
    </row>
    <row r="2198" spans="1:6" x14ac:dyDescent="0.25">
      <c r="A2198" s="4">
        <v>10453657</v>
      </c>
      <c r="B2198" s="9" t="s">
        <v>340</v>
      </c>
      <c r="C2198" s="4" t="s">
        <v>191</v>
      </c>
      <c r="D2198" s="4" t="s">
        <v>186</v>
      </c>
      <c r="E2198" s="4" t="s">
        <v>385</v>
      </c>
      <c r="F2198" s="4">
        <v>1</v>
      </c>
    </row>
    <row r="2199" spans="1:6" x14ac:dyDescent="0.25">
      <c r="A2199" s="4">
        <v>10453657</v>
      </c>
      <c r="B2199" s="9" t="s">
        <v>340</v>
      </c>
      <c r="C2199" s="4" t="s">
        <v>191</v>
      </c>
      <c r="D2199" s="4" t="s">
        <v>186</v>
      </c>
      <c r="E2199" s="4" t="s">
        <v>377</v>
      </c>
      <c r="F2199" s="4">
        <v>0</v>
      </c>
    </row>
    <row r="2200" spans="1:6" x14ac:dyDescent="0.25">
      <c r="A2200" s="4">
        <v>10453658</v>
      </c>
      <c r="B2200" s="9" t="s">
        <v>340</v>
      </c>
      <c r="C2200" s="4" t="s">
        <v>115</v>
      </c>
      <c r="D2200" s="4" t="s">
        <v>104</v>
      </c>
      <c r="E2200" s="4" t="s">
        <v>380</v>
      </c>
      <c r="F2200" s="4">
        <v>1</v>
      </c>
    </row>
    <row r="2201" spans="1:6" x14ac:dyDescent="0.25">
      <c r="A2201" s="4">
        <v>10453658</v>
      </c>
      <c r="B2201" s="9" t="s">
        <v>340</v>
      </c>
      <c r="C2201" s="4" t="s">
        <v>115</v>
      </c>
      <c r="D2201" s="4" t="s">
        <v>104</v>
      </c>
      <c r="E2201" s="4" t="s">
        <v>381</v>
      </c>
      <c r="F2201" s="4">
        <v>1</v>
      </c>
    </row>
    <row r="2202" spans="1:6" x14ac:dyDescent="0.25">
      <c r="A2202" s="4">
        <v>10453658</v>
      </c>
      <c r="B2202" s="9" t="s">
        <v>340</v>
      </c>
      <c r="C2202" s="4" t="s">
        <v>115</v>
      </c>
      <c r="D2202" s="4" t="s">
        <v>104</v>
      </c>
      <c r="E2202" s="4" t="s">
        <v>382</v>
      </c>
      <c r="F2202" s="4">
        <v>1</v>
      </c>
    </row>
    <row r="2203" spans="1:6" x14ac:dyDescent="0.25">
      <c r="A2203" s="4">
        <v>10453658</v>
      </c>
      <c r="B2203" s="9" t="s">
        <v>340</v>
      </c>
      <c r="C2203" s="4" t="s">
        <v>115</v>
      </c>
      <c r="D2203" s="4" t="s">
        <v>104</v>
      </c>
      <c r="E2203" s="4" t="s">
        <v>383</v>
      </c>
      <c r="F2203" s="4">
        <v>1</v>
      </c>
    </row>
    <row r="2204" spans="1:6" x14ac:dyDescent="0.25">
      <c r="A2204" s="4">
        <v>10453658</v>
      </c>
      <c r="B2204" s="9" t="s">
        <v>340</v>
      </c>
      <c r="C2204" s="4" t="s">
        <v>115</v>
      </c>
      <c r="D2204" s="4" t="s">
        <v>104</v>
      </c>
      <c r="E2204" s="4" t="s">
        <v>384</v>
      </c>
      <c r="F2204" s="4">
        <v>1</v>
      </c>
    </row>
    <row r="2205" spans="1:6" x14ac:dyDescent="0.25">
      <c r="A2205" s="4">
        <v>10453658</v>
      </c>
      <c r="B2205" s="9" t="s">
        <v>340</v>
      </c>
      <c r="C2205" s="4" t="s">
        <v>115</v>
      </c>
      <c r="D2205" s="4" t="s">
        <v>104</v>
      </c>
      <c r="E2205" s="4" t="s">
        <v>385</v>
      </c>
      <c r="F2205" s="4">
        <v>1</v>
      </c>
    </row>
    <row r="2206" spans="1:6" x14ac:dyDescent="0.25">
      <c r="A2206" s="4">
        <v>10453658</v>
      </c>
      <c r="B2206" s="9" t="s">
        <v>340</v>
      </c>
      <c r="C2206" s="4" t="s">
        <v>115</v>
      </c>
      <c r="D2206" s="4" t="s">
        <v>104</v>
      </c>
      <c r="E2206" s="4" t="s">
        <v>377</v>
      </c>
      <c r="F2206" s="4">
        <v>0</v>
      </c>
    </row>
    <row r="2207" spans="1:6" x14ac:dyDescent="0.25">
      <c r="A2207" s="4">
        <v>10453659</v>
      </c>
      <c r="B2207" s="9" t="s">
        <v>340</v>
      </c>
      <c r="C2207" s="4" t="s">
        <v>103</v>
      </c>
      <c r="D2207" s="4" t="s">
        <v>104</v>
      </c>
      <c r="E2207" s="4" t="s">
        <v>380</v>
      </c>
      <c r="F2207" s="4">
        <v>1</v>
      </c>
    </row>
    <row r="2208" spans="1:6" x14ac:dyDescent="0.25">
      <c r="A2208" s="4">
        <v>10453659</v>
      </c>
      <c r="B2208" s="9" t="s">
        <v>340</v>
      </c>
      <c r="C2208" s="4" t="s">
        <v>103</v>
      </c>
      <c r="D2208" s="4" t="s">
        <v>104</v>
      </c>
      <c r="E2208" s="4" t="s">
        <v>381</v>
      </c>
      <c r="F2208" s="4">
        <v>1</v>
      </c>
    </row>
    <row r="2209" spans="1:6" x14ac:dyDescent="0.25">
      <c r="A2209" s="4">
        <v>10453659</v>
      </c>
      <c r="B2209" s="9" t="s">
        <v>340</v>
      </c>
      <c r="C2209" s="4" t="s">
        <v>103</v>
      </c>
      <c r="D2209" s="4" t="s">
        <v>104</v>
      </c>
      <c r="E2209" s="4" t="s">
        <v>382</v>
      </c>
      <c r="F2209" s="4">
        <v>1</v>
      </c>
    </row>
    <row r="2210" spans="1:6" x14ac:dyDescent="0.25">
      <c r="A2210" s="4">
        <v>10453659</v>
      </c>
      <c r="B2210" s="9" t="s">
        <v>340</v>
      </c>
      <c r="C2210" s="4" t="s">
        <v>103</v>
      </c>
      <c r="D2210" s="4" t="s">
        <v>104</v>
      </c>
      <c r="E2210" s="4" t="s">
        <v>383</v>
      </c>
      <c r="F2210" s="4">
        <v>1</v>
      </c>
    </row>
    <row r="2211" spans="1:6" x14ac:dyDescent="0.25">
      <c r="A2211" s="4">
        <v>10453659</v>
      </c>
      <c r="B2211" s="9" t="s">
        <v>340</v>
      </c>
      <c r="C2211" s="4" t="s">
        <v>103</v>
      </c>
      <c r="D2211" s="4" t="s">
        <v>104</v>
      </c>
      <c r="E2211" s="4" t="s">
        <v>384</v>
      </c>
      <c r="F2211" s="4">
        <v>1</v>
      </c>
    </row>
    <row r="2212" spans="1:6" x14ac:dyDescent="0.25">
      <c r="A2212" s="4">
        <v>10453659</v>
      </c>
      <c r="B2212" s="9" t="s">
        <v>340</v>
      </c>
      <c r="C2212" s="4" t="s">
        <v>103</v>
      </c>
      <c r="D2212" s="4" t="s">
        <v>104</v>
      </c>
      <c r="E2212" s="4" t="s">
        <v>385</v>
      </c>
      <c r="F2212" s="4">
        <v>1</v>
      </c>
    </row>
    <row r="2213" spans="1:6" x14ac:dyDescent="0.25">
      <c r="A2213" s="4">
        <v>10453659</v>
      </c>
      <c r="B2213" s="9" t="s">
        <v>340</v>
      </c>
      <c r="C2213" s="4" t="s">
        <v>103</v>
      </c>
      <c r="D2213" s="4" t="s">
        <v>104</v>
      </c>
      <c r="E2213" s="4" t="s">
        <v>377</v>
      </c>
      <c r="F2213" s="4">
        <v>0</v>
      </c>
    </row>
    <row r="2214" spans="1:6" x14ac:dyDescent="0.25">
      <c r="A2214" s="4">
        <v>10453660</v>
      </c>
      <c r="B2214" s="9" t="s">
        <v>340</v>
      </c>
      <c r="C2214" s="4" t="s">
        <v>272</v>
      </c>
      <c r="D2214" s="4" t="s">
        <v>253</v>
      </c>
      <c r="E2214" s="4" t="s">
        <v>380</v>
      </c>
      <c r="F2214" s="4">
        <v>1</v>
      </c>
    </row>
    <row r="2215" spans="1:6" x14ac:dyDescent="0.25">
      <c r="A2215" s="4">
        <v>10453660</v>
      </c>
      <c r="B2215" s="9" t="s">
        <v>340</v>
      </c>
      <c r="C2215" s="4" t="s">
        <v>272</v>
      </c>
      <c r="D2215" s="4" t="s">
        <v>253</v>
      </c>
      <c r="E2215" s="4" t="s">
        <v>381</v>
      </c>
      <c r="F2215" s="4">
        <v>1</v>
      </c>
    </row>
    <row r="2216" spans="1:6" x14ac:dyDescent="0.25">
      <c r="A2216" s="4">
        <v>10453660</v>
      </c>
      <c r="B2216" s="9" t="s">
        <v>340</v>
      </c>
      <c r="C2216" s="4" t="s">
        <v>272</v>
      </c>
      <c r="D2216" s="4" t="s">
        <v>253</v>
      </c>
      <c r="E2216" s="4" t="s">
        <v>382</v>
      </c>
      <c r="F2216" s="4">
        <v>1</v>
      </c>
    </row>
    <row r="2217" spans="1:6" x14ac:dyDescent="0.25">
      <c r="A2217" s="4">
        <v>10453660</v>
      </c>
      <c r="B2217" s="9" t="s">
        <v>340</v>
      </c>
      <c r="C2217" s="4" t="s">
        <v>272</v>
      </c>
      <c r="D2217" s="4" t="s">
        <v>253</v>
      </c>
      <c r="E2217" s="4" t="s">
        <v>383</v>
      </c>
      <c r="F2217" s="4">
        <v>1</v>
      </c>
    </row>
    <row r="2218" spans="1:6" x14ac:dyDescent="0.25">
      <c r="A2218" s="4">
        <v>10453660</v>
      </c>
      <c r="B2218" s="9" t="s">
        <v>340</v>
      </c>
      <c r="C2218" s="4" t="s">
        <v>272</v>
      </c>
      <c r="D2218" s="4" t="s">
        <v>253</v>
      </c>
      <c r="E2218" s="4" t="s">
        <v>384</v>
      </c>
      <c r="F2218" s="4">
        <v>1</v>
      </c>
    </row>
    <row r="2219" spans="1:6" x14ac:dyDescent="0.25">
      <c r="A2219" s="4">
        <v>10453660</v>
      </c>
      <c r="B2219" s="9" t="s">
        <v>340</v>
      </c>
      <c r="C2219" s="4" t="s">
        <v>272</v>
      </c>
      <c r="D2219" s="4" t="s">
        <v>253</v>
      </c>
      <c r="E2219" s="4" t="s">
        <v>385</v>
      </c>
      <c r="F2219" s="4">
        <v>0</v>
      </c>
    </row>
    <row r="2220" spans="1:6" x14ac:dyDescent="0.25">
      <c r="A2220" s="4">
        <v>10453660</v>
      </c>
      <c r="B2220" s="9" t="s">
        <v>340</v>
      </c>
      <c r="C2220" s="4" t="s">
        <v>272</v>
      </c>
      <c r="D2220" s="4" t="s">
        <v>253</v>
      </c>
      <c r="E2220" s="4" t="s">
        <v>377</v>
      </c>
      <c r="F2220" s="4">
        <v>0</v>
      </c>
    </row>
    <row r="2221" spans="1:6" x14ac:dyDescent="0.25">
      <c r="A2221" s="4">
        <v>10453661</v>
      </c>
      <c r="B2221" s="9" t="s">
        <v>340</v>
      </c>
      <c r="C2221" s="4" t="s">
        <v>177</v>
      </c>
      <c r="D2221" s="4" t="s">
        <v>104</v>
      </c>
      <c r="E2221" s="4" t="s">
        <v>380</v>
      </c>
      <c r="F2221" s="4">
        <v>1</v>
      </c>
    </row>
    <row r="2222" spans="1:6" x14ac:dyDescent="0.25">
      <c r="A2222" s="4">
        <v>10453661</v>
      </c>
      <c r="B2222" s="9" t="s">
        <v>340</v>
      </c>
      <c r="C2222" s="4" t="s">
        <v>177</v>
      </c>
      <c r="D2222" s="4" t="s">
        <v>104</v>
      </c>
      <c r="E2222" s="4" t="s">
        <v>381</v>
      </c>
      <c r="F2222" s="4">
        <v>1</v>
      </c>
    </row>
    <row r="2223" spans="1:6" x14ac:dyDescent="0.25">
      <c r="A2223" s="4">
        <v>10453661</v>
      </c>
      <c r="B2223" s="9" t="s">
        <v>340</v>
      </c>
      <c r="C2223" s="4" t="s">
        <v>177</v>
      </c>
      <c r="D2223" s="4" t="s">
        <v>104</v>
      </c>
      <c r="E2223" s="4" t="s">
        <v>382</v>
      </c>
      <c r="F2223" s="4">
        <v>1</v>
      </c>
    </row>
    <row r="2224" spans="1:6" x14ac:dyDescent="0.25">
      <c r="A2224" s="4">
        <v>10453661</v>
      </c>
      <c r="B2224" s="9" t="s">
        <v>340</v>
      </c>
      <c r="C2224" s="4" t="s">
        <v>177</v>
      </c>
      <c r="D2224" s="4" t="s">
        <v>104</v>
      </c>
      <c r="E2224" s="4" t="s">
        <v>383</v>
      </c>
      <c r="F2224" s="4">
        <v>1</v>
      </c>
    </row>
    <row r="2225" spans="1:6" x14ac:dyDescent="0.25">
      <c r="A2225" s="4">
        <v>10453661</v>
      </c>
      <c r="B2225" s="9" t="s">
        <v>340</v>
      </c>
      <c r="C2225" s="4" t="s">
        <v>177</v>
      </c>
      <c r="D2225" s="4" t="s">
        <v>104</v>
      </c>
      <c r="E2225" s="4" t="s">
        <v>384</v>
      </c>
      <c r="F2225" s="4">
        <v>0</v>
      </c>
    </row>
    <row r="2226" spans="1:6" x14ac:dyDescent="0.25">
      <c r="A2226" s="4">
        <v>10453661</v>
      </c>
      <c r="B2226" s="9" t="s">
        <v>340</v>
      </c>
      <c r="C2226" s="4" t="s">
        <v>177</v>
      </c>
      <c r="D2226" s="4" t="s">
        <v>104</v>
      </c>
      <c r="E2226" s="4" t="s">
        <v>385</v>
      </c>
      <c r="F2226" s="4">
        <v>0</v>
      </c>
    </row>
    <row r="2227" spans="1:6" x14ac:dyDescent="0.25">
      <c r="A2227" s="4">
        <v>10453661</v>
      </c>
      <c r="B2227" s="9" t="s">
        <v>340</v>
      </c>
      <c r="C2227" s="4" t="s">
        <v>177</v>
      </c>
      <c r="D2227" s="4" t="s">
        <v>104</v>
      </c>
      <c r="E2227" s="4" t="s">
        <v>377</v>
      </c>
      <c r="F2227" s="4">
        <v>0</v>
      </c>
    </row>
    <row r="2228" spans="1:6" x14ac:dyDescent="0.25">
      <c r="A2228" s="4">
        <v>10453662</v>
      </c>
      <c r="B2228" s="9" t="s">
        <v>340</v>
      </c>
      <c r="C2228" s="4" t="s">
        <v>269</v>
      </c>
      <c r="D2228" s="4" t="s">
        <v>186</v>
      </c>
      <c r="E2228" s="4" t="s">
        <v>380</v>
      </c>
      <c r="F2228" s="4">
        <v>1</v>
      </c>
    </row>
    <row r="2229" spans="1:6" x14ac:dyDescent="0.25">
      <c r="A2229" s="4">
        <v>10453662</v>
      </c>
      <c r="B2229" s="9" t="s">
        <v>340</v>
      </c>
      <c r="C2229" s="4" t="s">
        <v>269</v>
      </c>
      <c r="D2229" s="4" t="s">
        <v>186</v>
      </c>
      <c r="E2229" s="4" t="s">
        <v>381</v>
      </c>
      <c r="F2229" s="4">
        <v>1</v>
      </c>
    </row>
    <row r="2230" spans="1:6" x14ac:dyDescent="0.25">
      <c r="A2230" s="4">
        <v>10453662</v>
      </c>
      <c r="B2230" s="9" t="s">
        <v>340</v>
      </c>
      <c r="C2230" s="4" t="s">
        <v>269</v>
      </c>
      <c r="D2230" s="4" t="s">
        <v>186</v>
      </c>
      <c r="E2230" s="4" t="s">
        <v>382</v>
      </c>
      <c r="F2230" s="4">
        <v>1</v>
      </c>
    </row>
    <row r="2231" spans="1:6" x14ac:dyDescent="0.25">
      <c r="A2231" s="4">
        <v>10453662</v>
      </c>
      <c r="B2231" s="9" t="s">
        <v>340</v>
      </c>
      <c r="C2231" s="4" t="s">
        <v>269</v>
      </c>
      <c r="D2231" s="4" t="s">
        <v>186</v>
      </c>
      <c r="E2231" s="4" t="s">
        <v>383</v>
      </c>
      <c r="F2231" s="4">
        <v>1</v>
      </c>
    </row>
    <row r="2232" spans="1:6" x14ac:dyDescent="0.25">
      <c r="A2232" s="4">
        <v>10453662</v>
      </c>
      <c r="B2232" s="9" t="s">
        <v>340</v>
      </c>
      <c r="C2232" s="4" t="s">
        <v>269</v>
      </c>
      <c r="D2232" s="4" t="s">
        <v>186</v>
      </c>
      <c r="E2232" s="4" t="s">
        <v>384</v>
      </c>
      <c r="F2232" s="4">
        <v>1</v>
      </c>
    </row>
    <row r="2233" spans="1:6" x14ac:dyDescent="0.25">
      <c r="A2233" s="4">
        <v>10453662</v>
      </c>
      <c r="B2233" s="9" t="s">
        <v>340</v>
      </c>
      <c r="C2233" s="4" t="s">
        <v>269</v>
      </c>
      <c r="D2233" s="4" t="s">
        <v>186</v>
      </c>
      <c r="E2233" s="4" t="s">
        <v>385</v>
      </c>
      <c r="F2233" s="4">
        <v>1</v>
      </c>
    </row>
    <row r="2234" spans="1:6" x14ac:dyDescent="0.25">
      <c r="A2234" s="4">
        <v>10453662</v>
      </c>
      <c r="B2234" s="9" t="s">
        <v>340</v>
      </c>
      <c r="C2234" s="4" t="s">
        <v>269</v>
      </c>
      <c r="D2234" s="4" t="s">
        <v>186</v>
      </c>
      <c r="E2234" s="4" t="s">
        <v>377</v>
      </c>
      <c r="F2234" s="4">
        <v>0</v>
      </c>
    </row>
    <row r="2235" spans="1:6" x14ac:dyDescent="0.25">
      <c r="A2235" s="4">
        <v>10453663</v>
      </c>
      <c r="B2235" s="9" t="s">
        <v>340</v>
      </c>
      <c r="C2235" s="4" t="s">
        <v>227</v>
      </c>
      <c r="D2235" s="4" t="s">
        <v>136</v>
      </c>
      <c r="E2235" s="4" t="s">
        <v>380</v>
      </c>
      <c r="F2235" s="4">
        <v>1</v>
      </c>
    </row>
    <row r="2236" spans="1:6" x14ac:dyDescent="0.25">
      <c r="A2236" s="4">
        <v>10453663</v>
      </c>
      <c r="B2236" s="9" t="s">
        <v>340</v>
      </c>
      <c r="C2236" s="4" t="s">
        <v>227</v>
      </c>
      <c r="D2236" s="4" t="s">
        <v>136</v>
      </c>
      <c r="E2236" s="4" t="s">
        <v>381</v>
      </c>
      <c r="F2236" s="4">
        <v>1</v>
      </c>
    </row>
    <row r="2237" spans="1:6" x14ac:dyDescent="0.25">
      <c r="A2237" s="4">
        <v>10453663</v>
      </c>
      <c r="B2237" s="9" t="s">
        <v>340</v>
      </c>
      <c r="C2237" s="4" t="s">
        <v>227</v>
      </c>
      <c r="D2237" s="4" t="s">
        <v>136</v>
      </c>
      <c r="E2237" s="4" t="s">
        <v>382</v>
      </c>
      <c r="F2237" s="4">
        <v>1</v>
      </c>
    </row>
    <row r="2238" spans="1:6" x14ac:dyDescent="0.25">
      <c r="A2238" s="4">
        <v>10453663</v>
      </c>
      <c r="B2238" s="9" t="s">
        <v>340</v>
      </c>
      <c r="C2238" s="4" t="s">
        <v>227</v>
      </c>
      <c r="D2238" s="4" t="s">
        <v>136</v>
      </c>
      <c r="E2238" s="4" t="s">
        <v>383</v>
      </c>
      <c r="F2238" s="4">
        <v>1</v>
      </c>
    </row>
    <row r="2239" spans="1:6" x14ac:dyDescent="0.25">
      <c r="A2239" s="4">
        <v>10453663</v>
      </c>
      <c r="B2239" s="9" t="s">
        <v>340</v>
      </c>
      <c r="C2239" s="4" t="s">
        <v>227</v>
      </c>
      <c r="D2239" s="4" t="s">
        <v>136</v>
      </c>
      <c r="E2239" s="4" t="s">
        <v>384</v>
      </c>
      <c r="F2239" s="4">
        <v>1</v>
      </c>
    </row>
    <row r="2240" spans="1:6" x14ac:dyDescent="0.25">
      <c r="A2240" s="4">
        <v>10453663</v>
      </c>
      <c r="B2240" s="9" t="s">
        <v>340</v>
      </c>
      <c r="C2240" s="4" t="s">
        <v>227</v>
      </c>
      <c r="D2240" s="4" t="s">
        <v>136</v>
      </c>
      <c r="E2240" s="4" t="s">
        <v>385</v>
      </c>
      <c r="F2240" s="4">
        <v>1</v>
      </c>
    </row>
    <row r="2241" spans="1:6" x14ac:dyDescent="0.25">
      <c r="A2241" s="4">
        <v>10453663</v>
      </c>
      <c r="B2241" s="9" t="s">
        <v>340</v>
      </c>
      <c r="C2241" s="4" t="s">
        <v>227</v>
      </c>
      <c r="D2241" s="4" t="s">
        <v>136</v>
      </c>
      <c r="E2241" s="4" t="s">
        <v>377</v>
      </c>
      <c r="F2241" s="4">
        <v>0</v>
      </c>
    </row>
    <row r="2242" spans="1:6" x14ac:dyDescent="0.25">
      <c r="A2242" s="4">
        <v>10453664</v>
      </c>
      <c r="B2242" s="9" t="s">
        <v>340</v>
      </c>
      <c r="C2242" s="4" t="s">
        <v>87</v>
      </c>
      <c r="D2242" s="4" t="s">
        <v>48</v>
      </c>
      <c r="E2242" s="4" t="s">
        <v>380</v>
      </c>
      <c r="F2242" s="4">
        <v>1</v>
      </c>
    </row>
    <row r="2243" spans="1:6" x14ac:dyDescent="0.25">
      <c r="A2243" s="4">
        <v>10453664</v>
      </c>
      <c r="B2243" s="9" t="s">
        <v>340</v>
      </c>
      <c r="C2243" s="4" t="s">
        <v>87</v>
      </c>
      <c r="D2243" s="4" t="s">
        <v>48</v>
      </c>
      <c r="E2243" s="4" t="s">
        <v>381</v>
      </c>
      <c r="F2243" s="4">
        <v>1</v>
      </c>
    </row>
    <row r="2244" spans="1:6" x14ac:dyDescent="0.25">
      <c r="A2244" s="4">
        <v>10453664</v>
      </c>
      <c r="B2244" s="9" t="s">
        <v>340</v>
      </c>
      <c r="C2244" s="4" t="s">
        <v>87</v>
      </c>
      <c r="D2244" s="4" t="s">
        <v>48</v>
      </c>
      <c r="E2244" s="4" t="s">
        <v>382</v>
      </c>
      <c r="F2244" s="4">
        <v>1</v>
      </c>
    </row>
    <row r="2245" spans="1:6" x14ac:dyDescent="0.25">
      <c r="A2245" s="4">
        <v>10453664</v>
      </c>
      <c r="B2245" s="9" t="s">
        <v>340</v>
      </c>
      <c r="C2245" s="4" t="s">
        <v>87</v>
      </c>
      <c r="D2245" s="4" t="s">
        <v>48</v>
      </c>
      <c r="E2245" s="4" t="s">
        <v>383</v>
      </c>
      <c r="F2245" s="4">
        <v>1</v>
      </c>
    </row>
    <row r="2246" spans="1:6" x14ac:dyDescent="0.25">
      <c r="A2246" s="4">
        <v>10453664</v>
      </c>
      <c r="B2246" s="9" t="s">
        <v>340</v>
      </c>
      <c r="C2246" s="4" t="s">
        <v>87</v>
      </c>
      <c r="D2246" s="4" t="s">
        <v>48</v>
      </c>
      <c r="E2246" s="4" t="s">
        <v>384</v>
      </c>
      <c r="F2246" s="4">
        <v>1</v>
      </c>
    </row>
    <row r="2247" spans="1:6" x14ac:dyDescent="0.25">
      <c r="A2247" s="4">
        <v>10453664</v>
      </c>
      <c r="B2247" s="9" t="s">
        <v>340</v>
      </c>
      <c r="C2247" s="4" t="s">
        <v>87</v>
      </c>
      <c r="D2247" s="4" t="s">
        <v>48</v>
      </c>
      <c r="E2247" s="4" t="s">
        <v>385</v>
      </c>
      <c r="F2247" s="4">
        <v>1</v>
      </c>
    </row>
    <row r="2248" spans="1:6" x14ac:dyDescent="0.25">
      <c r="A2248" s="4">
        <v>10453664</v>
      </c>
      <c r="B2248" s="9" t="s">
        <v>340</v>
      </c>
      <c r="C2248" s="4" t="s">
        <v>87</v>
      </c>
      <c r="D2248" s="4" t="s">
        <v>48</v>
      </c>
      <c r="E2248" s="4" t="s">
        <v>377</v>
      </c>
      <c r="F2248" s="4">
        <v>0</v>
      </c>
    </row>
    <row r="2249" spans="1:6" x14ac:dyDescent="0.25">
      <c r="A2249" s="4">
        <v>10453665</v>
      </c>
      <c r="B2249" s="9" t="s">
        <v>340</v>
      </c>
      <c r="C2249" s="4" t="s">
        <v>256</v>
      </c>
      <c r="D2249" s="4" t="s">
        <v>253</v>
      </c>
      <c r="E2249" s="4" t="s">
        <v>380</v>
      </c>
      <c r="F2249" s="4">
        <v>1</v>
      </c>
    </row>
    <row r="2250" spans="1:6" x14ac:dyDescent="0.25">
      <c r="A2250" s="4">
        <v>10453665</v>
      </c>
      <c r="B2250" s="9" t="s">
        <v>340</v>
      </c>
      <c r="C2250" s="4" t="s">
        <v>256</v>
      </c>
      <c r="D2250" s="4" t="s">
        <v>253</v>
      </c>
      <c r="E2250" s="4" t="s">
        <v>381</v>
      </c>
      <c r="F2250" s="4">
        <v>1</v>
      </c>
    </row>
    <row r="2251" spans="1:6" x14ac:dyDescent="0.25">
      <c r="A2251" s="4">
        <v>10453665</v>
      </c>
      <c r="B2251" s="9" t="s">
        <v>340</v>
      </c>
      <c r="C2251" s="4" t="s">
        <v>256</v>
      </c>
      <c r="D2251" s="4" t="s">
        <v>253</v>
      </c>
      <c r="E2251" s="4" t="s">
        <v>382</v>
      </c>
      <c r="F2251" s="4">
        <v>1</v>
      </c>
    </row>
    <row r="2252" spans="1:6" x14ac:dyDescent="0.25">
      <c r="A2252" s="4">
        <v>10453665</v>
      </c>
      <c r="B2252" s="9" t="s">
        <v>340</v>
      </c>
      <c r="C2252" s="4" t="s">
        <v>256</v>
      </c>
      <c r="D2252" s="4" t="s">
        <v>253</v>
      </c>
      <c r="E2252" s="4" t="s">
        <v>383</v>
      </c>
      <c r="F2252" s="4">
        <v>1</v>
      </c>
    </row>
    <row r="2253" spans="1:6" x14ac:dyDescent="0.25">
      <c r="A2253" s="4">
        <v>10453665</v>
      </c>
      <c r="B2253" s="9" t="s">
        <v>340</v>
      </c>
      <c r="C2253" s="4" t="s">
        <v>256</v>
      </c>
      <c r="D2253" s="4" t="s">
        <v>253</v>
      </c>
      <c r="E2253" s="4" t="s">
        <v>384</v>
      </c>
      <c r="F2253" s="4">
        <v>1</v>
      </c>
    </row>
    <row r="2254" spans="1:6" x14ac:dyDescent="0.25">
      <c r="A2254" s="4">
        <v>10453665</v>
      </c>
      <c r="B2254" s="9" t="s">
        <v>340</v>
      </c>
      <c r="C2254" s="4" t="s">
        <v>256</v>
      </c>
      <c r="D2254" s="4" t="s">
        <v>253</v>
      </c>
      <c r="E2254" s="4" t="s">
        <v>385</v>
      </c>
      <c r="F2254" s="4">
        <v>1</v>
      </c>
    </row>
    <row r="2255" spans="1:6" x14ac:dyDescent="0.25">
      <c r="A2255" s="4">
        <v>10453665</v>
      </c>
      <c r="B2255" s="9" t="s">
        <v>340</v>
      </c>
      <c r="C2255" s="4" t="s">
        <v>256</v>
      </c>
      <c r="D2255" s="4" t="s">
        <v>253</v>
      </c>
      <c r="E2255" s="4" t="s">
        <v>377</v>
      </c>
      <c r="F2255" s="4">
        <v>0</v>
      </c>
    </row>
    <row r="2256" spans="1:6" x14ac:dyDescent="0.25">
      <c r="A2256" s="4">
        <v>10453666</v>
      </c>
      <c r="B2256" s="9" t="s">
        <v>340</v>
      </c>
      <c r="C2256" s="4" t="s">
        <v>289</v>
      </c>
      <c r="D2256" s="4" t="s">
        <v>233</v>
      </c>
      <c r="E2256" s="4" t="s">
        <v>380</v>
      </c>
      <c r="F2256" s="4">
        <v>1</v>
      </c>
    </row>
    <row r="2257" spans="1:6" x14ac:dyDescent="0.25">
      <c r="A2257" s="4">
        <v>10453666</v>
      </c>
      <c r="B2257" s="9" t="s">
        <v>340</v>
      </c>
      <c r="C2257" s="4" t="s">
        <v>289</v>
      </c>
      <c r="D2257" s="4" t="s">
        <v>233</v>
      </c>
      <c r="E2257" s="4" t="s">
        <v>381</v>
      </c>
      <c r="F2257" s="4">
        <v>1</v>
      </c>
    </row>
    <row r="2258" spans="1:6" x14ac:dyDescent="0.25">
      <c r="A2258" s="4">
        <v>10453666</v>
      </c>
      <c r="B2258" s="9" t="s">
        <v>340</v>
      </c>
      <c r="C2258" s="4" t="s">
        <v>289</v>
      </c>
      <c r="D2258" s="4" t="s">
        <v>233</v>
      </c>
      <c r="E2258" s="4" t="s">
        <v>382</v>
      </c>
      <c r="F2258" s="4">
        <v>1</v>
      </c>
    </row>
    <row r="2259" spans="1:6" x14ac:dyDescent="0.25">
      <c r="A2259" s="4">
        <v>10453666</v>
      </c>
      <c r="B2259" s="9" t="s">
        <v>340</v>
      </c>
      <c r="C2259" s="4" t="s">
        <v>289</v>
      </c>
      <c r="D2259" s="4" t="s">
        <v>233</v>
      </c>
      <c r="E2259" s="4" t="s">
        <v>383</v>
      </c>
      <c r="F2259" s="4">
        <v>1</v>
      </c>
    </row>
    <row r="2260" spans="1:6" x14ac:dyDescent="0.25">
      <c r="A2260" s="4">
        <v>10453666</v>
      </c>
      <c r="B2260" s="9" t="s">
        <v>340</v>
      </c>
      <c r="C2260" s="4" t="s">
        <v>289</v>
      </c>
      <c r="D2260" s="4" t="s">
        <v>233</v>
      </c>
      <c r="E2260" s="4" t="s">
        <v>384</v>
      </c>
      <c r="F2260" s="4">
        <v>1</v>
      </c>
    </row>
    <row r="2261" spans="1:6" x14ac:dyDescent="0.25">
      <c r="A2261" s="4">
        <v>10453666</v>
      </c>
      <c r="B2261" s="9" t="s">
        <v>340</v>
      </c>
      <c r="C2261" s="4" t="s">
        <v>289</v>
      </c>
      <c r="D2261" s="4" t="s">
        <v>233</v>
      </c>
      <c r="E2261" s="4" t="s">
        <v>385</v>
      </c>
      <c r="F2261" s="4">
        <v>1</v>
      </c>
    </row>
    <row r="2262" spans="1:6" x14ac:dyDescent="0.25">
      <c r="A2262" s="4">
        <v>10453666</v>
      </c>
      <c r="B2262" s="9" t="s">
        <v>340</v>
      </c>
      <c r="C2262" s="4" t="s">
        <v>289</v>
      </c>
      <c r="D2262" s="4" t="s">
        <v>233</v>
      </c>
      <c r="E2262" s="4" t="s">
        <v>377</v>
      </c>
      <c r="F2262" s="4">
        <v>0</v>
      </c>
    </row>
    <row r="2263" spans="1:6" x14ac:dyDescent="0.25">
      <c r="A2263" s="4">
        <v>10453667</v>
      </c>
      <c r="B2263" s="9" t="s">
        <v>340</v>
      </c>
      <c r="C2263" s="4" t="s">
        <v>128</v>
      </c>
      <c r="D2263" s="4" t="s">
        <v>104</v>
      </c>
      <c r="E2263" s="4" t="s">
        <v>380</v>
      </c>
      <c r="F2263" s="4">
        <v>0</v>
      </c>
    </row>
    <row r="2264" spans="1:6" x14ac:dyDescent="0.25">
      <c r="A2264" s="4">
        <v>10453667</v>
      </c>
      <c r="B2264" s="9" t="s">
        <v>340</v>
      </c>
      <c r="C2264" s="4" t="s">
        <v>128</v>
      </c>
      <c r="D2264" s="4" t="s">
        <v>104</v>
      </c>
      <c r="E2264" s="4" t="s">
        <v>381</v>
      </c>
      <c r="F2264" s="4">
        <v>0</v>
      </c>
    </row>
    <row r="2265" spans="1:6" x14ac:dyDescent="0.25">
      <c r="A2265" s="4">
        <v>10453667</v>
      </c>
      <c r="B2265" s="9" t="s">
        <v>340</v>
      </c>
      <c r="C2265" s="4" t="s">
        <v>128</v>
      </c>
      <c r="D2265" s="4" t="s">
        <v>104</v>
      </c>
      <c r="E2265" s="4" t="s">
        <v>382</v>
      </c>
      <c r="F2265" s="4">
        <v>0</v>
      </c>
    </row>
    <row r="2266" spans="1:6" x14ac:dyDescent="0.25">
      <c r="A2266" s="4">
        <v>10453667</v>
      </c>
      <c r="B2266" s="9" t="s">
        <v>340</v>
      </c>
      <c r="C2266" s="4" t="s">
        <v>128</v>
      </c>
      <c r="D2266" s="4" t="s">
        <v>104</v>
      </c>
      <c r="E2266" s="4" t="s">
        <v>383</v>
      </c>
      <c r="F2266" s="4">
        <v>0</v>
      </c>
    </row>
    <row r="2267" spans="1:6" x14ac:dyDescent="0.25">
      <c r="A2267" s="4">
        <v>10453667</v>
      </c>
      <c r="B2267" s="9" t="s">
        <v>340</v>
      </c>
      <c r="C2267" s="4" t="s">
        <v>128</v>
      </c>
      <c r="D2267" s="4" t="s">
        <v>104</v>
      </c>
      <c r="E2267" s="4" t="s">
        <v>384</v>
      </c>
      <c r="F2267" s="4">
        <v>0</v>
      </c>
    </row>
    <row r="2268" spans="1:6" x14ac:dyDescent="0.25">
      <c r="A2268" s="4">
        <v>10453667</v>
      </c>
      <c r="B2268" s="9" t="s">
        <v>340</v>
      </c>
      <c r="C2268" s="4" t="s">
        <v>128</v>
      </c>
      <c r="D2268" s="4" t="s">
        <v>104</v>
      </c>
      <c r="E2268" s="4" t="s">
        <v>385</v>
      </c>
      <c r="F2268" s="4">
        <v>0</v>
      </c>
    </row>
    <row r="2269" spans="1:6" x14ac:dyDescent="0.25">
      <c r="A2269" s="4">
        <v>10453667</v>
      </c>
      <c r="B2269" s="9" t="s">
        <v>340</v>
      </c>
      <c r="C2269" s="4" t="s">
        <v>128</v>
      </c>
      <c r="D2269" s="4" t="s">
        <v>104</v>
      </c>
      <c r="E2269" s="4" t="s">
        <v>377</v>
      </c>
      <c r="F2269" s="4">
        <v>1</v>
      </c>
    </row>
    <row r="2270" spans="1:6" x14ac:dyDescent="0.25">
      <c r="A2270" s="4">
        <v>10453668</v>
      </c>
      <c r="B2270" s="9" t="s">
        <v>340</v>
      </c>
      <c r="C2270" s="4" t="s">
        <v>156</v>
      </c>
      <c r="D2270" s="4" t="s">
        <v>136</v>
      </c>
      <c r="E2270" s="4" t="s">
        <v>380</v>
      </c>
      <c r="F2270" s="4">
        <v>1</v>
      </c>
    </row>
    <row r="2271" spans="1:6" x14ac:dyDescent="0.25">
      <c r="A2271" s="4">
        <v>10453668</v>
      </c>
      <c r="B2271" s="9" t="s">
        <v>340</v>
      </c>
      <c r="C2271" s="4" t="s">
        <v>156</v>
      </c>
      <c r="D2271" s="4" t="s">
        <v>136</v>
      </c>
      <c r="E2271" s="4" t="s">
        <v>381</v>
      </c>
      <c r="F2271" s="4">
        <v>1</v>
      </c>
    </row>
    <row r="2272" spans="1:6" x14ac:dyDescent="0.25">
      <c r="A2272" s="4">
        <v>10453668</v>
      </c>
      <c r="B2272" s="9" t="s">
        <v>340</v>
      </c>
      <c r="C2272" s="4" t="s">
        <v>156</v>
      </c>
      <c r="D2272" s="4" t="s">
        <v>136</v>
      </c>
      <c r="E2272" s="4" t="s">
        <v>382</v>
      </c>
      <c r="F2272" s="4">
        <v>1</v>
      </c>
    </row>
    <row r="2273" spans="1:6" x14ac:dyDescent="0.25">
      <c r="A2273" s="4">
        <v>10453668</v>
      </c>
      <c r="B2273" s="9" t="s">
        <v>340</v>
      </c>
      <c r="C2273" s="4" t="s">
        <v>156</v>
      </c>
      <c r="D2273" s="4" t="s">
        <v>136</v>
      </c>
      <c r="E2273" s="4" t="s">
        <v>383</v>
      </c>
      <c r="F2273" s="4">
        <v>1</v>
      </c>
    </row>
    <row r="2274" spans="1:6" x14ac:dyDescent="0.25">
      <c r="A2274" s="4">
        <v>10453668</v>
      </c>
      <c r="B2274" s="9" t="s">
        <v>340</v>
      </c>
      <c r="C2274" s="4" t="s">
        <v>156</v>
      </c>
      <c r="D2274" s="4" t="s">
        <v>136</v>
      </c>
      <c r="E2274" s="4" t="s">
        <v>384</v>
      </c>
      <c r="F2274" s="4">
        <v>1</v>
      </c>
    </row>
    <row r="2275" spans="1:6" x14ac:dyDescent="0.25">
      <c r="A2275" s="4">
        <v>10453668</v>
      </c>
      <c r="B2275" s="9" t="s">
        <v>340</v>
      </c>
      <c r="C2275" s="4" t="s">
        <v>156</v>
      </c>
      <c r="D2275" s="4" t="s">
        <v>136</v>
      </c>
      <c r="E2275" s="4" t="s">
        <v>385</v>
      </c>
      <c r="F2275" s="4">
        <v>1</v>
      </c>
    </row>
    <row r="2276" spans="1:6" x14ac:dyDescent="0.25">
      <c r="A2276" s="4">
        <v>10453668</v>
      </c>
      <c r="B2276" s="9" t="s">
        <v>340</v>
      </c>
      <c r="C2276" s="4" t="s">
        <v>156</v>
      </c>
      <c r="D2276" s="4" t="s">
        <v>136</v>
      </c>
      <c r="E2276" s="4" t="s">
        <v>377</v>
      </c>
      <c r="F2276" s="4">
        <v>0</v>
      </c>
    </row>
    <row r="2277" spans="1:6" x14ac:dyDescent="0.25">
      <c r="A2277" s="4">
        <v>10453669</v>
      </c>
      <c r="B2277" s="9" t="s">
        <v>340</v>
      </c>
      <c r="C2277" s="4" t="s">
        <v>199</v>
      </c>
      <c r="D2277" s="4" t="s">
        <v>186</v>
      </c>
      <c r="E2277" s="4" t="s">
        <v>380</v>
      </c>
      <c r="F2277" s="4">
        <v>1</v>
      </c>
    </row>
    <row r="2278" spans="1:6" x14ac:dyDescent="0.25">
      <c r="A2278" s="4">
        <v>10453669</v>
      </c>
      <c r="B2278" s="9" t="s">
        <v>340</v>
      </c>
      <c r="C2278" s="4" t="s">
        <v>199</v>
      </c>
      <c r="D2278" s="4" t="s">
        <v>186</v>
      </c>
      <c r="E2278" s="4" t="s">
        <v>381</v>
      </c>
      <c r="F2278" s="4">
        <v>1</v>
      </c>
    </row>
    <row r="2279" spans="1:6" x14ac:dyDescent="0.25">
      <c r="A2279" s="4">
        <v>10453669</v>
      </c>
      <c r="B2279" s="9" t="s">
        <v>340</v>
      </c>
      <c r="C2279" s="4" t="s">
        <v>199</v>
      </c>
      <c r="D2279" s="4" t="s">
        <v>186</v>
      </c>
      <c r="E2279" s="4" t="s">
        <v>382</v>
      </c>
      <c r="F2279" s="4">
        <v>1</v>
      </c>
    </row>
    <row r="2280" spans="1:6" x14ac:dyDescent="0.25">
      <c r="A2280" s="4">
        <v>10453669</v>
      </c>
      <c r="B2280" s="9" t="s">
        <v>340</v>
      </c>
      <c r="C2280" s="4" t="s">
        <v>199</v>
      </c>
      <c r="D2280" s="4" t="s">
        <v>186</v>
      </c>
      <c r="E2280" s="4" t="s">
        <v>383</v>
      </c>
      <c r="F2280" s="4">
        <v>1</v>
      </c>
    </row>
    <row r="2281" spans="1:6" x14ac:dyDescent="0.25">
      <c r="A2281" s="4">
        <v>10453669</v>
      </c>
      <c r="B2281" s="9" t="s">
        <v>340</v>
      </c>
      <c r="C2281" s="4" t="s">
        <v>199</v>
      </c>
      <c r="D2281" s="4" t="s">
        <v>186</v>
      </c>
      <c r="E2281" s="4" t="s">
        <v>384</v>
      </c>
      <c r="F2281" s="4">
        <v>1</v>
      </c>
    </row>
    <row r="2282" spans="1:6" x14ac:dyDescent="0.25">
      <c r="A2282" s="4">
        <v>10453669</v>
      </c>
      <c r="B2282" s="9" t="s">
        <v>340</v>
      </c>
      <c r="C2282" s="4" t="s">
        <v>199</v>
      </c>
      <c r="D2282" s="4" t="s">
        <v>186</v>
      </c>
      <c r="E2282" s="4" t="s">
        <v>385</v>
      </c>
      <c r="F2282" s="4">
        <v>1</v>
      </c>
    </row>
    <row r="2283" spans="1:6" x14ac:dyDescent="0.25">
      <c r="A2283" s="4">
        <v>10453669</v>
      </c>
      <c r="B2283" s="9" t="s">
        <v>340</v>
      </c>
      <c r="C2283" s="4" t="s">
        <v>199</v>
      </c>
      <c r="D2283" s="4" t="s">
        <v>186</v>
      </c>
      <c r="E2283" s="4" t="s">
        <v>377</v>
      </c>
      <c r="F2283" s="4">
        <v>0</v>
      </c>
    </row>
    <row r="2284" spans="1:6" x14ac:dyDescent="0.25">
      <c r="A2284" s="4">
        <v>10453670</v>
      </c>
      <c r="B2284" s="9" t="s">
        <v>340</v>
      </c>
      <c r="C2284" s="4" t="s">
        <v>275</v>
      </c>
      <c r="D2284" s="4" t="s">
        <v>253</v>
      </c>
      <c r="E2284" s="4" t="s">
        <v>380</v>
      </c>
      <c r="F2284" s="4">
        <v>1</v>
      </c>
    </row>
    <row r="2285" spans="1:6" x14ac:dyDescent="0.25">
      <c r="A2285" s="4">
        <v>10453670</v>
      </c>
      <c r="B2285" s="9" t="s">
        <v>340</v>
      </c>
      <c r="C2285" s="4" t="s">
        <v>275</v>
      </c>
      <c r="D2285" s="4" t="s">
        <v>253</v>
      </c>
      <c r="E2285" s="4" t="s">
        <v>381</v>
      </c>
      <c r="F2285" s="4">
        <v>1</v>
      </c>
    </row>
    <row r="2286" spans="1:6" x14ac:dyDescent="0.25">
      <c r="A2286" s="4">
        <v>10453670</v>
      </c>
      <c r="B2286" s="9" t="s">
        <v>340</v>
      </c>
      <c r="C2286" s="4" t="s">
        <v>275</v>
      </c>
      <c r="D2286" s="4" t="s">
        <v>253</v>
      </c>
      <c r="E2286" s="4" t="s">
        <v>382</v>
      </c>
      <c r="F2286" s="4">
        <v>1</v>
      </c>
    </row>
    <row r="2287" spans="1:6" x14ac:dyDescent="0.25">
      <c r="A2287" s="4">
        <v>10453670</v>
      </c>
      <c r="B2287" s="9" t="s">
        <v>340</v>
      </c>
      <c r="C2287" s="4" t="s">
        <v>275</v>
      </c>
      <c r="D2287" s="4" t="s">
        <v>253</v>
      </c>
      <c r="E2287" s="4" t="s">
        <v>383</v>
      </c>
      <c r="F2287" s="4">
        <v>1</v>
      </c>
    </row>
    <row r="2288" spans="1:6" x14ac:dyDescent="0.25">
      <c r="A2288" s="4">
        <v>10453670</v>
      </c>
      <c r="B2288" s="9" t="s">
        <v>340</v>
      </c>
      <c r="C2288" s="4" t="s">
        <v>275</v>
      </c>
      <c r="D2288" s="4" t="s">
        <v>253</v>
      </c>
      <c r="E2288" s="4" t="s">
        <v>384</v>
      </c>
      <c r="F2288" s="4">
        <v>1</v>
      </c>
    </row>
    <row r="2289" spans="1:6" x14ac:dyDescent="0.25">
      <c r="A2289" s="4">
        <v>10453670</v>
      </c>
      <c r="B2289" s="9" t="s">
        <v>340</v>
      </c>
      <c r="C2289" s="4" t="s">
        <v>275</v>
      </c>
      <c r="D2289" s="4" t="s">
        <v>253</v>
      </c>
      <c r="E2289" s="4" t="s">
        <v>385</v>
      </c>
      <c r="F2289" s="4">
        <v>1</v>
      </c>
    </row>
    <row r="2290" spans="1:6" x14ac:dyDescent="0.25">
      <c r="A2290" s="4">
        <v>10453670</v>
      </c>
      <c r="B2290" s="9" t="s">
        <v>340</v>
      </c>
      <c r="C2290" s="4" t="s">
        <v>275</v>
      </c>
      <c r="D2290" s="4" t="s">
        <v>253</v>
      </c>
      <c r="E2290" s="4" t="s">
        <v>377</v>
      </c>
      <c r="F2290" s="4">
        <v>0</v>
      </c>
    </row>
    <row r="2291" spans="1:6" x14ac:dyDescent="0.25">
      <c r="A2291" s="4">
        <v>10453671</v>
      </c>
      <c r="B2291" s="9" t="s">
        <v>340</v>
      </c>
      <c r="C2291" s="4" t="s">
        <v>308</v>
      </c>
      <c r="D2291" s="4" t="s">
        <v>48</v>
      </c>
      <c r="E2291" s="4" t="s">
        <v>380</v>
      </c>
      <c r="F2291" s="4">
        <v>1</v>
      </c>
    </row>
    <row r="2292" spans="1:6" x14ac:dyDescent="0.25">
      <c r="A2292" s="4">
        <v>10453671</v>
      </c>
      <c r="B2292" s="9" t="s">
        <v>340</v>
      </c>
      <c r="C2292" s="4" t="s">
        <v>308</v>
      </c>
      <c r="D2292" s="4" t="s">
        <v>48</v>
      </c>
      <c r="E2292" s="4" t="s">
        <v>381</v>
      </c>
      <c r="F2292" s="4">
        <v>1</v>
      </c>
    </row>
    <row r="2293" spans="1:6" x14ac:dyDescent="0.25">
      <c r="A2293" s="4">
        <v>10453671</v>
      </c>
      <c r="B2293" s="9" t="s">
        <v>340</v>
      </c>
      <c r="C2293" s="4" t="s">
        <v>308</v>
      </c>
      <c r="D2293" s="4" t="s">
        <v>48</v>
      </c>
      <c r="E2293" s="4" t="s">
        <v>382</v>
      </c>
      <c r="F2293" s="4">
        <v>1</v>
      </c>
    </row>
    <row r="2294" spans="1:6" x14ac:dyDescent="0.25">
      <c r="A2294" s="4">
        <v>10453671</v>
      </c>
      <c r="B2294" s="9" t="s">
        <v>340</v>
      </c>
      <c r="C2294" s="4" t="s">
        <v>308</v>
      </c>
      <c r="D2294" s="4" t="s">
        <v>48</v>
      </c>
      <c r="E2294" s="4" t="s">
        <v>383</v>
      </c>
      <c r="F2294" s="4">
        <v>1</v>
      </c>
    </row>
    <row r="2295" spans="1:6" x14ac:dyDescent="0.25">
      <c r="A2295" s="4">
        <v>10453671</v>
      </c>
      <c r="B2295" s="9" t="s">
        <v>340</v>
      </c>
      <c r="C2295" s="4" t="s">
        <v>308</v>
      </c>
      <c r="D2295" s="4" t="s">
        <v>48</v>
      </c>
      <c r="E2295" s="4" t="s">
        <v>384</v>
      </c>
      <c r="F2295" s="4">
        <v>1</v>
      </c>
    </row>
    <row r="2296" spans="1:6" x14ac:dyDescent="0.25">
      <c r="A2296" s="4">
        <v>10453671</v>
      </c>
      <c r="B2296" s="9" t="s">
        <v>340</v>
      </c>
      <c r="C2296" s="4" t="s">
        <v>308</v>
      </c>
      <c r="D2296" s="4" t="s">
        <v>48</v>
      </c>
      <c r="E2296" s="4" t="s">
        <v>385</v>
      </c>
      <c r="F2296" s="4">
        <v>1</v>
      </c>
    </row>
    <row r="2297" spans="1:6" x14ac:dyDescent="0.25">
      <c r="A2297" s="4">
        <v>10453671</v>
      </c>
      <c r="B2297" s="9" t="s">
        <v>340</v>
      </c>
      <c r="C2297" s="4" t="s">
        <v>308</v>
      </c>
      <c r="D2297" s="4" t="s">
        <v>48</v>
      </c>
      <c r="E2297" s="4" t="s">
        <v>377</v>
      </c>
      <c r="F2297" s="4">
        <v>0</v>
      </c>
    </row>
    <row r="2298" spans="1:6" x14ac:dyDescent="0.25">
      <c r="A2298" s="4">
        <v>10453672</v>
      </c>
      <c r="B2298" s="9" t="s">
        <v>340</v>
      </c>
      <c r="C2298" s="4" t="s">
        <v>174</v>
      </c>
      <c r="D2298" s="4" t="s">
        <v>104</v>
      </c>
      <c r="E2298" s="4" t="s">
        <v>380</v>
      </c>
      <c r="F2298" s="4">
        <v>1</v>
      </c>
    </row>
    <row r="2299" spans="1:6" x14ac:dyDescent="0.25">
      <c r="A2299" s="4">
        <v>10453672</v>
      </c>
      <c r="B2299" s="9" t="s">
        <v>340</v>
      </c>
      <c r="C2299" s="4" t="s">
        <v>174</v>
      </c>
      <c r="D2299" s="4" t="s">
        <v>104</v>
      </c>
      <c r="E2299" s="4" t="s">
        <v>381</v>
      </c>
      <c r="F2299" s="4">
        <v>1</v>
      </c>
    </row>
    <row r="2300" spans="1:6" x14ac:dyDescent="0.25">
      <c r="A2300" s="4">
        <v>10453672</v>
      </c>
      <c r="B2300" s="9" t="s">
        <v>340</v>
      </c>
      <c r="C2300" s="4" t="s">
        <v>174</v>
      </c>
      <c r="D2300" s="4" t="s">
        <v>104</v>
      </c>
      <c r="E2300" s="4" t="s">
        <v>382</v>
      </c>
      <c r="F2300" s="4">
        <v>1</v>
      </c>
    </row>
    <row r="2301" spans="1:6" x14ac:dyDescent="0.25">
      <c r="A2301" s="4">
        <v>10453672</v>
      </c>
      <c r="B2301" s="9" t="s">
        <v>340</v>
      </c>
      <c r="C2301" s="4" t="s">
        <v>174</v>
      </c>
      <c r="D2301" s="4" t="s">
        <v>104</v>
      </c>
      <c r="E2301" s="4" t="s">
        <v>383</v>
      </c>
      <c r="F2301" s="4">
        <v>1</v>
      </c>
    </row>
    <row r="2302" spans="1:6" x14ac:dyDescent="0.25">
      <c r="A2302" s="4">
        <v>10453672</v>
      </c>
      <c r="B2302" s="9" t="s">
        <v>340</v>
      </c>
      <c r="C2302" s="4" t="s">
        <v>174</v>
      </c>
      <c r="D2302" s="4" t="s">
        <v>104</v>
      </c>
      <c r="E2302" s="4" t="s">
        <v>384</v>
      </c>
      <c r="F2302" s="4">
        <v>1</v>
      </c>
    </row>
    <row r="2303" spans="1:6" x14ac:dyDescent="0.25">
      <c r="A2303" s="4">
        <v>10453672</v>
      </c>
      <c r="B2303" s="9" t="s">
        <v>340</v>
      </c>
      <c r="C2303" s="4" t="s">
        <v>174</v>
      </c>
      <c r="D2303" s="4" t="s">
        <v>104</v>
      </c>
      <c r="E2303" s="4" t="s">
        <v>385</v>
      </c>
      <c r="F2303" s="4">
        <v>0</v>
      </c>
    </row>
    <row r="2304" spans="1:6" x14ac:dyDescent="0.25">
      <c r="A2304" s="4">
        <v>10453672</v>
      </c>
      <c r="B2304" s="9" t="s">
        <v>340</v>
      </c>
      <c r="C2304" s="4" t="s">
        <v>174</v>
      </c>
      <c r="D2304" s="4" t="s">
        <v>104</v>
      </c>
      <c r="E2304" s="4" t="s">
        <v>377</v>
      </c>
      <c r="F2304" s="4">
        <v>0</v>
      </c>
    </row>
    <row r="2305" spans="1:6" x14ac:dyDescent="0.25">
      <c r="A2305" s="4">
        <v>10453673</v>
      </c>
      <c r="B2305" s="9" t="s">
        <v>340</v>
      </c>
      <c r="C2305" s="4" t="s">
        <v>93</v>
      </c>
      <c r="D2305" s="4" t="s">
        <v>48</v>
      </c>
      <c r="E2305" s="4" t="s">
        <v>380</v>
      </c>
      <c r="F2305" s="4">
        <v>1</v>
      </c>
    </row>
    <row r="2306" spans="1:6" x14ac:dyDescent="0.25">
      <c r="A2306" s="4">
        <v>10453673</v>
      </c>
      <c r="B2306" s="9" t="s">
        <v>340</v>
      </c>
      <c r="C2306" s="4" t="s">
        <v>93</v>
      </c>
      <c r="D2306" s="4" t="s">
        <v>48</v>
      </c>
      <c r="E2306" s="4" t="s">
        <v>381</v>
      </c>
      <c r="F2306" s="4">
        <v>1</v>
      </c>
    </row>
    <row r="2307" spans="1:6" x14ac:dyDescent="0.25">
      <c r="A2307" s="4">
        <v>10453673</v>
      </c>
      <c r="B2307" s="9" t="s">
        <v>340</v>
      </c>
      <c r="C2307" s="4" t="s">
        <v>93</v>
      </c>
      <c r="D2307" s="4" t="s">
        <v>48</v>
      </c>
      <c r="E2307" s="4" t="s">
        <v>382</v>
      </c>
      <c r="F2307" s="4">
        <v>1</v>
      </c>
    </row>
    <row r="2308" spans="1:6" x14ac:dyDescent="0.25">
      <c r="A2308" s="4">
        <v>10453673</v>
      </c>
      <c r="B2308" s="9" t="s">
        <v>340</v>
      </c>
      <c r="C2308" s="4" t="s">
        <v>93</v>
      </c>
      <c r="D2308" s="4" t="s">
        <v>48</v>
      </c>
      <c r="E2308" s="4" t="s">
        <v>383</v>
      </c>
      <c r="F2308" s="4">
        <v>1</v>
      </c>
    </row>
    <row r="2309" spans="1:6" x14ac:dyDescent="0.25">
      <c r="A2309" s="4">
        <v>10453673</v>
      </c>
      <c r="B2309" s="9" t="s">
        <v>340</v>
      </c>
      <c r="C2309" s="4" t="s">
        <v>93</v>
      </c>
      <c r="D2309" s="4" t="s">
        <v>48</v>
      </c>
      <c r="E2309" s="4" t="s">
        <v>384</v>
      </c>
      <c r="F2309" s="4">
        <v>1</v>
      </c>
    </row>
    <row r="2310" spans="1:6" x14ac:dyDescent="0.25">
      <c r="A2310" s="4">
        <v>10453673</v>
      </c>
      <c r="B2310" s="9" t="s">
        <v>340</v>
      </c>
      <c r="C2310" s="4" t="s">
        <v>93</v>
      </c>
      <c r="D2310" s="4" t="s">
        <v>48</v>
      </c>
      <c r="E2310" s="4" t="s">
        <v>385</v>
      </c>
      <c r="F2310" s="4">
        <v>1</v>
      </c>
    </row>
    <row r="2311" spans="1:6" x14ac:dyDescent="0.25">
      <c r="A2311" s="4">
        <v>10453673</v>
      </c>
      <c r="B2311" s="9" t="s">
        <v>340</v>
      </c>
      <c r="C2311" s="4" t="s">
        <v>93</v>
      </c>
      <c r="D2311" s="4" t="s">
        <v>48</v>
      </c>
      <c r="E2311" s="4" t="s">
        <v>377</v>
      </c>
      <c r="F2311" s="4">
        <v>0</v>
      </c>
    </row>
    <row r="2312" spans="1:6" x14ac:dyDescent="0.25">
      <c r="A2312" s="4">
        <v>10453674</v>
      </c>
      <c r="B2312" s="9" t="s">
        <v>340</v>
      </c>
      <c r="C2312" s="4" t="s">
        <v>146</v>
      </c>
      <c r="D2312" s="4" t="s">
        <v>136</v>
      </c>
      <c r="E2312" s="4" t="s">
        <v>380</v>
      </c>
      <c r="F2312" s="4">
        <v>1</v>
      </c>
    </row>
    <row r="2313" spans="1:6" x14ac:dyDescent="0.25">
      <c r="A2313" s="4">
        <v>10453674</v>
      </c>
      <c r="B2313" s="9" t="s">
        <v>340</v>
      </c>
      <c r="C2313" s="4" t="s">
        <v>146</v>
      </c>
      <c r="D2313" s="4" t="s">
        <v>136</v>
      </c>
      <c r="E2313" s="4" t="s">
        <v>381</v>
      </c>
      <c r="F2313" s="4">
        <v>1</v>
      </c>
    </row>
    <row r="2314" spans="1:6" x14ac:dyDescent="0.25">
      <c r="A2314" s="4">
        <v>10453674</v>
      </c>
      <c r="B2314" s="9" t="s">
        <v>340</v>
      </c>
      <c r="C2314" s="4" t="s">
        <v>146</v>
      </c>
      <c r="D2314" s="4" t="s">
        <v>136</v>
      </c>
      <c r="E2314" s="4" t="s">
        <v>382</v>
      </c>
      <c r="F2314" s="4">
        <v>1</v>
      </c>
    </row>
    <row r="2315" spans="1:6" x14ac:dyDescent="0.25">
      <c r="A2315" s="4">
        <v>10453674</v>
      </c>
      <c r="B2315" s="9" t="s">
        <v>340</v>
      </c>
      <c r="C2315" s="4" t="s">
        <v>146</v>
      </c>
      <c r="D2315" s="4" t="s">
        <v>136</v>
      </c>
      <c r="E2315" s="4" t="s">
        <v>383</v>
      </c>
      <c r="F2315" s="4">
        <v>1</v>
      </c>
    </row>
    <row r="2316" spans="1:6" x14ac:dyDescent="0.25">
      <c r="A2316" s="4">
        <v>10453674</v>
      </c>
      <c r="B2316" s="9" t="s">
        <v>340</v>
      </c>
      <c r="C2316" s="4" t="s">
        <v>146</v>
      </c>
      <c r="D2316" s="4" t="s">
        <v>136</v>
      </c>
      <c r="E2316" s="4" t="s">
        <v>384</v>
      </c>
      <c r="F2316" s="4">
        <v>1</v>
      </c>
    </row>
    <row r="2317" spans="1:6" x14ac:dyDescent="0.25">
      <c r="A2317" s="4">
        <v>10453674</v>
      </c>
      <c r="B2317" s="9" t="s">
        <v>340</v>
      </c>
      <c r="C2317" s="4" t="s">
        <v>146</v>
      </c>
      <c r="D2317" s="4" t="s">
        <v>136</v>
      </c>
      <c r="E2317" s="4" t="s">
        <v>385</v>
      </c>
      <c r="F2317" s="4">
        <v>0</v>
      </c>
    </row>
    <row r="2318" spans="1:6" x14ac:dyDescent="0.25">
      <c r="A2318" s="4">
        <v>10453674</v>
      </c>
      <c r="B2318" s="9" t="s">
        <v>340</v>
      </c>
      <c r="C2318" s="4" t="s">
        <v>146</v>
      </c>
      <c r="D2318" s="4" t="s">
        <v>136</v>
      </c>
      <c r="E2318" s="4" t="s">
        <v>377</v>
      </c>
      <c r="F2318" s="4">
        <v>0</v>
      </c>
    </row>
    <row r="2319" spans="1:6" x14ac:dyDescent="0.25">
      <c r="A2319" s="4">
        <v>10453675</v>
      </c>
      <c r="B2319" s="9" t="s">
        <v>340</v>
      </c>
      <c r="C2319" s="4" t="s">
        <v>166</v>
      </c>
      <c r="D2319" s="4" t="s">
        <v>104</v>
      </c>
      <c r="E2319" s="4" t="s">
        <v>380</v>
      </c>
      <c r="F2319" s="4">
        <v>0</v>
      </c>
    </row>
    <row r="2320" spans="1:6" x14ac:dyDescent="0.25">
      <c r="A2320" s="4">
        <v>10453675</v>
      </c>
      <c r="B2320" s="9" t="s">
        <v>340</v>
      </c>
      <c r="C2320" s="4" t="s">
        <v>166</v>
      </c>
      <c r="D2320" s="4" t="s">
        <v>104</v>
      </c>
      <c r="E2320" s="4" t="s">
        <v>381</v>
      </c>
      <c r="F2320" s="4">
        <v>1</v>
      </c>
    </row>
    <row r="2321" spans="1:6" x14ac:dyDescent="0.25">
      <c r="A2321" s="4">
        <v>10453675</v>
      </c>
      <c r="B2321" s="9" t="s">
        <v>340</v>
      </c>
      <c r="C2321" s="4" t="s">
        <v>166</v>
      </c>
      <c r="D2321" s="4" t="s">
        <v>104</v>
      </c>
      <c r="E2321" s="4" t="s">
        <v>382</v>
      </c>
      <c r="F2321" s="4">
        <v>1</v>
      </c>
    </row>
    <row r="2322" spans="1:6" x14ac:dyDescent="0.25">
      <c r="A2322" s="4">
        <v>10453675</v>
      </c>
      <c r="B2322" s="9" t="s">
        <v>340</v>
      </c>
      <c r="C2322" s="4" t="s">
        <v>166</v>
      </c>
      <c r="D2322" s="4" t="s">
        <v>104</v>
      </c>
      <c r="E2322" s="4" t="s">
        <v>383</v>
      </c>
      <c r="F2322" s="4">
        <v>1</v>
      </c>
    </row>
    <row r="2323" spans="1:6" x14ac:dyDescent="0.25">
      <c r="A2323" s="4">
        <v>10453675</v>
      </c>
      <c r="B2323" s="9" t="s">
        <v>340</v>
      </c>
      <c r="C2323" s="4" t="s">
        <v>166</v>
      </c>
      <c r="D2323" s="4" t="s">
        <v>104</v>
      </c>
      <c r="E2323" s="4" t="s">
        <v>384</v>
      </c>
      <c r="F2323" s="4">
        <v>1</v>
      </c>
    </row>
    <row r="2324" spans="1:6" x14ac:dyDescent="0.25">
      <c r="A2324" s="4">
        <v>10453675</v>
      </c>
      <c r="B2324" s="9" t="s">
        <v>340</v>
      </c>
      <c r="C2324" s="4" t="s">
        <v>166</v>
      </c>
      <c r="D2324" s="4" t="s">
        <v>104</v>
      </c>
      <c r="E2324" s="4" t="s">
        <v>385</v>
      </c>
      <c r="F2324" s="4">
        <v>0</v>
      </c>
    </row>
    <row r="2325" spans="1:6" x14ac:dyDescent="0.25">
      <c r="A2325" s="4">
        <v>10453675</v>
      </c>
      <c r="B2325" s="9" t="s">
        <v>340</v>
      </c>
      <c r="C2325" s="4" t="s">
        <v>166</v>
      </c>
      <c r="D2325" s="4" t="s">
        <v>104</v>
      </c>
      <c r="E2325" s="4" t="s">
        <v>377</v>
      </c>
      <c r="F2325" s="4">
        <v>0</v>
      </c>
    </row>
    <row r="2326" spans="1:6" x14ac:dyDescent="0.25">
      <c r="A2326" s="4">
        <v>10453676</v>
      </c>
      <c r="B2326" s="9" t="s">
        <v>340</v>
      </c>
      <c r="C2326" s="4" t="s">
        <v>60</v>
      </c>
      <c r="D2326" s="4" t="s">
        <v>48</v>
      </c>
      <c r="E2326" s="4" t="s">
        <v>380</v>
      </c>
      <c r="F2326" s="4">
        <v>1</v>
      </c>
    </row>
    <row r="2327" spans="1:6" x14ac:dyDescent="0.25">
      <c r="A2327" s="4">
        <v>10453676</v>
      </c>
      <c r="B2327" s="9" t="s">
        <v>340</v>
      </c>
      <c r="C2327" s="4" t="s">
        <v>60</v>
      </c>
      <c r="D2327" s="4" t="s">
        <v>48</v>
      </c>
      <c r="E2327" s="4" t="s">
        <v>381</v>
      </c>
      <c r="F2327" s="4">
        <v>1</v>
      </c>
    </row>
    <row r="2328" spans="1:6" x14ac:dyDescent="0.25">
      <c r="A2328" s="4">
        <v>10453676</v>
      </c>
      <c r="B2328" s="9" t="s">
        <v>340</v>
      </c>
      <c r="C2328" s="4" t="s">
        <v>60</v>
      </c>
      <c r="D2328" s="4" t="s">
        <v>48</v>
      </c>
      <c r="E2328" s="4" t="s">
        <v>382</v>
      </c>
      <c r="F2328" s="4">
        <v>1</v>
      </c>
    </row>
    <row r="2329" spans="1:6" x14ac:dyDescent="0.25">
      <c r="A2329" s="4">
        <v>10453676</v>
      </c>
      <c r="B2329" s="9" t="s">
        <v>340</v>
      </c>
      <c r="C2329" s="4" t="s">
        <v>60</v>
      </c>
      <c r="D2329" s="4" t="s">
        <v>48</v>
      </c>
      <c r="E2329" s="4" t="s">
        <v>383</v>
      </c>
      <c r="F2329" s="4">
        <v>1</v>
      </c>
    </row>
    <row r="2330" spans="1:6" x14ac:dyDescent="0.25">
      <c r="A2330" s="4">
        <v>10453676</v>
      </c>
      <c r="B2330" s="9" t="s">
        <v>340</v>
      </c>
      <c r="C2330" s="4" t="s">
        <v>60</v>
      </c>
      <c r="D2330" s="4" t="s">
        <v>48</v>
      </c>
      <c r="E2330" s="4" t="s">
        <v>384</v>
      </c>
      <c r="F2330" s="4">
        <v>1</v>
      </c>
    </row>
    <row r="2331" spans="1:6" x14ac:dyDescent="0.25">
      <c r="A2331" s="4">
        <v>10453676</v>
      </c>
      <c r="B2331" s="9" t="s">
        <v>340</v>
      </c>
      <c r="C2331" s="4" t="s">
        <v>60</v>
      </c>
      <c r="D2331" s="4" t="s">
        <v>48</v>
      </c>
      <c r="E2331" s="4" t="s">
        <v>385</v>
      </c>
      <c r="F2331" s="4">
        <v>1</v>
      </c>
    </row>
    <row r="2332" spans="1:6" x14ac:dyDescent="0.25">
      <c r="A2332" s="4">
        <v>10453676</v>
      </c>
      <c r="B2332" s="9" t="s">
        <v>340</v>
      </c>
      <c r="C2332" s="4" t="s">
        <v>60</v>
      </c>
      <c r="D2332" s="4" t="s">
        <v>48</v>
      </c>
      <c r="E2332" s="4" t="s">
        <v>377</v>
      </c>
      <c r="F2332" s="4">
        <v>0</v>
      </c>
    </row>
    <row r="2333" spans="1:6" x14ac:dyDescent="0.25">
      <c r="A2333" s="4">
        <v>10453678</v>
      </c>
      <c r="B2333" s="9" t="s">
        <v>340</v>
      </c>
      <c r="C2333" s="4" t="s">
        <v>47</v>
      </c>
      <c r="D2333" s="4" t="s">
        <v>48</v>
      </c>
      <c r="E2333" s="4" t="s">
        <v>380</v>
      </c>
      <c r="F2333" s="4">
        <v>1</v>
      </c>
    </row>
    <row r="2334" spans="1:6" x14ac:dyDescent="0.25">
      <c r="A2334" s="4">
        <v>10453678</v>
      </c>
      <c r="B2334" s="9" t="s">
        <v>340</v>
      </c>
      <c r="C2334" s="4" t="s">
        <v>47</v>
      </c>
      <c r="D2334" s="4" t="s">
        <v>48</v>
      </c>
      <c r="E2334" s="4" t="s">
        <v>381</v>
      </c>
      <c r="F2334" s="4">
        <v>1</v>
      </c>
    </row>
    <row r="2335" spans="1:6" x14ac:dyDescent="0.25">
      <c r="A2335" s="4">
        <v>10453678</v>
      </c>
      <c r="B2335" s="9" t="s">
        <v>340</v>
      </c>
      <c r="C2335" s="4" t="s">
        <v>47</v>
      </c>
      <c r="D2335" s="4" t="s">
        <v>48</v>
      </c>
      <c r="E2335" s="4" t="s">
        <v>382</v>
      </c>
      <c r="F2335" s="4">
        <v>1</v>
      </c>
    </row>
    <row r="2336" spans="1:6" x14ac:dyDescent="0.25">
      <c r="A2336" s="4">
        <v>10453678</v>
      </c>
      <c r="B2336" s="9" t="s">
        <v>340</v>
      </c>
      <c r="C2336" s="4" t="s">
        <v>47</v>
      </c>
      <c r="D2336" s="4" t="s">
        <v>48</v>
      </c>
      <c r="E2336" s="4" t="s">
        <v>383</v>
      </c>
      <c r="F2336" s="4">
        <v>1</v>
      </c>
    </row>
    <row r="2337" spans="1:6" x14ac:dyDescent="0.25">
      <c r="A2337" s="4">
        <v>10453678</v>
      </c>
      <c r="B2337" s="9" t="s">
        <v>340</v>
      </c>
      <c r="C2337" s="4" t="s">
        <v>47</v>
      </c>
      <c r="D2337" s="4" t="s">
        <v>48</v>
      </c>
      <c r="E2337" s="4" t="s">
        <v>384</v>
      </c>
      <c r="F2337" s="4">
        <v>1</v>
      </c>
    </row>
    <row r="2338" spans="1:6" x14ac:dyDescent="0.25">
      <c r="A2338" s="4">
        <v>10453678</v>
      </c>
      <c r="B2338" s="9" t="s">
        <v>340</v>
      </c>
      <c r="C2338" s="4" t="s">
        <v>47</v>
      </c>
      <c r="D2338" s="4" t="s">
        <v>48</v>
      </c>
      <c r="E2338" s="4" t="s">
        <v>385</v>
      </c>
      <c r="F2338" s="4">
        <v>1</v>
      </c>
    </row>
    <row r="2339" spans="1:6" x14ac:dyDescent="0.25">
      <c r="A2339" s="4">
        <v>10453678</v>
      </c>
      <c r="B2339" s="9" t="s">
        <v>340</v>
      </c>
      <c r="C2339" s="4" t="s">
        <v>47</v>
      </c>
      <c r="D2339" s="4" t="s">
        <v>48</v>
      </c>
      <c r="E2339" s="4" t="s">
        <v>377</v>
      </c>
      <c r="F2339" s="4">
        <v>0</v>
      </c>
    </row>
    <row r="2340" spans="1:6" x14ac:dyDescent="0.25">
      <c r="A2340" s="4">
        <v>10453679</v>
      </c>
      <c r="B2340" s="9" t="s">
        <v>340</v>
      </c>
      <c r="C2340" s="4" t="s">
        <v>141</v>
      </c>
      <c r="D2340" s="4" t="s">
        <v>136</v>
      </c>
      <c r="E2340" s="4" t="s">
        <v>380</v>
      </c>
      <c r="F2340" s="4">
        <v>1</v>
      </c>
    </row>
    <row r="2341" spans="1:6" x14ac:dyDescent="0.25">
      <c r="A2341" s="4">
        <v>10453679</v>
      </c>
      <c r="B2341" s="9" t="s">
        <v>340</v>
      </c>
      <c r="C2341" s="4" t="s">
        <v>141</v>
      </c>
      <c r="D2341" s="4" t="s">
        <v>136</v>
      </c>
      <c r="E2341" s="4" t="s">
        <v>381</v>
      </c>
      <c r="F2341" s="4">
        <v>1</v>
      </c>
    </row>
    <row r="2342" spans="1:6" x14ac:dyDescent="0.25">
      <c r="A2342" s="4">
        <v>10453679</v>
      </c>
      <c r="B2342" s="9" t="s">
        <v>340</v>
      </c>
      <c r="C2342" s="4" t="s">
        <v>141</v>
      </c>
      <c r="D2342" s="4" t="s">
        <v>136</v>
      </c>
      <c r="E2342" s="4" t="s">
        <v>382</v>
      </c>
      <c r="F2342" s="4">
        <v>1</v>
      </c>
    </row>
    <row r="2343" spans="1:6" x14ac:dyDescent="0.25">
      <c r="A2343" s="4">
        <v>10453679</v>
      </c>
      <c r="B2343" s="9" t="s">
        <v>340</v>
      </c>
      <c r="C2343" s="4" t="s">
        <v>141</v>
      </c>
      <c r="D2343" s="4" t="s">
        <v>136</v>
      </c>
      <c r="E2343" s="4" t="s">
        <v>383</v>
      </c>
      <c r="F2343" s="4">
        <v>1</v>
      </c>
    </row>
    <row r="2344" spans="1:6" x14ac:dyDescent="0.25">
      <c r="A2344" s="4">
        <v>10453679</v>
      </c>
      <c r="B2344" s="9" t="s">
        <v>340</v>
      </c>
      <c r="C2344" s="4" t="s">
        <v>141</v>
      </c>
      <c r="D2344" s="4" t="s">
        <v>136</v>
      </c>
      <c r="E2344" s="4" t="s">
        <v>384</v>
      </c>
      <c r="F2344" s="4">
        <v>1</v>
      </c>
    </row>
    <row r="2345" spans="1:6" x14ac:dyDescent="0.25">
      <c r="A2345" s="4">
        <v>10453679</v>
      </c>
      <c r="B2345" s="9" t="s">
        <v>340</v>
      </c>
      <c r="C2345" s="4" t="s">
        <v>141</v>
      </c>
      <c r="D2345" s="4" t="s">
        <v>136</v>
      </c>
      <c r="E2345" s="4" t="s">
        <v>385</v>
      </c>
      <c r="F2345" s="4">
        <v>0</v>
      </c>
    </row>
    <row r="2346" spans="1:6" x14ac:dyDescent="0.25">
      <c r="A2346" s="4">
        <v>10453679</v>
      </c>
      <c r="B2346" s="9" t="s">
        <v>340</v>
      </c>
      <c r="C2346" s="4" t="s">
        <v>141</v>
      </c>
      <c r="D2346" s="4" t="s">
        <v>136</v>
      </c>
      <c r="E2346" s="4" t="s">
        <v>377</v>
      </c>
      <c r="F2346" s="4">
        <v>0</v>
      </c>
    </row>
    <row r="2347" spans="1:6" x14ac:dyDescent="0.25">
      <c r="A2347" s="4">
        <v>10453680</v>
      </c>
      <c r="B2347" s="9" t="s">
        <v>340</v>
      </c>
      <c r="C2347" s="4" t="s">
        <v>217</v>
      </c>
      <c r="D2347" s="4" t="s">
        <v>136</v>
      </c>
      <c r="E2347" s="4" t="s">
        <v>380</v>
      </c>
      <c r="F2347" s="4">
        <v>1</v>
      </c>
    </row>
    <row r="2348" spans="1:6" x14ac:dyDescent="0.25">
      <c r="A2348" s="4">
        <v>10453680</v>
      </c>
      <c r="B2348" s="9" t="s">
        <v>340</v>
      </c>
      <c r="C2348" s="4" t="s">
        <v>217</v>
      </c>
      <c r="D2348" s="4" t="s">
        <v>136</v>
      </c>
      <c r="E2348" s="4" t="s">
        <v>381</v>
      </c>
      <c r="F2348" s="4">
        <v>1</v>
      </c>
    </row>
    <row r="2349" spans="1:6" x14ac:dyDescent="0.25">
      <c r="A2349" s="4">
        <v>10453680</v>
      </c>
      <c r="B2349" s="9" t="s">
        <v>340</v>
      </c>
      <c r="C2349" s="4" t="s">
        <v>217</v>
      </c>
      <c r="D2349" s="4" t="s">
        <v>136</v>
      </c>
      <c r="E2349" s="4" t="s">
        <v>382</v>
      </c>
      <c r="F2349" s="4">
        <v>1</v>
      </c>
    </row>
    <row r="2350" spans="1:6" x14ac:dyDescent="0.25">
      <c r="A2350" s="4">
        <v>10453680</v>
      </c>
      <c r="B2350" s="9" t="s">
        <v>340</v>
      </c>
      <c r="C2350" s="4" t="s">
        <v>217</v>
      </c>
      <c r="D2350" s="4" t="s">
        <v>136</v>
      </c>
      <c r="E2350" s="4" t="s">
        <v>383</v>
      </c>
      <c r="F2350" s="4">
        <v>1</v>
      </c>
    </row>
    <row r="2351" spans="1:6" x14ac:dyDescent="0.25">
      <c r="A2351" s="4">
        <v>10453680</v>
      </c>
      <c r="B2351" s="9" t="s">
        <v>340</v>
      </c>
      <c r="C2351" s="4" t="s">
        <v>217</v>
      </c>
      <c r="D2351" s="4" t="s">
        <v>136</v>
      </c>
      <c r="E2351" s="4" t="s">
        <v>384</v>
      </c>
      <c r="F2351" s="4">
        <v>1</v>
      </c>
    </row>
    <row r="2352" spans="1:6" x14ac:dyDescent="0.25">
      <c r="A2352" s="4">
        <v>10453680</v>
      </c>
      <c r="B2352" s="9" t="s">
        <v>340</v>
      </c>
      <c r="C2352" s="4" t="s">
        <v>217</v>
      </c>
      <c r="D2352" s="4" t="s">
        <v>136</v>
      </c>
      <c r="E2352" s="4" t="s">
        <v>385</v>
      </c>
      <c r="F2352" s="4">
        <v>0</v>
      </c>
    </row>
    <row r="2353" spans="1:6" x14ac:dyDescent="0.25">
      <c r="A2353" s="4">
        <v>10453680</v>
      </c>
      <c r="B2353" s="9" t="s">
        <v>340</v>
      </c>
      <c r="C2353" s="4" t="s">
        <v>217</v>
      </c>
      <c r="D2353" s="4" t="s">
        <v>136</v>
      </c>
      <c r="E2353" s="4" t="s">
        <v>377</v>
      </c>
      <c r="F2353" s="4">
        <v>0</v>
      </c>
    </row>
    <row r="2354" spans="1:6" x14ac:dyDescent="0.25">
      <c r="A2354" s="4">
        <v>10453681</v>
      </c>
      <c r="B2354" s="9" t="s">
        <v>340</v>
      </c>
      <c r="C2354" s="4" t="s">
        <v>278</v>
      </c>
      <c r="D2354" s="4" t="s">
        <v>253</v>
      </c>
      <c r="E2354" s="4" t="s">
        <v>380</v>
      </c>
      <c r="F2354" s="4">
        <v>1</v>
      </c>
    </row>
    <row r="2355" spans="1:6" x14ac:dyDescent="0.25">
      <c r="A2355" s="4">
        <v>10453681</v>
      </c>
      <c r="B2355" s="9" t="s">
        <v>340</v>
      </c>
      <c r="C2355" s="4" t="s">
        <v>278</v>
      </c>
      <c r="D2355" s="4" t="s">
        <v>253</v>
      </c>
      <c r="E2355" s="4" t="s">
        <v>381</v>
      </c>
      <c r="F2355" s="4">
        <v>1</v>
      </c>
    </row>
    <row r="2356" spans="1:6" x14ac:dyDescent="0.25">
      <c r="A2356" s="4">
        <v>10453681</v>
      </c>
      <c r="B2356" s="9" t="s">
        <v>340</v>
      </c>
      <c r="C2356" s="4" t="s">
        <v>278</v>
      </c>
      <c r="D2356" s="4" t="s">
        <v>253</v>
      </c>
      <c r="E2356" s="4" t="s">
        <v>382</v>
      </c>
      <c r="F2356" s="4">
        <v>1</v>
      </c>
    </row>
    <row r="2357" spans="1:6" x14ac:dyDescent="0.25">
      <c r="A2357" s="4">
        <v>10453681</v>
      </c>
      <c r="B2357" s="9" t="s">
        <v>340</v>
      </c>
      <c r="C2357" s="4" t="s">
        <v>278</v>
      </c>
      <c r="D2357" s="4" t="s">
        <v>253</v>
      </c>
      <c r="E2357" s="4" t="s">
        <v>383</v>
      </c>
      <c r="F2357" s="4">
        <v>1</v>
      </c>
    </row>
    <row r="2358" spans="1:6" x14ac:dyDescent="0.25">
      <c r="A2358" s="4">
        <v>10453681</v>
      </c>
      <c r="B2358" s="9" t="s">
        <v>340</v>
      </c>
      <c r="C2358" s="4" t="s">
        <v>278</v>
      </c>
      <c r="D2358" s="4" t="s">
        <v>253</v>
      </c>
      <c r="E2358" s="4" t="s">
        <v>384</v>
      </c>
      <c r="F2358" s="4">
        <v>1</v>
      </c>
    </row>
    <row r="2359" spans="1:6" x14ac:dyDescent="0.25">
      <c r="A2359" s="4">
        <v>10453681</v>
      </c>
      <c r="B2359" s="9" t="s">
        <v>340</v>
      </c>
      <c r="C2359" s="4" t="s">
        <v>278</v>
      </c>
      <c r="D2359" s="4" t="s">
        <v>253</v>
      </c>
      <c r="E2359" s="4" t="s">
        <v>385</v>
      </c>
      <c r="F2359" s="4">
        <v>1</v>
      </c>
    </row>
    <row r="2360" spans="1:6" x14ac:dyDescent="0.25">
      <c r="A2360" s="4">
        <v>10453681</v>
      </c>
      <c r="B2360" s="9" t="s">
        <v>340</v>
      </c>
      <c r="C2360" s="4" t="s">
        <v>278</v>
      </c>
      <c r="D2360" s="4" t="s">
        <v>253</v>
      </c>
      <c r="E2360" s="4" t="s">
        <v>377</v>
      </c>
      <c r="F2360" s="4">
        <v>0</v>
      </c>
    </row>
    <row r="2361" spans="1:6" x14ac:dyDescent="0.25">
      <c r="A2361" s="4">
        <v>10453682</v>
      </c>
      <c r="B2361" s="9" t="s">
        <v>340</v>
      </c>
      <c r="C2361" s="4" t="s">
        <v>222</v>
      </c>
      <c r="D2361" s="4" t="s">
        <v>136</v>
      </c>
      <c r="E2361" s="4" t="s">
        <v>380</v>
      </c>
      <c r="F2361" s="4">
        <v>1</v>
      </c>
    </row>
    <row r="2362" spans="1:6" x14ac:dyDescent="0.25">
      <c r="A2362" s="4">
        <v>10453682</v>
      </c>
      <c r="B2362" s="9" t="s">
        <v>340</v>
      </c>
      <c r="C2362" s="4" t="s">
        <v>222</v>
      </c>
      <c r="D2362" s="4" t="s">
        <v>136</v>
      </c>
      <c r="E2362" s="4" t="s">
        <v>381</v>
      </c>
      <c r="F2362" s="4">
        <v>1</v>
      </c>
    </row>
    <row r="2363" spans="1:6" x14ac:dyDescent="0.25">
      <c r="A2363" s="4">
        <v>10453682</v>
      </c>
      <c r="B2363" s="9" t="s">
        <v>340</v>
      </c>
      <c r="C2363" s="4" t="s">
        <v>222</v>
      </c>
      <c r="D2363" s="4" t="s">
        <v>136</v>
      </c>
      <c r="E2363" s="4" t="s">
        <v>382</v>
      </c>
      <c r="F2363" s="4">
        <v>1</v>
      </c>
    </row>
    <row r="2364" spans="1:6" x14ac:dyDescent="0.25">
      <c r="A2364" s="4">
        <v>10453682</v>
      </c>
      <c r="B2364" s="9" t="s">
        <v>340</v>
      </c>
      <c r="C2364" s="4" t="s">
        <v>222</v>
      </c>
      <c r="D2364" s="4" t="s">
        <v>136</v>
      </c>
      <c r="E2364" s="4" t="s">
        <v>383</v>
      </c>
      <c r="F2364" s="4">
        <v>1</v>
      </c>
    </row>
    <row r="2365" spans="1:6" x14ac:dyDescent="0.25">
      <c r="A2365" s="4">
        <v>10453682</v>
      </c>
      <c r="B2365" s="9" t="s">
        <v>340</v>
      </c>
      <c r="C2365" s="4" t="s">
        <v>222</v>
      </c>
      <c r="D2365" s="4" t="s">
        <v>136</v>
      </c>
      <c r="E2365" s="4" t="s">
        <v>384</v>
      </c>
      <c r="F2365" s="4">
        <v>1</v>
      </c>
    </row>
    <row r="2366" spans="1:6" x14ac:dyDescent="0.25">
      <c r="A2366" s="4">
        <v>10453682</v>
      </c>
      <c r="B2366" s="9" t="s">
        <v>340</v>
      </c>
      <c r="C2366" s="4" t="s">
        <v>222</v>
      </c>
      <c r="D2366" s="4" t="s">
        <v>136</v>
      </c>
      <c r="E2366" s="4" t="s">
        <v>385</v>
      </c>
      <c r="F2366" s="4">
        <v>1</v>
      </c>
    </row>
    <row r="2367" spans="1:6" x14ac:dyDescent="0.25">
      <c r="A2367" s="4">
        <v>10453682</v>
      </c>
      <c r="B2367" s="9" t="s">
        <v>340</v>
      </c>
      <c r="C2367" s="4" t="s">
        <v>222</v>
      </c>
      <c r="D2367" s="4" t="s">
        <v>136</v>
      </c>
      <c r="E2367" s="4" t="s">
        <v>377</v>
      </c>
      <c r="F2367" s="4">
        <v>0</v>
      </c>
    </row>
    <row r="2368" spans="1:6" x14ac:dyDescent="0.25">
      <c r="A2368" s="4">
        <v>10453683</v>
      </c>
      <c r="B2368" s="9" t="s">
        <v>340</v>
      </c>
      <c r="C2368" s="4" t="s">
        <v>75</v>
      </c>
      <c r="D2368" s="4" t="s">
        <v>48</v>
      </c>
      <c r="E2368" s="4" t="s">
        <v>380</v>
      </c>
      <c r="F2368" s="4">
        <v>1</v>
      </c>
    </row>
    <row r="2369" spans="1:6" x14ac:dyDescent="0.25">
      <c r="A2369" s="4">
        <v>10453683</v>
      </c>
      <c r="B2369" s="9" t="s">
        <v>340</v>
      </c>
      <c r="C2369" s="4" t="s">
        <v>75</v>
      </c>
      <c r="D2369" s="4" t="s">
        <v>48</v>
      </c>
      <c r="E2369" s="4" t="s">
        <v>381</v>
      </c>
      <c r="F2369" s="4">
        <v>1</v>
      </c>
    </row>
    <row r="2370" spans="1:6" x14ac:dyDescent="0.25">
      <c r="A2370" s="4">
        <v>10453683</v>
      </c>
      <c r="B2370" s="9" t="s">
        <v>340</v>
      </c>
      <c r="C2370" s="4" t="s">
        <v>75</v>
      </c>
      <c r="D2370" s="4" t="s">
        <v>48</v>
      </c>
      <c r="E2370" s="4" t="s">
        <v>382</v>
      </c>
      <c r="F2370" s="4">
        <v>1</v>
      </c>
    </row>
    <row r="2371" spans="1:6" x14ac:dyDescent="0.25">
      <c r="A2371" s="4">
        <v>10453683</v>
      </c>
      <c r="B2371" s="9" t="s">
        <v>340</v>
      </c>
      <c r="C2371" s="4" t="s">
        <v>75</v>
      </c>
      <c r="D2371" s="4" t="s">
        <v>48</v>
      </c>
      <c r="E2371" s="4" t="s">
        <v>383</v>
      </c>
      <c r="F2371" s="4">
        <v>1</v>
      </c>
    </row>
    <row r="2372" spans="1:6" x14ac:dyDescent="0.25">
      <c r="A2372" s="4">
        <v>10453683</v>
      </c>
      <c r="B2372" s="9" t="s">
        <v>340</v>
      </c>
      <c r="C2372" s="4" t="s">
        <v>75</v>
      </c>
      <c r="D2372" s="4" t="s">
        <v>48</v>
      </c>
      <c r="E2372" s="4" t="s">
        <v>384</v>
      </c>
      <c r="F2372" s="4">
        <v>1</v>
      </c>
    </row>
    <row r="2373" spans="1:6" x14ac:dyDescent="0.25">
      <c r="A2373" s="4">
        <v>10453683</v>
      </c>
      <c r="B2373" s="9" t="s">
        <v>340</v>
      </c>
      <c r="C2373" s="4" t="s">
        <v>75</v>
      </c>
      <c r="D2373" s="4" t="s">
        <v>48</v>
      </c>
      <c r="E2373" s="4" t="s">
        <v>385</v>
      </c>
      <c r="F2373" s="4">
        <v>0</v>
      </c>
    </row>
    <row r="2374" spans="1:6" x14ac:dyDescent="0.25">
      <c r="A2374" s="4">
        <v>10453683</v>
      </c>
      <c r="B2374" s="9" t="s">
        <v>340</v>
      </c>
      <c r="C2374" s="4" t="s">
        <v>75</v>
      </c>
      <c r="D2374" s="4" t="s">
        <v>48</v>
      </c>
      <c r="E2374" s="4" t="s">
        <v>377</v>
      </c>
      <c r="F2374" s="4">
        <v>0</v>
      </c>
    </row>
    <row r="2375" spans="1:6" x14ac:dyDescent="0.25">
      <c r="A2375" s="4">
        <v>10453684</v>
      </c>
      <c r="B2375" s="9" t="s">
        <v>340</v>
      </c>
      <c r="C2375" s="4" t="s">
        <v>169</v>
      </c>
      <c r="D2375" s="4" t="s">
        <v>104</v>
      </c>
      <c r="E2375" s="4" t="s">
        <v>380</v>
      </c>
      <c r="F2375" s="4">
        <v>1</v>
      </c>
    </row>
    <row r="2376" spans="1:6" x14ac:dyDescent="0.25">
      <c r="A2376" s="4">
        <v>10453684</v>
      </c>
      <c r="B2376" s="9" t="s">
        <v>340</v>
      </c>
      <c r="C2376" s="4" t="s">
        <v>169</v>
      </c>
      <c r="D2376" s="4" t="s">
        <v>104</v>
      </c>
      <c r="E2376" s="4" t="s">
        <v>381</v>
      </c>
      <c r="F2376" s="4">
        <v>1</v>
      </c>
    </row>
    <row r="2377" spans="1:6" x14ac:dyDescent="0.25">
      <c r="A2377" s="4">
        <v>10453684</v>
      </c>
      <c r="B2377" s="9" t="s">
        <v>340</v>
      </c>
      <c r="C2377" s="4" t="s">
        <v>169</v>
      </c>
      <c r="D2377" s="4" t="s">
        <v>104</v>
      </c>
      <c r="E2377" s="4" t="s">
        <v>382</v>
      </c>
      <c r="F2377" s="4">
        <v>1</v>
      </c>
    </row>
    <row r="2378" spans="1:6" x14ac:dyDescent="0.25">
      <c r="A2378" s="4">
        <v>10453684</v>
      </c>
      <c r="B2378" s="9" t="s">
        <v>340</v>
      </c>
      <c r="C2378" s="4" t="s">
        <v>169</v>
      </c>
      <c r="D2378" s="4" t="s">
        <v>104</v>
      </c>
      <c r="E2378" s="4" t="s">
        <v>383</v>
      </c>
      <c r="F2378" s="4">
        <v>1</v>
      </c>
    </row>
    <row r="2379" spans="1:6" x14ac:dyDescent="0.25">
      <c r="A2379" s="4">
        <v>10453684</v>
      </c>
      <c r="B2379" s="9" t="s">
        <v>340</v>
      </c>
      <c r="C2379" s="4" t="s">
        <v>169</v>
      </c>
      <c r="D2379" s="4" t="s">
        <v>104</v>
      </c>
      <c r="E2379" s="4" t="s">
        <v>384</v>
      </c>
      <c r="F2379" s="4">
        <v>1</v>
      </c>
    </row>
    <row r="2380" spans="1:6" x14ac:dyDescent="0.25">
      <c r="A2380" s="4">
        <v>10453684</v>
      </c>
      <c r="B2380" s="9" t="s">
        <v>340</v>
      </c>
      <c r="C2380" s="4" t="s">
        <v>169</v>
      </c>
      <c r="D2380" s="4" t="s">
        <v>104</v>
      </c>
      <c r="E2380" s="4" t="s">
        <v>385</v>
      </c>
      <c r="F2380" s="4">
        <v>1</v>
      </c>
    </row>
    <row r="2381" spans="1:6" x14ac:dyDescent="0.25">
      <c r="A2381" s="4">
        <v>10453684</v>
      </c>
      <c r="B2381" s="9" t="s">
        <v>340</v>
      </c>
      <c r="C2381" s="4" t="s">
        <v>169</v>
      </c>
      <c r="D2381" s="4" t="s">
        <v>104</v>
      </c>
      <c r="E2381" s="4" t="s">
        <v>377</v>
      </c>
      <c r="F2381" s="4">
        <v>0</v>
      </c>
    </row>
    <row r="2382" spans="1:6" x14ac:dyDescent="0.25">
      <c r="A2382" s="4">
        <v>10453685</v>
      </c>
      <c r="B2382" s="9" t="s">
        <v>340</v>
      </c>
      <c r="C2382" s="4" t="s">
        <v>252</v>
      </c>
      <c r="D2382" s="4" t="s">
        <v>253</v>
      </c>
      <c r="E2382" s="4" t="s">
        <v>380</v>
      </c>
      <c r="F2382" s="4">
        <v>1</v>
      </c>
    </row>
    <row r="2383" spans="1:6" x14ac:dyDescent="0.25">
      <c r="A2383" s="4">
        <v>10453685</v>
      </c>
      <c r="B2383" s="9" t="s">
        <v>340</v>
      </c>
      <c r="C2383" s="4" t="s">
        <v>252</v>
      </c>
      <c r="D2383" s="4" t="s">
        <v>253</v>
      </c>
      <c r="E2383" s="4" t="s">
        <v>381</v>
      </c>
      <c r="F2383" s="4">
        <v>1</v>
      </c>
    </row>
    <row r="2384" spans="1:6" x14ac:dyDescent="0.25">
      <c r="A2384" s="4">
        <v>10453685</v>
      </c>
      <c r="B2384" s="9" t="s">
        <v>340</v>
      </c>
      <c r="C2384" s="4" t="s">
        <v>252</v>
      </c>
      <c r="D2384" s="4" t="s">
        <v>253</v>
      </c>
      <c r="E2384" s="4" t="s">
        <v>382</v>
      </c>
      <c r="F2384" s="4">
        <v>1</v>
      </c>
    </row>
    <row r="2385" spans="1:6" x14ac:dyDescent="0.25">
      <c r="A2385" s="4">
        <v>10453685</v>
      </c>
      <c r="B2385" s="9" t="s">
        <v>340</v>
      </c>
      <c r="C2385" s="4" t="s">
        <v>252</v>
      </c>
      <c r="D2385" s="4" t="s">
        <v>253</v>
      </c>
      <c r="E2385" s="4" t="s">
        <v>383</v>
      </c>
      <c r="F2385" s="4">
        <v>1</v>
      </c>
    </row>
    <row r="2386" spans="1:6" x14ac:dyDescent="0.25">
      <c r="A2386" s="4">
        <v>10453685</v>
      </c>
      <c r="B2386" s="9" t="s">
        <v>340</v>
      </c>
      <c r="C2386" s="4" t="s">
        <v>252</v>
      </c>
      <c r="D2386" s="4" t="s">
        <v>253</v>
      </c>
      <c r="E2386" s="4" t="s">
        <v>384</v>
      </c>
      <c r="F2386" s="4">
        <v>1</v>
      </c>
    </row>
    <row r="2387" spans="1:6" x14ac:dyDescent="0.25">
      <c r="A2387" s="4">
        <v>10453685</v>
      </c>
      <c r="B2387" s="9" t="s">
        <v>340</v>
      </c>
      <c r="C2387" s="4" t="s">
        <v>252</v>
      </c>
      <c r="D2387" s="4" t="s">
        <v>253</v>
      </c>
      <c r="E2387" s="4" t="s">
        <v>385</v>
      </c>
      <c r="F2387" s="4">
        <v>0</v>
      </c>
    </row>
    <row r="2388" spans="1:6" x14ac:dyDescent="0.25">
      <c r="A2388" s="4">
        <v>10453685</v>
      </c>
      <c r="B2388" s="9" t="s">
        <v>340</v>
      </c>
      <c r="C2388" s="4" t="s">
        <v>252</v>
      </c>
      <c r="D2388" s="4" t="s">
        <v>253</v>
      </c>
      <c r="E2388" s="4" t="s">
        <v>377</v>
      </c>
      <c r="F2388" s="4">
        <v>0</v>
      </c>
    </row>
    <row r="2389" spans="1:6" x14ac:dyDescent="0.25">
      <c r="A2389" s="4">
        <v>10453686</v>
      </c>
      <c r="B2389" s="9" t="s">
        <v>340</v>
      </c>
      <c r="C2389" s="4" t="s">
        <v>135</v>
      </c>
      <c r="D2389" s="4" t="s">
        <v>136</v>
      </c>
      <c r="E2389" s="4" t="s">
        <v>380</v>
      </c>
      <c r="F2389" s="4">
        <v>1</v>
      </c>
    </row>
    <row r="2390" spans="1:6" x14ac:dyDescent="0.25">
      <c r="A2390" s="4">
        <v>10453686</v>
      </c>
      <c r="B2390" s="9" t="s">
        <v>340</v>
      </c>
      <c r="C2390" s="4" t="s">
        <v>135</v>
      </c>
      <c r="D2390" s="4" t="s">
        <v>136</v>
      </c>
      <c r="E2390" s="4" t="s">
        <v>381</v>
      </c>
      <c r="F2390" s="4">
        <v>1</v>
      </c>
    </row>
    <row r="2391" spans="1:6" x14ac:dyDescent="0.25">
      <c r="A2391" s="4">
        <v>10453686</v>
      </c>
      <c r="B2391" s="9" t="s">
        <v>340</v>
      </c>
      <c r="C2391" s="4" t="s">
        <v>135</v>
      </c>
      <c r="D2391" s="4" t="s">
        <v>136</v>
      </c>
      <c r="E2391" s="4" t="s">
        <v>382</v>
      </c>
      <c r="F2391" s="4">
        <v>1</v>
      </c>
    </row>
    <row r="2392" spans="1:6" x14ac:dyDescent="0.25">
      <c r="A2392" s="4">
        <v>10453686</v>
      </c>
      <c r="B2392" s="9" t="s">
        <v>340</v>
      </c>
      <c r="C2392" s="4" t="s">
        <v>135</v>
      </c>
      <c r="D2392" s="4" t="s">
        <v>136</v>
      </c>
      <c r="E2392" s="4" t="s">
        <v>383</v>
      </c>
      <c r="F2392" s="4">
        <v>1</v>
      </c>
    </row>
    <row r="2393" spans="1:6" x14ac:dyDescent="0.25">
      <c r="A2393" s="4">
        <v>10453686</v>
      </c>
      <c r="B2393" s="9" t="s">
        <v>340</v>
      </c>
      <c r="C2393" s="4" t="s">
        <v>135</v>
      </c>
      <c r="D2393" s="4" t="s">
        <v>136</v>
      </c>
      <c r="E2393" s="4" t="s">
        <v>384</v>
      </c>
      <c r="F2393" s="4">
        <v>1</v>
      </c>
    </row>
    <row r="2394" spans="1:6" x14ac:dyDescent="0.25">
      <c r="A2394" s="4">
        <v>10453686</v>
      </c>
      <c r="B2394" s="9" t="s">
        <v>340</v>
      </c>
      <c r="C2394" s="4" t="s">
        <v>135</v>
      </c>
      <c r="D2394" s="4" t="s">
        <v>136</v>
      </c>
      <c r="E2394" s="4" t="s">
        <v>385</v>
      </c>
      <c r="F2394" s="4">
        <v>0</v>
      </c>
    </row>
    <row r="2395" spans="1:6" x14ac:dyDescent="0.25">
      <c r="A2395" s="4">
        <v>10453686</v>
      </c>
      <c r="B2395" s="9" t="s">
        <v>340</v>
      </c>
      <c r="C2395" s="4" t="s">
        <v>135</v>
      </c>
      <c r="D2395" s="4" t="s">
        <v>136</v>
      </c>
      <c r="E2395" s="4" t="s">
        <v>377</v>
      </c>
      <c r="F2395" s="4">
        <v>0</v>
      </c>
    </row>
    <row r="2396" spans="1:6" x14ac:dyDescent="0.25">
      <c r="A2396" s="4">
        <v>10453687</v>
      </c>
      <c r="B2396" s="9" t="s">
        <v>340</v>
      </c>
      <c r="C2396" s="4" t="s">
        <v>256</v>
      </c>
      <c r="D2396" s="4" t="s">
        <v>253</v>
      </c>
      <c r="E2396" s="4" t="s">
        <v>380</v>
      </c>
      <c r="F2396" s="4">
        <v>1</v>
      </c>
    </row>
    <row r="2397" spans="1:6" x14ac:dyDescent="0.25">
      <c r="A2397" s="4">
        <v>10453687</v>
      </c>
      <c r="B2397" s="9" t="s">
        <v>340</v>
      </c>
      <c r="C2397" s="4" t="s">
        <v>256</v>
      </c>
      <c r="D2397" s="4" t="s">
        <v>253</v>
      </c>
      <c r="E2397" s="4" t="s">
        <v>381</v>
      </c>
      <c r="F2397" s="4">
        <v>1</v>
      </c>
    </row>
    <row r="2398" spans="1:6" x14ac:dyDescent="0.25">
      <c r="A2398" s="4">
        <v>10453687</v>
      </c>
      <c r="B2398" s="9" t="s">
        <v>340</v>
      </c>
      <c r="C2398" s="4" t="s">
        <v>256</v>
      </c>
      <c r="D2398" s="4" t="s">
        <v>253</v>
      </c>
      <c r="E2398" s="4" t="s">
        <v>382</v>
      </c>
      <c r="F2398" s="4">
        <v>1</v>
      </c>
    </row>
    <row r="2399" spans="1:6" x14ac:dyDescent="0.25">
      <c r="A2399" s="4">
        <v>10453687</v>
      </c>
      <c r="B2399" s="9" t="s">
        <v>340</v>
      </c>
      <c r="C2399" s="4" t="s">
        <v>256</v>
      </c>
      <c r="D2399" s="4" t="s">
        <v>253</v>
      </c>
      <c r="E2399" s="4" t="s">
        <v>383</v>
      </c>
      <c r="F2399" s="4">
        <v>1</v>
      </c>
    </row>
    <row r="2400" spans="1:6" x14ac:dyDescent="0.25">
      <c r="A2400" s="4">
        <v>10453687</v>
      </c>
      <c r="B2400" s="9" t="s">
        <v>340</v>
      </c>
      <c r="C2400" s="4" t="s">
        <v>256</v>
      </c>
      <c r="D2400" s="4" t="s">
        <v>253</v>
      </c>
      <c r="E2400" s="4" t="s">
        <v>384</v>
      </c>
      <c r="F2400" s="4">
        <v>1</v>
      </c>
    </row>
    <row r="2401" spans="1:6" x14ac:dyDescent="0.25">
      <c r="A2401" s="4">
        <v>10453687</v>
      </c>
      <c r="B2401" s="9" t="s">
        <v>340</v>
      </c>
      <c r="C2401" s="4" t="s">
        <v>256</v>
      </c>
      <c r="D2401" s="4" t="s">
        <v>253</v>
      </c>
      <c r="E2401" s="4" t="s">
        <v>385</v>
      </c>
      <c r="F2401" s="4">
        <v>1</v>
      </c>
    </row>
    <row r="2402" spans="1:6" x14ac:dyDescent="0.25">
      <c r="A2402" s="4">
        <v>10453687</v>
      </c>
      <c r="B2402" s="9" t="s">
        <v>340</v>
      </c>
      <c r="C2402" s="4" t="s">
        <v>256</v>
      </c>
      <c r="D2402" s="4" t="s">
        <v>253</v>
      </c>
      <c r="E2402" s="4" t="s">
        <v>377</v>
      </c>
      <c r="F2402" s="4">
        <v>0</v>
      </c>
    </row>
    <row r="2403" spans="1:6" x14ac:dyDescent="0.25">
      <c r="A2403" s="4">
        <v>10455159</v>
      </c>
      <c r="B2403" s="9" t="s">
        <v>340</v>
      </c>
      <c r="C2403" s="4" t="s">
        <v>66</v>
      </c>
      <c r="D2403" s="4" t="s">
        <v>48</v>
      </c>
      <c r="E2403" s="4" t="s">
        <v>380</v>
      </c>
      <c r="F2403" s="4">
        <v>1</v>
      </c>
    </row>
    <row r="2404" spans="1:6" x14ac:dyDescent="0.25">
      <c r="A2404" s="4">
        <v>10455159</v>
      </c>
      <c r="B2404" s="9" t="s">
        <v>340</v>
      </c>
      <c r="C2404" s="4" t="s">
        <v>66</v>
      </c>
      <c r="D2404" s="4" t="s">
        <v>48</v>
      </c>
      <c r="E2404" s="4" t="s">
        <v>381</v>
      </c>
      <c r="F2404" s="4">
        <v>1</v>
      </c>
    </row>
    <row r="2405" spans="1:6" x14ac:dyDescent="0.25">
      <c r="A2405" s="4">
        <v>10455159</v>
      </c>
      <c r="B2405" s="9" t="s">
        <v>340</v>
      </c>
      <c r="C2405" s="4" t="s">
        <v>66</v>
      </c>
      <c r="D2405" s="4" t="s">
        <v>48</v>
      </c>
      <c r="E2405" s="4" t="s">
        <v>382</v>
      </c>
      <c r="F2405" s="4">
        <v>1</v>
      </c>
    </row>
    <row r="2406" spans="1:6" x14ac:dyDescent="0.25">
      <c r="A2406" s="4">
        <v>10455159</v>
      </c>
      <c r="B2406" s="9" t="s">
        <v>340</v>
      </c>
      <c r="C2406" s="4" t="s">
        <v>66</v>
      </c>
      <c r="D2406" s="4" t="s">
        <v>48</v>
      </c>
      <c r="E2406" s="4" t="s">
        <v>383</v>
      </c>
      <c r="F2406" s="4">
        <v>1</v>
      </c>
    </row>
    <row r="2407" spans="1:6" x14ac:dyDescent="0.25">
      <c r="A2407" s="4">
        <v>10455159</v>
      </c>
      <c r="B2407" s="9" t="s">
        <v>340</v>
      </c>
      <c r="C2407" s="4" t="s">
        <v>66</v>
      </c>
      <c r="D2407" s="4" t="s">
        <v>48</v>
      </c>
      <c r="E2407" s="4" t="s">
        <v>384</v>
      </c>
      <c r="F2407" s="4">
        <v>1</v>
      </c>
    </row>
    <row r="2408" spans="1:6" x14ac:dyDescent="0.25">
      <c r="A2408" s="4">
        <v>10455159</v>
      </c>
      <c r="B2408" s="9" t="s">
        <v>340</v>
      </c>
      <c r="C2408" s="4" t="s">
        <v>66</v>
      </c>
      <c r="D2408" s="4" t="s">
        <v>48</v>
      </c>
      <c r="E2408" s="4" t="s">
        <v>385</v>
      </c>
      <c r="F2408" s="4">
        <v>1</v>
      </c>
    </row>
    <row r="2409" spans="1:6" x14ac:dyDescent="0.25">
      <c r="A2409" s="4">
        <v>10455159</v>
      </c>
      <c r="B2409" s="9" t="s">
        <v>340</v>
      </c>
      <c r="C2409" s="4" t="s">
        <v>66</v>
      </c>
      <c r="D2409" s="4" t="s">
        <v>48</v>
      </c>
      <c r="E2409" s="4" t="s">
        <v>377</v>
      </c>
      <c r="F2409" s="4">
        <v>0</v>
      </c>
    </row>
    <row r="2410" spans="1:6" x14ac:dyDescent="0.25">
      <c r="A2410" s="4">
        <v>10459227</v>
      </c>
      <c r="B2410" s="9" t="s">
        <v>340</v>
      </c>
      <c r="C2410" s="4" t="s">
        <v>232</v>
      </c>
      <c r="D2410" s="4" t="s">
        <v>233</v>
      </c>
      <c r="E2410" s="4" t="s">
        <v>380</v>
      </c>
      <c r="F2410" s="4">
        <v>1</v>
      </c>
    </row>
    <row r="2411" spans="1:6" x14ac:dyDescent="0.25">
      <c r="A2411" s="4">
        <v>10459227</v>
      </c>
      <c r="B2411" s="9" t="s">
        <v>340</v>
      </c>
      <c r="C2411" s="4" t="s">
        <v>232</v>
      </c>
      <c r="D2411" s="4" t="s">
        <v>233</v>
      </c>
      <c r="E2411" s="4" t="s">
        <v>381</v>
      </c>
      <c r="F2411" s="4">
        <v>1</v>
      </c>
    </row>
    <row r="2412" spans="1:6" x14ac:dyDescent="0.25">
      <c r="A2412" s="4">
        <v>10459227</v>
      </c>
      <c r="B2412" s="9" t="s">
        <v>340</v>
      </c>
      <c r="C2412" s="4" t="s">
        <v>232</v>
      </c>
      <c r="D2412" s="4" t="s">
        <v>233</v>
      </c>
      <c r="E2412" s="4" t="s">
        <v>382</v>
      </c>
      <c r="F2412" s="4">
        <v>1</v>
      </c>
    </row>
    <row r="2413" spans="1:6" x14ac:dyDescent="0.25">
      <c r="A2413" s="4">
        <v>10459227</v>
      </c>
      <c r="B2413" s="9" t="s">
        <v>340</v>
      </c>
      <c r="C2413" s="4" t="s">
        <v>232</v>
      </c>
      <c r="D2413" s="4" t="s">
        <v>233</v>
      </c>
      <c r="E2413" s="4" t="s">
        <v>383</v>
      </c>
      <c r="F2413" s="4">
        <v>1</v>
      </c>
    </row>
    <row r="2414" spans="1:6" x14ac:dyDescent="0.25">
      <c r="A2414" s="4">
        <v>10459227</v>
      </c>
      <c r="B2414" s="9" t="s">
        <v>340</v>
      </c>
      <c r="C2414" s="4" t="s">
        <v>232</v>
      </c>
      <c r="D2414" s="4" t="s">
        <v>233</v>
      </c>
      <c r="E2414" s="4" t="s">
        <v>384</v>
      </c>
      <c r="F2414" s="4">
        <v>1</v>
      </c>
    </row>
    <row r="2415" spans="1:6" x14ac:dyDescent="0.25">
      <c r="A2415" s="4">
        <v>10459227</v>
      </c>
      <c r="B2415" s="9" t="s">
        <v>340</v>
      </c>
      <c r="C2415" s="4" t="s">
        <v>232</v>
      </c>
      <c r="D2415" s="4" t="s">
        <v>233</v>
      </c>
      <c r="E2415" s="4" t="s">
        <v>385</v>
      </c>
      <c r="F2415" s="4">
        <v>1</v>
      </c>
    </row>
    <row r="2416" spans="1:6" x14ac:dyDescent="0.25">
      <c r="A2416" s="4">
        <v>10459227</v>
      </c>
      <c r="B2416" s="9" t="s">
        <v>340</v>
      </c>
      <c r="C2416" s="4" t="s">
        <v>232</v>
      </c>
      <c r="D2416" s="4" t="s">
        <v>233</v>
      </c>
      <c r="E2416" s="4" t="s">
        <v>377</v>
      </c>
      <c r="F2416" s="4">
        <v>0</v>
      </c>
    </row>
    <row r="2417" spans="1:6" x14ac:dyDescent="0.25">
      <c r="A2417" s="10">
        <v>10466388</v>
      </c>
      <c r="B2417" s="10" t="s">
        <v>348</v>
      </c>
      <c r="C2417" s="10" t="s">
        <v>305</v>
      </c>
      <c r="D2417" s="10" t="s">
        <v>253</v>
      </c>
      <c r="E2417" s="10" t="s">
        <v>380</v>
      </c>
      <c r="F2417" s="10">
        <v>1</v>
      </c>
    </row>
    <row r="2418" spans="1:6" x14ac:dyDescent="0.25">
      <c r="A2418" s="10">
        <v>10466388</v>
      </c>
      <c r="B2418" s="10" t="s">
        <v>348</v>
      </c>
      <c r="C2418" s="10" t="s">
        <v>305</v>
      </c>
      <c r="D2418" s="10" t="s">
        <v>253</v>
      </c>
      <c r="E2418" s="10" t="s">
        <v>381</v>
      </c>
      <c r="F2418" s="10">
        <v>1</v>
      </c>
    </row>
    <row r="2419" spans="1:6" x14ac:dyDescent="0.25">
      <c r="A2419" s="10">
        <v>10466388</v>
      </c>
      <c r="B2419" s="10" t="s">
        <v>348</v>
      </c>
      <c r="C2419" s="10" t="s">
        <v>305</v>
      </c>
      <c r="D2419" s="10" t="s">
        <v>253</v>
      </c>
      <c r="E2419" s="10" t="s">
        <v>382</v>
      </c>
      <c r="F2419" s="10">
        <v>1</v>
      </c>
    </row>
    <row r="2420" spans="1:6" x14ac:dyDescent="0.25">
      <c r="A2420" s="10">
        <v>10466388</v>
      </c>
      <c r="B2420" s="10" t="s">
        <v>348</v>
      </c>
      <c r="C2420" s="10" t="s">
        <v>305</v>
      </c>
      <c r="D2420" s="10" t="s">
        <v>253</v>
      </c>
      <c r="E2420" s="10" t="s">
        <v>383</v>
      </c>
      <c r="F2420" s="10">
        <v>1</v>
      </c>
    </row>
    <row r="2421" spans="1:6" x14ac:dyDescent="0.25">
      <c r="A2421" s="10">
        <v>10466388</v>
      </c>
      <c r="B2421" s="10" t="s">
        <v>348</v>
      </c>
      <c r="C2421" s="10" t="s">
        <v>305</v>
      </c>
      <c r="D2421" s="10" t="s">
        <v>253</v>
      </c>
      <c r="E2421" s="10" t="s">
        <v>384</v>
      </c>
      <c r="F2421" s="10">
        <v>1</v>
      </c>
    </row>
    <row r="2422" spans="1:6" x14ac:dyDescent="0.25">
      <c r="A2422" s="10">
        <v>10466388</v>
      </c>
      <c r="B2422" s="10" t="s">
        <v>348</v>
      </c>
      <c r="C2422" s="10" t="s">
        <v>305</v>
      </c>
      <c r="D2422" s="10" t="s">
        <v>253</v>
      </c>
      <c r="E2422" s="10" t="s">
        <v>385</v>
      </c>
      <c r="F2422" s="10">
        <v>1</v>
      </c>
    </row>
    <row r="2423" spans="1:6" x14ac:dyDescent="0.25">
      <c r="A2423" s="10">
        <v>10466388</v>
      </c>
      <c r="B2423" s="10" t="s">
        <v>348</v>
      </c>
      <c r="C2423" s="10" t="s">
        <v>305</v>
      </c>
      <c r="D2423" s="10" t="s">
        <v>253</v>
      </c>
      <c r="E2423" s="10" t="s">
        <v>377</v>
      </c>
      <c r="F2423" s="10">
        <v>0</v>
      </c>
    </row>
    <row r="2424" spans="1:6" x14ac:dyDescent="0.25">
      <c r="A2424" s="10">
        <v>10466389</v>
      </c>
      <c r="B2424" s="10" t="s">
        <v>348</v>
      </c>
      <c r="C2424" s="10" t="s">
        <v>185</v>
      </c>
      <c r="D2424" s="10" t="s">
        <v>186</v>
      </c>
      <c r="E2424" s="10" t="s">
        <v>380</v>
      </c>
      <c r="F2424" s="10">
        <v>1</v>
      </c>
    </row>
    <row r="2425" spans="1:6" x14ac:dyDescent="0.25">
      <c r="A2425" s="10">
        <v>10466389</v>
      </c>
      <c r="B2425" s="10" t="s">
        <v>348</v>
      </c>
      <c r="C2425" s="10" t="s">
        <v>185</v>
      </c>
      <c r="D2425" s="10" t="s">
        <v>186</v>
      </c>
      <c r="E2425" s="10" t="s">
        <v>381</v>
      </c>
      <c r="F2425" s="10">
        <v>1</v>
      </c>
    </row>
    <row r="2426" spans="1:6" x14ac:dyDescent="0.25">
      <c r="A2426" s="10">
        <v>10466389</v>
      </c>
      <c r="B2426" s="10" t="s">
        <v>348</v>
      </c>
      <c r="C2426" s="10" t="s">
        <v>185</v>
      </c>
      <c r="D2426" s="10" t="s">
        <v>186</v>
      </c>
      <c r="E2426" s="10" t="s">
        <v>382</v>
      </c>
      <c r="F2426" s="10">
        <v>0</v>
      </c>
    </row>
    <row r="2427" spans="1:6" x14ac:dyDescent="0.25">
      <c r="A2427" s="10">
        <v>10466389</v>
      </c>
      <c r="B2427" s="10" t="s">
        <v>348</v>
      </c>
      <c r="C2427" s="10" t="s">
        <v>185</v>
      </c>
      <c r="D2427" s="10" t="s">
        <v>186</v>
      </c>
      <c r="E2427" s="10" t="s">
        <v>383</v>
      </c>
      <c r="F2427" s="10">
        <v>0</v>
      </c>
    </row>
    <row r="2428" spans="1:6" x14ac:dyDescent="0.25">
      <c r="A2428" s="10">
        <v>10466389</v>
      </c>
      <c r="B2428" s="10" t="s">
        <v>348</v>
      </c>
      <c r="C2428" s="10" t="s">
        <v>185</v>
      </c>
      <c r="D2428" s="10" t="s">
        <v>186</v>
      </c>
      <c r="E2428" s="10" t="s">
        <v>384</v>
      </c>
      <c r="F2428" s="10">
        <v>1</v>
      </c>
    </row>
    <row r="2429" spans="1:6" x14ac:dyDescent="0.25">
      <c r="A2429" s="10">
        <v>10466389</v>
      </c>
      <c r="B2429" s="10" t="s">
        <v>348</v>
      </c>
      <c r="C2429" s="10" t="s">
        <v>185</v>
      </c>
      <c r="D2429" s="10" t="s">
        <v>186</v>
      </c>
      <c r="E2429" s="10" t="s">
        <v>385</v>
      </c>
      <c r="F2429" s="10">
        <v>1</v>
      </c>
    </row>
    <row r="2430" spans="1:6" x14ac:dyDescent="0.25">
      <c r="A2430" s="10">
        <v>10466389</v>
      </c>
      <c r="B2430" s="10" t="s">
        <v>348</v>
      </c>
      <c r="C2430" s="10" t="s">
        <v>185</v>
      </c>
      <c r="D2430" s="10" t="s">
        <v>186</v>
      </c>
      <c r="E2430" s="10" t="s">
        <v>377</v>
      </c>
      <c r="F2430" s="10">
        <v>0</v>
      </c>
    </row>
    <row r="2431" spans="1:6" x14ac:dyDescent="0.25">
      <c r="A2431" s="10">
        <v>10466390</v>
      </c>
      <c r="B2431" s="10" t="s">
        <v>348</v>
      </c>
      <c r="C2431" s="10" t="s">
        <v>194</v>
      </c>
      <c r="D2431" s="10" t="s">
        <v>186</v>
      </c>
      <c r="E2431" s="10" t="s">
        <v>380</v>
      </c>
      <c r="F2431" s="10">
        <v>1</v>
      </c>
    </row>
    <row r="2432" spans="1:6" x14ac:dyDescent="0.25">
      <c r="A2432" s="10">
        <v>10466390</v>
      </c>
      <c r="B2432" s="10" t="s">
        <v>348</v>
      </c>
      <c r="C2432" s="10" t="s">
        <v>194</v>
      </c>
      <c r="D2432" s="10" t="s">
        <v>186</v>
      </c>
      <c r="E2432" s="10" t="s">
        <v>381</v>
      </c>
      <c r="F2432" s="10">
        <v>1</v>
      </c>
    </row>
    <row r="2433" spans="1:6" x14ac:dyDescent="0.25">
      <c r="A2433" s="10">
        <v>10466390</v>
      </c>
      <c r="B2433" s="10" t="s">
        <v>348</v>
      </c>
      <c r="C2433" s="10" t="s">
        <v>194</v>
      </c>
      <c r="D2433" s="10" t="s">
        <v>186</v>
      </c>
      <c r="E2433" s="10" t="s">
        <v>382</v>
      </c>
      <c r="F2433" s="10">
        <v>1</v>
      </c>
    </row>
    <row r="2434" spans="1:6" x14ac:dyDescent="0.25">
      <c r="A2434" s="10">
        <v>10466390</v>
      </c>
      <c r="B2434" s="10" t="s">
        <v>348</v>
      </c>
      <c r="C2434" s="10" t="s">
        <v>194</v>
      </c>
      <c r="D2434" s="10" t="s">
        <v>186</v>
      </c>
      <c r="E2434" s="10" t="s">
        <v>383</v>
      </c>
      <c r="F2434" s="10">
        <v>1</v>
      </c>
    </row>
    <row r="2435" spans="1:6" x14ac:dyDescent="0.25">
      <c r="A2435" s="10">
        <v>10466390</v>
      </c>
      <c r="B2435" s="10" t="s">
        <v>348</v>
      </c>
      <c r="C2435" s="10" t="s">
        <v>194</v>
      </c>
      <c r="D2435" s="10" t="s">
        <v>186</v>
      </c>
      <c r="E2435" s="10" t="s">
        <v>384</v>
      </c>
      <c r="F2435" s="10">
        <v>1</v>
      </c>
    </row>
    <row r="2436" spans="1:6" x14ac:dyDescent="0.25">
      <c r="A2436" s="10">
        <v>10466390</v>
      </c>
      <c r="B2436" s="10" t="s">
        <v>348</v>
      </c>
      <c r="C2436" s="10" t="s">
        <v>194</v>
      </c>
      <c r="D2436" s="10" t="s">
        <v>186</v>
      </c>
      <c r="E2436" s="10" t="s">
        <v>385</v>
      </c>
      <c r="F2436" s="10">
        <v>1</v>
      </c>
    </row>
    <row r="2437" spans="1:6" x14ac:dyDescent="0.25">
      <c r="A2437" s="10">
        <v>10466390</v>
      </c>
      <c r="B2437" s="10" t="s">
        <v>348</v>
      </c>
      <c r="C2437" s="10" t="s">
        <v>194</v>
      </c>
      <c r="D2437" s="10" t="s">
        <v>186</v>
      </c>
      <c r="E2437" s="10" t="s">
        <v>377</v>
      </c>
      <c r="F2437" s="10">
        <v>0</v>
      </c>
    </row>
    <row r="2438" spans="1:6" x14ac:dyDescent="0.25">
      <c r="A2438" s="10">
        <v>10466391</v>
      </c>
      <c r="B2438" s="10" t="s">
        <v>348</v>
      </c>
      <c r="C2438" s="10" t="s">
        <v>284</v>
      </c>
      <c r="D2438" s="10" t="s">
        <v>233</v>
      </c>
      <c r="E2438" s="10" t="s">
        <v>380</v>
      </c>
      <c r="F2438" s="10">
        <v>1</v>
      </c>
    </row>
    <row r="2439" spans="1:6" x14ac:dyDescent="0.25">
      <c r="A2439" s="10">
        <v>10466391</v>
      </c>
      <c r="B2439" s="10" t="s">
        <v>348</v>
      </c>
      <c r="C2439" s="10" t="s">
        <v>284</v>
      </c>
      <c r="D2439" s="10" t="s">
        <v>233</v>
      </c>
      <c r="E2439" s="10" t="s">
        <v>381</v>
      </c>
      <c r="F2439" s="10">
        <v>1</v>
      </c>
    </row>
    <row r="2440" spans="1:6" x14ac:dyDescent="0.25">
      <c r="A2440" s="10">
        <v>10466391</v>
      </c>
      <c r="B2440" s="10" t="s">
        <v>348</v>
      </c>
      <c r="C2440" s="10" t="s">
        <v>284</v>
      </c>
      <c r="D2440" s="10" t="s">
        <v>233</v>
      </c>
      <c r="E2440" s="10" t="s">
        <v>382</v>
      </c>
      <c r="F2440" s="10">
        <v>1</v>
      </c>
    </row>
    <row r="2441" spans="1:6" x14ac:dyDescent="0.25">
      <c r="A2441" s="10">
        <v>10466391</v>
      </c>
      <c r="B2441" s="10" t="s">
        <v>348</v>
      </c>
      <c r="C2441" s="10" t="s">
        <v>284</v>
      </c>
      <c r="D2441" s="10" t="s">
        <v>233</v>
      </c>
      <c r="E2441" s="10" t="s">
        <v>383</v>
      </c>
      <c r="F2441" s="10">
        <v>1</v>
      </c>
    </row>
    <row r="2442" spans="1:6" x14ac:dyDescent="0.25">
      <c r="A2442" s="10">
        <v>10466391</v>
      </c>
      <c r="B2442" s="10" t="s">
        <v>348</v>
      </c>
      <c r="C2442" s="10" t="s">
        <v>284</v>
      </c>
      <c r="D2442" s="10" t="s">
        <v>233</v>
      </c>
      <c r="E2442" s="10" t="s">
        <v>384</v>
      </c>
      <c r="F2442" s="10">
        <v>1</v>
      </c>
    </row>
    <row r="2443" spans="1:6" x14ac:dyDescent="0.25">
      <c r="A2443" s="10">
        <v>10466391</v>
      </c>
      <c r="B2443" s="10" t="s">
        <v>348</v>
      </c>
      <c r="C2443" s="10" t="s">
        <v>284</v>
      </c>
      <c r="D2443" s="10" t="s">
        <v>233</v>
      </c>
      <c r="E2443" s="10" t="s">
        <v>385</v>
      </c>
      <c r="F2443" s="10">
        <v>1</v>
      </c>
    </row>
    <row r="2444" spans="1:6" x14ac:dyDescent="0.25">
      <c r="A2444" s="10">
        <v>10466391</v>
      </c>
      <c r="B2444" s="10" t="s">
        <v>348</v>
      </c>
      <c r="C2444" s="10" t="s">
        <v>284</v>
      </c>
      <c r="D2444" s="10" t="s">
        <v>233</v>
      </c>
      <c r="E2444" s="10" t="s">
        <v>377</v>
      </c>
      <c r="F2444" s="10">
        <v>0</v>
      </c>
    </row>
    <row r="2445" spans="1:6" x14ac:dyDescent="0.25">
      <c r="A2445" s="10">
        <v>10466392</v>
      </c>
      <c r="B2445" s="10" t="s">
        <v>348</v>
      </c>
      <c r="C2445" s="10" t="s">
        <v>125</v>
      </c>
      <c r="D2445" s="10" t="s">
        <v>104</v>
      </c>
      <c r="E2445" s="10" t="s">
        <v>380</v>
      </c>
      <c r="F2445" s="10">
        <v>1</v>
      </c>
    </row>
    <row r="2446" spans="1:6" x14ac:dyDescent="0.25">
      <c r="A2446" s="10">
        <v>10466392</v>
      </c>
      <c r="B2446" s="10" t="s">
        <v>348</v>
      </c>
      <c r="C2446" s="10" t="s">
        <v>125</v>
      </c>
      <c r="D2446" s="10" t="s">
        <v>104</v>
      </c>
      <c r="E2446" s="10" t="s">
        <v>381</v>
      </c>
      <c r="F2446" s="10">
        <v>1</v>
      </c>
    </row>
    <row r="2447" spans="1:6" x14ac:dyDescent="0.25">
      <c r="A2447" s="10">
        <v>10466392</v>
      </c>
      <c r="B2447" s="10" t="s">
        <v>348</v>
      </c>
      <c r="C2447" s="10" t="s">
        <v>125</v>
      </c>
      <c r="D2447" s="10" t="s">
        <v>104</v>
      </c>
      <c r="E2447" s="10" t="s">
        <v>382</v>
      </c>
      <c r="F2447" s="10">
        <v>1</v>
      </c>
    </row>
    <row r="2448" spans="1:6" x14ac:dyDescent="0.25">
      <c r="A2448" s="10">
        <v>10466392</v>
      </c>
      <c r="B2448" s="10" t="s">
        <v>348</v>
      </c>
      <c r="C2448" s="10" t="s">
        <v>125</v>
      </c>
      <c r="D2448" s="10" t="s">
        <v>104</v>
      </c>
      <c r="E2448" s="10" t="s">
        <v>383</v>
      </c>
      <c r="F2448" s="10">
        <v>1</v>
      </c>
    </row>
    <row r="2449" spans="1:6" x14ac:dyDescent="0.25">
      <c r="A2449" s="10">
        <v>10466392</v>
      </c>
      <c r="B2449" s="10" t="s">
        <v>348</v>
      </c>
      <c r="C2449" s="10" t="s">
        <v>125</v>
      </c>
      <c r="D2449" s="10" t="s">
        <v>104</v>
      </c>
      <c r="E2449" s="10" t="s">
        <v>384</v>
      </c>
      <c r="F2449" s="10">
        <v>1</v>
      </c>
    </row>
    <row r="2450" spans="1:6" x14ac:dyDescent="0.25">
      <c r="A2450" s="10">
        <v>10466392</v>
      </c>
      <c r="B2450" s="10" t="s">
        <v>348</v>
      </c>
      <c r="C2450" s="10" t="s">
        <v>125</v>
      </c>
      <c r="D2450" s="10" t="s">
        <v>104</v>
      </c>
      <c r="E2450" s="10" t="s">
        <v>385</v>
      </c>
      <c r="F2450" s="10">
        <v>1</v>
      </c>
    </row>
    <row r="2451" spans="1:6" x14ac:dyDescent="0.25">
      <c r="A2451" s="10">
        <v>10466392</v>
      </c>
      <c r="B2451" s="10" t="s">
        <v>348</v>
      </c>
      <c r="C2451" s="10" t="s">
        <v>125</v>
      </c>
      <c r="D2451" s="10" t="s">
        <v>104</v>
      </c>
      <c r="E2451" s="10" t="s">
        <v>377</v>
      </c>
      <c r="F2451" s="10">
        <v>0</v>
      </c>
    </row>
    <row r="2452" spans="1:6" x14ac:dyDescent="0.25">
      <c r="A2452" s="10">
        <v>10466393</v>
      </c>
      <c r="B2452" s="10" t="s">
        <v>348</v>
      </c>
      <c r="C2452" s="10" t="s">
        <v>300</v>
      </c>
      <c r="D2452" s="10" t="s">
        <v>233</v>
      </c>
      <c r="E2452" s="10" t="s">
        <v>380</v>
      </c>
      <c r="F2452" s="10">
        <v>1</v>
      </c>
    </row>
    <row r="2453" spans="1:6" x14ac:dyDescent="0.25">
      <c r="A2453" s="10">
        <v>10466393</v>
      </c>
      <c r="B2453" s="10" t="s">
        <v>348</v>
      </c>
      <c r="C2453" s="10" t="s">
        <v>300</v>
      </c>
      <c r="D2453" s="10" t="s">
        <v>233</v>
      </c>
      <c r="E2453" s="10" t="s">
        <v>381</v>
      </c>
      <c r="F2453" s="10">
        <v>1</v>
      </c>
    </row>
    <row r="2454" spans="1:6" x14ac:dyDescent="0.25">
      <c r="A2454" s="10">
        <v>10466393</v>
      </c>
      <c r="B2454" s="10" t="s">
        <v>348</v>
      </c>
      <c r="C2454" s="10" t="s">
        <v>300</v>
      </c>
      <c r="D2454" s="10" t="s">
        <v>233</v>
      </c>
      <c r="E2454" s="10" t="s">
        <v>382</v>
      </c>
      <c r="F2454" s="10">
        <v>1</v>
      </c>
    </row>
    <row r="2455" spans="1:6" x14ac:dyDescent="0.25">
      <c r="A2455" s="10">
        <v>10466393</v>
      </c>
      <c r="B2455" s="10" t="s">
        <v>348</v>
      </c>
      <c r="C2455" s="10" t="s">
        <v>300</v>
      </c>
      <c r="D2455" s="10" t="s">
        <v>233</v>
      </c>
      <c r="E2455" s="10" t="s">
        <v>383</v>
      </c>
      <c r="F2455" s="10">
        <v>1</v>
      </c>
    </row>
    <row r="2456" spans="1:6" x14ac:dyDescent="0.25">
      <c r="A2456" s="10">
        <v>10466393</v>
      </c>
      <c r="B2456" s="10" t="s">
        <v>348</v>
      </c>
      <c r="C2456" s="10" t="s">
        <v>300</v>
      </c>
      <c r="D2456" s="10" t="s">
        <v>233</v>
      </c>
      <c r="E2456" s="10" t="s">
        <v>384</v>
      </c>
      <c r="F2456" s="10">
        <v>1</v>
      </c>
    </row>
    <row r="2457" spans="1:6" x14ac:dyDescent="0.25">
      <c r="A2457" s="10">
        <v>10466393</v>
      </c>
      <c r="B2457" s="10" t="s">
        <v>348</v>
      </c>
      <c r="C2457" s="10" t="s">
        <v>300</v>
      </c>
      <c r="D2457" s="10" t="s">
        <v>233</v>
      </c>
      <c r="E2457" s="10" t="s">
        <v>385</v>
      </c>
      <c r="F2457" s="10">
        <v>1</v>
      </c>
    </row>
    <row r="2458" spans="1:6" x14ac:dyDescent="0.25">
      <c r="A2458" s="10">
        <v>10466393</v>
      </c>
      <c r="B2458" s="10" t="s">
        <v>348</v>
      </c>
      <c r="C2458" s="10" t="s">
        <v>300</v>
      </c>
      <c r="D2458" s="10" t="s">
        <v>233</v>
      </c>
      <c r="E2458" s="10" t="s">
        <v>377</v>
      </c>
      <c r="F2458" s="10">
        <v>0</v>
      </c>
    </row>
    <row r="2459" spans="1:6" x14ac:dyDescent="0.25">
      <c r="A2459" s="10">
        <v>10466394</v>
      </c>
      <c r="B2459" s="10" t="s">
        <v>348</v>
      </c>
      <c r="C2459" s="10" t="s">
        <v>199</v>
      </c>
      <c r="D2459" s="10" t="s">
        <v>186</v>
      </c>
      <c r="E2459" s="10" t="s">
        <v>380</v>
      </c>
      <c r="F2459" s="10">
        <v>1</v>
      </c>
    </row>
    <row r="2460" spans="1:6" x14ac:dyDescent="0.25">
      <c r="A2460" s="10">
        <v>10466394</v>
      </c>
      <c r="B2460" s="10" t="s">
        <v>348</v>
      </c>
      <c r="C2460" s="10" t="s">
        <v>199</v>
      </c>
      <c r="D2460" s="10" t="s">
        <v>186</v>
      </c>
      <c r="E2460" s="10" t="s">
        <v>381</v>
      </c>
      <c r="F2460" s="10">
        <v>1</v>
      </c>
    </row>
    <row r="2461" spans="1:6" x14ac:dyDescent="0.25">
      <c r="A2461" s="10">
        <v>10466394</v>
      </c>
      <c r="B2461" s="10" t="s">
        <v>348</v>
      </c>
      <c r="C2461" s="10" t="s">
        <v>199</v>
      </c>
      <c r="D2461" s="10" t="s">
        <v>186</v>
      </c>
      <c r="E2461" s="10" t="s">
        <v>382</v>
      </c>
      <c r="F2461" s="10">
        <v>1</v>
      </c>
    </row>
    <row r="2462" spans="1:6" x14ac:dyDescent="0.25">
      <c r="A2462" s="10">
        <v>10466394</v>
      </c>
      <c r="B2462" s="10" t="s">
        <v>348</v>
      </c>
      <c r="C2462" s="10" t="s">
        <v>199</v>
      </c>
      <c r="D2462" s="10" t="s">
        <v>186</v>
      </c>
      <c r="E2462" s="10" t="s">
        <v>383</v>
      </c>
      <c r="F2462" s="10">
        <v>1</v>
      </c>
    </row>
    <row r="2463" spans="1:6" x14ac:dyDescent="0.25">
      <c r="A2463" s="10">
        <v>10466394</v>
      </c>
      <c r="B2463" s="10" t="s">
        <v>348</v>
      </c>
      <c r="C2463" s="10" t="s">
        <v>199</v>
      </c>
      <c r="D2463" s="10" t="s">
        <v>186</v>
      </c>
      <c r="E2463" s="10" t="s">
        <v>384</v>
      </c>
      <c r="F2463" s="10">
        <v>1</v>
      </c>
    </row>
    <row r="2464" spans="1:6" x14ac:dyDescent="0.25">
      <c r="A2464" s="10">
        <v>10466394</v>
      </c>
      <c r="B2464" s="10" t="s">
        <v>348</v>
      </c>
      <c r="C2464" s="10" t="s">
        <v>199</v>
      </c>
      <c r="D2464" s="10" t="s">
        <v>186</v>
      </c>
      <c r="E2464" s="10" t="s">
        <v>385</v>
      </c>
      <c r="F2464" s="10">
        <v>1</v>
      </c>
    </row>
    <row r="2465" spans="1:6" x14ac:dyDescent="0.25">
      <c r="A2465" s="10">
        <v>10466394</v>
      </c>
      <c r="B2465" s="10" t="s">
        <v>348</v>
      </c>
      <c r="C2465" s="10" t="s">
        <v>199</v>
      </c>
      <c r="D2465" s="10" t="s">
        <v>186</v>
      </c>
      <c r="E2465" s="10" t="s">
        <v>377</v>
      </c>
      <c r="F2465" s="10">
        <v>0</v>
      </c>
    </row>
    <row r="2466" spans="1:6" x14ac:dyDescent="0.25">
      <c r="A2466" s="10">
        <v>10466395</v>
      </c>
      <c r="B2466" s="10" t="s">
        <v>348</v>
      </c>
      <c r="C2466" s="10" t="s">
        <v>209</v>
      </c>
      <c r="D2466" s="10" t="s">
        <v>186</v>
      </c>
      <c r="E2466" s="10" t="s">
        <v>380</v>
      </c>
      <c r="F2466" s="10">
        <v>1</v>
      </c>
    </row>
    <row r="2467" spans="1:6" x14ac:dyDescent="0.25">
      <c r="A2467" s="10">
        <v>10466395</v>
      </c>
      <c r="B2467" s="10" t="s">
        <v>348</v>
      </c>
      <c r="C2467" s="10" t="s">
        <v>209</v>
      </c>
      <c r="D2467" s="10" t="s">
        <v>186</v>
      </c>
      <c r="E2467" s="10" t="s">
        <v>381</v>
      </c>
      <c r="F2467" s="10">
        <v>1</v>
      </c>
    </row>
    <row r="2468" spans="1:6" x14ac:dyDescent="0.25">
      <c r="A2468" s="10">
        <v>10466395</v>
      </c>
      <c r="B2468" s="10" t="s">
        <v>348</v>
      </c>
      <c r="C2468" s="10" t="s">
        <v>209</v>
      </c>
      <c r="D2468" s="10" t="s">
        <v>186</v>
      </c>
      <c r="E2468" s="10" t="s">
        <v>382</v>
      </c>
      <c r="F2468" s="10">
        <v>1</v>
      </c>
    </row>
    <row r="2469" spans="1:6" x14ac:dyDescent="0.25">
      <c r="A2469" s="10">
        <v>10466395</v>
      </c>
      <c r="B2469" s="10" t="s">
        <v>348</v>
      </c>
      <c r="C2469" s="10" t="s">
        <v>209</v>
      </c>
      <c r="D2469" s="10" t="s">
        <v>186</v>
      </c>
      <c r="E2469" s="10" t="s">
        <v>383</v>
      </c>
      <c r="F2469" s="10">
        <v>1</v>
      </c>
    </row>
    <row r="2470" spans="1:6" x14ac:dyDescent="0.25">
      <c r="A2470" s="10">
        <v>10466395</v>
      </c>
      <c r="B2470" s="10" t="s">
        <v>348</v>
      </c>
      <c r="C2470" s="10" t="s">
        <v>209</v>
      </c>
      <c r="D2470" s="10" t="s">
        <v>186</v>
      </c>
      <c r="E2470" s="10" t="s">
        <v>384</v>
      </c>
      <c r="F2470" s="10">
        <v>1</v>
      </c>
    </row>
    <row r="2471" spans="1:6" x14ac:dyDescent="0.25">
      <c r="A2471" s="10">
        <v>10466395</v>
      </c>
      <c r="B2471" s="10" t="s">
        <v>348</v>
      </c>
      <c r="C2471" s="10" t="s">
        <v>209</v>
      </c>
      <c r="D2471" s="10" t="s">
        <v>186</v>
      </c>
      <c r="E2471" s="10" t="s">
        <v>385</v>
      </c>
      <c r="F2471" s="10">
        <v>0</v>
      </c>
    </row>
    <row r="2472" spans="1:6" x14ac:dyDescent="0.25">
      <c r="A2472" s="10">
        <v>10466395</v>
      </c>
      <c r="B2472" s="10" t="s">
        <v>348</v>
      </c>
      <c r="C2472" s="10" t="s">
        <v>209</v>
      </c>
      <c r="D2472" s="10" t="s">
        <v>186</v>
      </c>
      <c r="E2472" s="10" t="s">
        <v>377</v>
      </c>
      <c r="F2472" s="10">
        <v>0</v>
      </c>
    </row>
    <row r="2473" spans="1:6" x14ac:dyDescent="0.25">
      <c r="A2473" s="10">
        <v>10466396</v>
      </c>
      <c r="B2473" s="10" t="s">
        <v>348</v>
      </c>
      <c r="C2473" s="10" t="s">
        <v>131</v>
      </c>
      <c r="D2473" s="10" t="s">
        <v>104</v>
      </c>
      <c r="E2473" s="10" t="s">
        <v>380</v>
      </c>
      <c r="F2473" s="10">
        <v>1</v>
      </c>
    </row>
    <row r="2474" spans="1:6" x14ac:dyDescent="0.25">
      <c r="A2474" s="10">
        <v>10466396</v>
      </c>
      <c r="B2474" s="10" t="s">
        <v>348</v>
      </c>
      <c r="C2474" s="10" t="s">
        <v>131</v>
      </c>
      <c r="D2474" s="10" t="s">
        <v>104</v>
      </c>
      <c r="E2474" s="10" t="s">
        <v>381</v>
      </c>
      <c r="F2474" s="10">
        <v>1</v>
      </c>
    </row>
    <row r="2475" spans="1:6" x14ac:dyDescent="0.25">
      <c r="A2475" s="10">
        <v>10466396</v>
      </c>
      <c r="B2475" s="10" t="s">
        <v>348</v>
      </c>
      <c r="C2475" s="10" t="s">
        <v>131</v>
      </c>
      <c r="D2475" s="10" t="s">
        <v>104</v>
      </c>
      <c r="E2475" s="10" t="s">
        <v>382</v>
      </c>
      <c r="F2475" s="10">
        <v>1</v>
      </c>
    </row>
    <row r="2476" spans="1:6" x14ac:dyDescent="0.25">
      <c r="A2476" s="10">
        <v>10466396</v>
      </c>
      <c r="B2476" s="10" t="s">
        <v>348</v>
      </c>
      <c r="C2476" s="10" t="s">
        <v>131</v>
      </c>
      <c r="D2476" s="10" t="s">
        <v>104</v>
      </c>
      <c r="E2476" s="10" t="s">
        <v>383</v>
      </c>
      <c r="F2476" s="10">
        <v>1</v>
      </c>
    </row>
    <row r="2477" spans="1:6" x14ac:dyDescent="0.25">
      <c r="A2477" s="10">
        <v>10466396</v>
      </c>
      <c r="B2477" s="10" t="s">
        <v>348</v>
      </c>
      <c r="C2477" s="10" t="s">
        <v>131</v>
      </c>
      <c r="D2477" s="10" t="s">
        <v>104</v>
      </c>
      <c r="E2477" s="10" t="s">
        <v>384</v>
      </c>
      <c r="F2477" s="10">
        <v>1</v>
      </c>
    </row>
    <row r="2478" spans="1:6" x14ac:dyDescent="0.25">
      <c r="A2478" s="10">
        <v>10466396</v>
      </c>
      <c r="B2478" s="10" t="s">
        <v>348</v>
      </c>
      <c r="C2478" s="10" t="s">
        <v>131</v>
      </c>
      <c r="D2478" s="10" t="s">
        <v>104</v>
      </c>
      <c r="E2478" s="10" t="s">
        <v>385</v>
      </c>
      <c r="F2478" s="10">
        <v>1</v>
      </c>
    </row>
    <row r="2479" spans="1:6" x14ac:dyDescent="0.25">
      <c r="A2479" s="10">
        <v>10466396</v>
      </c>
      <c r="B2479" s="10" t="s">
        <v>348</v>
      </c>
      <c r="C2479" s="10" t="s">
        <v>131</v>
      </c>
      <c r="D2479" s="10" t="s">
        <v>104</v>
      </c>
      <c r="E2479" s="10" t="s">
        <v>377</v>
      </c>
      <c r="F2479" s="10">
        <v>0</v>
      </c>
    </row>
    <row r="2480" spans="1:6" x14ac:dyDescent="0.25">
      <c r="A2480" s="10">
        <v>10466397</v>
      </c>
      <c r="B2480" s="10" t="s">
        <v>348</v>
      </c>
      <c r="C2480" s="10" t="s">
        <v>163</v>
      </c>
      <c r="D2480" s="10" t="s">
        <v>136</v>
      </c>
      <c r="E2480" s="10" t="s">
        <v>380</v>
      </c>
      <c r="F2480" s="10">
        <v>1</v>
      </c>
    </row>
    <row r="2481" spans="1:6" x14ac:dyDescent="0.25">
      <c r="A2481" s="10">
        <v>10466397</v>
      </c>
      <c r="B2481" s="10" t="s">
        <v>348</v>
      </c>
      <c r="C2481" s="10" t="s">
        <v>163</v>
      </c>
      <c r="D2481" s="10" t="s">
        <v>136</v>
      </c>
      <c r="E2481" s="10" t="s">
        <v>381</v>
      </c>
      <c r="F2481" s="10">
        <v>1</v>
      </c>
    </row>
    <row r="2482" spans="1:6" x14ac:dyDescent="0.25">
      <c r="A2482" s="10">
        <v>10466397</v>
      </c>
      <c r="B2482" s="10" t="s">
        <v>348</v>
      </c>
      <c r="C2482" s="10" t="s">
        <v>163</v>
      </c>
      <c r="D2482" s="10" t="s">
        <v>136</v>
      </c>
      <c r="E2482" s="10" t="s">
        <v>382</v>
      </c>
      <c r="F2482" s="10">
        <v>1</v>
      </c>
    </row>
    <row r="2483" spans="1:6" x14ac:dyDescent="0.25">
      <c r="A2483" s="10">
        <v>10466397</v>
      </c>
      <c r="B2483" s="10" t="s">
        <v>348</v>
      </c>
      <c r="C2483" s="10" t="s">
        <v>163</v>
      </c>
      <c r="D2483" s="10" t="s">
        <v>136</v>
      </c>
      <c r="E2483" s="10" t="s">
        <v>383</v>
      </c>
      <c r="F2483" s="10">
        <v>1</v>
      </c>
    </row>
    <row r="2484" spans="1:6" x14ac:dyDescent="0.25">
      <c r="A2484" s="10">
        <v>10466397</v>
      </c>
      <c r="B2484" s="10" t="s">
        <v>348</v>
      </c>
      <c r="C2484" s="10" t="s">
        <v>163</v>
      </c>
      <c r="D2484" s="10" t="s">
        <v>136</v>
      </c>
      <c r="E2484" s="10" t="s">
        <v>384</v>
      </c>
      <c r="F2484" s="10">
        <v>1</v>
      </c>
    </row>
    <row r="2485" spans="1:6" x14ac:dyDescent="0.25">
      <c r="A2485" s="10">
        <v>10466397</v>
      </c>
      <c r="B2485" s="10" t="s">
        <v>348</v>
      </c>
      <c r="C2485" s="10" t="s">
        <v>163</v>
      </c>
      <c r="D2485" s="10" t="s">
        <v>136</v>
      </c>
      <c r="E2485" s="10" t="s">
        <v>385</v>
      </c>
      <c r="F2485" s="10">
        <v>1</v>
      </c>
    </row>
    <row r="2486" spans="1:6" x14ac:dyDescent="0.25">
      <c r="A2486" s="10">
        <v>10466397</v>
      </c>
      <c r="B2486" s="10" t="s">
        <v>348</v>
      </c>
      <c r="C2486" s="10" t="s">
        <v>163</v>
      </c>
      <c r="D2486" s="10" t="s">
        <v>136</v>
      </c>
      <c r="E2486" s="10" t="s">
        <v>377</v>
      </c>
      <c r="F2486" s="10">
        <v>0</v>
      </c>
    </row>
    <row r="2487" spans="1:6" x14ac:dyDescent="0.25">
      <c r="A2487" s="10">
        <v>10466398</v>
      </c>
      <c r="B2487" s="10" t="s">
        <v>348</v>
      </c>
      <c r="C2487" s="10" t="s">
        <v>120</v>
      </c>
      <c r="D2487" s="10" t="s">
        <v>104</v>
      </c>
      <c r="E2487" s="10" t="s">
        <v>380</v>
      </c>
      <c r="F2487" s="10">
        <v>1</v>
      </c>
    </row>
    <row r="2488" spans="1:6" x14ac:dyDescent="0.25">
      <c r="A2488" s="10">
        <v>10466398</v>
      </c>
      <c r="B2488" s="10" t="s">
        <v>348</v>
      </c>
      <c r="C2488" s="10" t="s">
        <v>120</v>
      </c>
      <c r="D2488" s="10" t="s">
        <v>104</v>
      </c>
      <c r="E2488" s="10" t="s">
        <v>381</v>
      </c>
      <c r="F2488" s="10">
        <v>1</v>
      </c>
    </row>
    <row r="2489" spans="1:6" x14ac:dyDescent="0.25">
      <c r="A2489" s="10">
        <v>10466398</v>
      </c>
      <c r="B2489" s="10" t="s">
        <v>348</v>
      </c>
      <c r="C2489" s="10" t="s">
        <v>120</v>
      </c>
      <c r="D2489" s="10" t="s">
        <v>104</v>
      </c>
      <c r="E2489" s="10" t="s">
        <v>382</v>
      </c>
      <c r="F2489" s="10">
        <v>1</v>
      </c>
    </row>
    <row r="2490" spans="1:6" x14ac:dyDescent="0.25">
      <c r="A2490" s="10">
        <v>10466398</v>
      </c>
      <c r="B2490" s="10" t="s">
        <v>348</v>
      </c>
      <c r="C2490" s="10" t="s">
        <v>120</v>
      </c>
      <c r="D2490" s="10" t="s">
        <v>104</v>
      </c>
      <c r="E2490" s="10" t="s">
        <v>383</v>
      </c>
      <c r="F2490" s="10">
        <v>1</v>
      </c>
    </row>
    <row r="2491" spans="1:6" x14ac:dyDescent="0.25">
      <c r="A2491" s="10">
        <v>10466398</v>
      </c>
      <c r="B2491" s="10" t="s">
        <v>348</v>
      </c>
      <c r="C2491" s="10" t="s">
        <v>120</v>
      </c>
      <c r="D2491" s="10" t="s">
        <v>104</v>
      </c>
      <c r="E2491" s="10" t="s">
        <v>384</v>
      </c>
      <c r="F2491" s="10">
        <v>1</v>
      </c>
    </row>
    <row r="2492" spans="1:6" x14ac:dyDescent="0.25">
      <c r="A2492" s="10">
        <v>10466398</v>
      </c>
      <c r="B2492" s="10" t="s">
        <v>348</v>
      </c>
      <c r="C2492" s="10" t="s">
        <v>120</v>
      </c>
      <c r="D2492" s="10" t="s">
        <v>104</v>
      </c>
      <c r="E2492" s="10" t="s">
        <v>385</v>
      </c>
      <c r="F2492" s="10">
        <v>1</v>
      </c>
    </row>
    <row r="2493" spans="1:6" x14ac:dyDescent="0.25">
      <c r="A2493" s="10">
        <v>10466398</v>
      </c>
      <c r="B2493" s="10" t="s">
        <v>348</v>
      </c>
      <c r="C2493" s="10" t="s">
        <v>120</v>
      </c>
      <c r="D2493" s="10" t="s">
        <v>104</v>
      </c>
      <c r="E2493" s="10" t="s">
        <v>377</v>
      </c>
      <c r="F2493" s="10">
        <v>0</v>
      </c>
    </row>
    <row r="2494" spans="1:6" x14ac:dyDescent="0.25">
      <c r="A2494" s="10">
        <v>10466399</v>
      </c>
      <c r="B2494" s="10" t="s">
        <v>348</v>
      </c>
      <c r="C2494" s="10" t="s">
        <v>151</v>
      </c>
      <c r="D2494" s="10" t="s">
        <v>136</v>
      </c>
      <c r="E2494" s="10" t="s">
        <v>380</v>
      </c>
      <c r="F2494" s="10">
        <v>1</v>
      </c>
    </row>
    <row r="2495" spans="1:6" x14ac:dyDescent="0.25">
      <c r="A2495" s="10">
        <v>10466399</v>
      </c>
      <c r="B2495" s="10" t="s">
        <v>348</v>
      </c>
      <c r="C2495" s="10" t="s">
        <v>151</v>
      </c>
      <c r="D2495" s="10" t="s">
        <v>136</v>
      </c>
      <c r="E2495" s="10" t="s">
        <v>381</v>
      </c>
      <c r="F2495" s="10">
        <v>1</v>
      </c>
    </row>
    <row r="2496" spans="1:6" x14ac:dyDescent="0.25">
      <c r="A2496" s="10">
        <v>10466399</v>
      </c>
      <c r="B2496" s="10" t="s">
        <v>348</v>
      </c>
      <c r="C2496" s="10" t="s">
        <v>151</v>
      </c>
      <c r="D2496" s="10" t="s">
        <v>136</v>
      </c>
      <c r="E2496" s="10" t="s">
        <v>382</v>
      </c>
      <c r="F2496" s="10">
        <v>1</v>
      </c>
    </row>
    <row r="2497" spans="1:6" x14ac:dyDescent="0.25">
      <c r="A2497" s="10">
        <v>10466399</v>
      </c>
      <c r="B2497" s="10" t="s">
        <v>348</v>
      </c>
      <c r="C2497" s="10" t="s">
        <v>151</v>
      </c>
      <c r="D2497" s="10" t="s">
        <v>136</v>
      </c>
      <c r="E2497" s="10" t="s">
        <v>383</v>
      </c>
      <c r="F2497" s="10">
        <v>0</v>
      </c>
    </row>
    <row r="2498" spans="1:6" x14ac:dyDescent="0.25">
      <c r="A2498" s="10">
        <v>10466399</v>
      </c>
      <c r="B2498" s="10" t="s">
        <v>348</v>
      </c>
      <c r="C2498" s="10" t="s">
        <v>151</v>
      </c>
      <c r="D2498" s="10" t="s">
        <v>136</v>
      </c>
      <c r="E2498" s="10" t="s">
        <v>384</v>
      </c>
      <c r="F2498" s="10">
        <v>1</v>
      </c>
    </row>
    <row r="2499" spans="1:6" x14ac:dyDescent="0.25">
      <c r="A2499" s="10">
        <v>10466399</v>
      </c>
      <c r="B2499" s="10" t="s">
        <v>348</v>
      </c>
      <c r="C2499" s="10" t="s">
        <v>151</v>
      </c>
      <c r="D2499" s="10" t="s">
        <v>136</v>
      </c>
      <c r="E2499" s="10" t="s">
        <v>385</v>
      </c>
      <c r="F2499" s="10">
        <v>0</v>
      </c>
    </row>
    <row r="2500" spans="1:6" x14ac:dyDescent="0.25">
      <c r="A2500" s="10">
        <v>10466399</v>
      </c>
      <c r="B2500" s="10" t="s">
        <v>348</v>
      </c>
      <c r="C2500" s="10" t="s">
        <v>151</v>
      </c>
      <c r="D2500" s="10" t="s">
        <v>136</v>
      </c>
      <c r="E2500" s="10" t="s">
        <v>377</v>
      </c>
      <c r="F2500" s="10">
        <v>0</v>
      </c>
    </row>
    <row r="2501" spans="1:6" x14ac:dyDescent="0.25">
      <c r="A2501" s="10">
        <v>10466400</v>
      </c>
      <c r="B2501" s="10" t="s">
        <v>348</v>
      </c>
      <c r="C2501" s="10" t="s">
        <v>115</v>
      </c>
      <c r="D2501" s="10" t="s">
        <v>104</v>
      </c>
      <c r="E2501" s="10" t="s">
        <v>380</v>
      </c>
      <c r="F2501" s="10">
        <v>1</v>
      </c>
    </row>
    <row r="2502" spans="1:6" x14ac:dyDescent="0.25">
      <c r="A2502" s="10">
        <v>10466400</v>
      </c>
      <c r="B2502" s="10" t="s">
        <v>348</v>
      </c>
      <c r="C2502" s="10" t="s">
        <v>115</v>
      </c>
      <c r="D2502" s="10" t="s">
        <v>104</v>
      </c>
      <c r="E2502" s="10" t="s">
        <v>381</v>
      </c>
      <c r="F2502" s="10">
        <v>0</v>
      </c>
    </row>
    <row r="2503" spans="1:6" x14ac:dyDescent="0.25">
      <c r="A2503" s="10">
        <v>10466400</v>
      </c>
      <c r="B2503" s="10" t="s">
        <v>348</v>
      </c>
      <c r="C2503" s="10" t="s">
        <v>115</v>
      </c>
      <c r="D2503" s="10" t="s">
        <v>104</v>
      </c>
      <c r="E2503" s="10" t="s">
        <v>382</v>
      </c>
      <c r="F2503" s="10">
        <v>0</v>
      </c>
    </row>
    <row r="2504" spans="1:6" x14ac:dyDescent="0.25">
      <c r="A2504" s="10">
        <v>10466400</v>
      </c>
      <c r="B2504" s="10" t="s">
        <v>348</v>
      </c>
      <c r="C2504" s="10" t="s">
        <v>115</v>
      </c>
      <c r="D2504" s="10" t="s">
        <v>104</v>
      </c>
      <c r="E2504" s="10" t="s">
        <v>383</v>
      </c>
      <c r="F2504" s="10">
        <v>0</v>
      </c>
    </row>
    <row r="2505" spans="1:6" x14ac:dyDescent="0.25">
      <c r="A2505" s="10">
        <v>10466400</v>
      </c>
      <c r="B2505" s="10" t="s">
        <v>348</v>
      </c>
      <c r="C2505" s="10" t="s">
        <v>115</v>
      </c>
      <c r="D2505" s="10" t="s">
        <v>104</v>
      </c>
      <c r="E2505" s="10" t="s">
        <v>384</v>
      </c>
      <c r="F2505" s="10">
        <v>1</v>
      </c>
    </row>
    <row r="2506" spans="1:6" x14ac:dyDescent="0.25">
      <c r="A2506" s="10">
        <v>10466400</v>
      </c>
      <c r="B2506" s="10" t="s">
        <v>348</v>
      </c>
      <c r="C2506" s="10" t="s">
        <v>115</v>
      </c>
      <c r="D2506" s="10" t="s">
        <v>104</v>
      </c>
      <c r="E2506" s="10" t="s">
        <v>385</v>
      </c>
      <c r="F2506" s="10">
        <v>0</v>
      </c>
    </row>
    <row r="2507" spans="1:6" x14ac:dyDescent="0.25">
      <c r="A2507" s="10">
        <v>10466400</v>
      </c>
      <c r="B2507" s="10" t="s">
        <v>348</v>
      </c>
      <c r="C2507" s="10" t="s">
        <v>115</v>
      </c>
      <c r="D2507" s="10" t="s">
        <v>104</v>
      </c>
      <c r="E2507" s="10" t="s">
        <v>377</v>
      </c>
      <c r="F2507" s="10">
        <v>0</v>
      </c>
    </row>
    <row r="2508" spans="1:6" x14ac:dyDescent="0.25">
      <c r="A2508" s="10">
        <v>10466401</v>
      </c>
      <c r="B2508" s="10" t="s">
        <v>348</v>
      </c>
      <c r="C2508" s="10" t="s">
        <v>82</v>
      </c>
      <c r="D2508" s="10" t="s">
        <v>48</v>
      </c>
      <c r="E2508" s="10" t="s">
        <v>380</v>
      </c>
      <c r="F2508" s="10">
        <v>1</v>
      </c>
    </row>
    <row r="2509" spans="1:6" x14ac:dyDescent="0.25">
      <c r="A2509" s="10">
        <v>10466401</v>
      </c>
      <c r="B2509" s="10" t="s">
        <v>348</v>
      </c>
      <c r="C2509" s="10" t="s">
        <v>82</v>
      </c>
      <c r="D2509" s="10" t="s">
        <v>48</v>
      </c>
      <c r="E2509" s="10" t="s">
        <v>381</v>
      </c>
      <c r="F2509" s="10">
        <v>1</v>
      </c>
    </row>
    <row r="2510" spans="1:6" x14ac:dyDescent="0.25">
      <c r="A2510" s="10">
        <v>10466401</v>
      </c>
      <c r="B2510" s="10" t="s">
        <v>348</v>
      </c>
      <c r="C2510" s="10" t="s">
        <v>82</v>
      </c>
      <c r="D2510" s="10" t="s">
        <v>48</v>
      </c>
      <c r="E2510" s="10" t="s">
        <v>382</v>
      </c>
      <c r="F2510" s="10">
        <v>1</v>
      </c>
    </row>
    <row r="2511" spans="1:6" x14ac:dyDescent="0.25">
      <c r="A2511" s="10">
        <v>10466401</v>
      </c>
      <c r="B2511" s="10" t="s">
        <v>348</v>
      </c>
      <c r="C2511" s="10" t="s">
        <v>82</v>
      </c>
      <c r="D2511" s="10" t="s">
        <v>48</v>
      </c>
      <c r="E2511" s="10" t="s">
        <v>383</v>
      </c>
      <c r="F2511" s="10">
        <v>1</v>
      </c>
    </row>
    <row r="2512" spans="1:6" x14ac:dyDescent="0.25">
      <c r="A2512" s="10">
        <v>10466401</v>
      </c>
      <c r="B2512" s="10" t="s">
        <v>348</v>
      </c>
      <c r="C2512" s="10" t="s">
        <v>82</v>
      </c>
      <c r="D2512" s="10" t="s">
        <v>48</v>
      </c>
      <c r="E2512" s="10" t="s">
        <v>384</v>
      </c>
      <c r="F2512" s="10">
        <v>1</v>
      </c>
    </row>
    <row r="2513" spans="1:6" x14ac:dyDescent="0.25">
      <c r="A2513" s="10">
        <v>10466401</v>
      </c>
      <c r="B2513" s="10" t="s">
        <v>348</v>
      </c>
      <c r="C2513" s="10" t="s">
        <v>82</v>
      </c>
      <c r="D2513" s="10" t="s">
        <v>48</v>
      </c>
      <c r="E2513" s="10" t="s">
        <v>385</v>
      </c>
      <c r="F2513" s="10">
        <v>0</v>
      </c>
    </row>
    <row r="2514" spans="1:6" x14ac:dyDescent="0.25">
      <c r="A2514" s="10">
        <v>10466401</v>
      </c>
      <c r="B2514" s="10" t="s">
        <v>348</v>
      </c>
      <c r="C2514" s="10" t="s">
        <v>82</v>
      </c>
      <c r="D2514" s="10" t="s">
        <v>48</v>
      </c>
      <c r="E2514" s="10" t="s">
        <v>377</v>
      </c>
      <c r="F2514" s="10">
        <v>0</v>
      </c>
    </row>
    <row r="2515" spans="1:6" x14ac:dyDescent="0.25">
      <c r="A2515" s="10">
        <v>10466402</v>
      </c>
      <c r="B2515" s="10" t="s">
        <v>348</v>
      </c>
      <c r="C2515" s="10" t="s">
        <v>109</v>
      </c>
      <c r="D2515" s="10" t="s">
        <v>104</v>
      </c>
      <c r="E2515" s="10" t="s">
        <v>380</v>
      </c>
      <c r="F2515" s="10">
        <v>1</v>
      </c>
    </row>
    <row r="2516" spans="1:6" x14ac:dyDescent="0.25">
      <c r="A2516" s="10">
        <v>10466402</v>
      </c>
      <c r="B2516" s="10" t="s">
        <v>348</v>
      </c>
      <c r="C2516" s="10" t="s">
        <v>109</v>
      </c>
      <c r="D2516" s="10" t="s">
        <v>104</v>
      </c>
      <c r="E2516" s="10" t="s">
        <v>381</v>
      </c>
      <c r="F2516" s="10">
        <v>1</v>
      </c>
    </row>
    <row r="2517" spans="1:6" x14ac:dyDescent="0.25">
      <c r="A2517" s="10">
        <v>10466402</v>
      </c>
      <c r="B2517" s="10" t="s">
        <v>348</v>
      </c>
      <c r="C2517" s="10" t="s">
        <v>109</v>
      </c>
      <c r="D2517" s="10" t="s">
        <v>104</v>
      </c>
      <c r="E2517" s="10" t="s">
        <v>382</v>
      </c>
      <c r="F2517" s="10">
        <v>1</v>
      </c>
    </row>
    <row r="2518" spans="1:6" x14ac:dyDescent="0.25">
      <c r="A2518" s="10">
        <v>10466402</v>
      </c>
      <c r="B2518" s="10" t="s">
        <v>348</v>
      </c>
      <c r="C2518" s="10" t="s">
        <v>109</v>
      </c>
      <c r="D2518" s="10" t="s">
        <v>104</v>
      </c>
      <c r="E2518" s="10" t="s">
        <v>383</v>
      </c>
      <c r="F2518" s="10">
        <v>1</v>
      </c>
    </row>
    <row r="2519" spans="1:6" x14ac:dyDescent="0.25">
      <c r="A2519" s="10">
        <v>10466402</v>
      </c>
      <c r="B2519" s="10" t="s">
        <v>348</v>
      </c>
      <c r="C2519" s="10" t="s">
        <v>109</v>
      </c>
      <c r="D2519" s="10" t="s">
        <v>104</v>
      </c>
      <c r="E2519" s="10" t="s">
        <v>384</v>
      </c>
      <c r="F2519" s="10">
        <v>1</v>
      </c>
    </row>
    <row r="2520" spans="1:6" x14ac:dyDescent="0.25">
      <c r="A2520" s="10">
        <v>10466402</v>
      </c>
      <c r="B2520" s="10" t="s">
        <v>348</v>
      </c>
      <c r="C2520" s="10" t="s">
        <v>109</v>
      </c>
      <c r="D2520" s="10" t="s">
        <v>104</v>
      </c>
      <c r="E2520" s="10" t="s">
        <v>385</v>
      </c>
      <c r="F2520" s="10">
        <v>1</v>
      </c>
    </row>
    <row r="2521" spans="1:6" x14ac:dyDescent="0.25">
      <c r="A2521" s="10">
        <v>10466402</v>
      </c>
      <c r="B2521" s="10" t="s">
        <v>348</v>
      </c>
      <c r="C2521" s="10" t="s">
        <v>109</v>
      </c>
      <c r="D2521" s="10" t="s">
        <v>104</v>
      </c>
      <c r="E2521" s="10" t="s">
        <v>377</v>
      </c>
      <c r="F2521" s="10">
        <v>0</v>
      </c>
    </row>
    <row r="2522" spans="1:6" x14ac:dyDescent="0.25">
      <c r="A2522" s="10">
        <v>10466403</v>
      </c>
      <c r="B2522" s="10" t="s">
        <v>348</v>
      </c>
      <c r="C2522" s="10" t="s">
        <v>135</v>
      </c>
      <c r="D2522" s="10" t="s">
        <v>136</v>
      </c>
      <c r="E2522" s="10" t="s">
        <v>380</v>
      </c>
      <c r="F2522" s="10">
        <v>1</v>
      </c>
    </row>
    <row r="2523" spans="1:6" x14ac:dyDescent="0.25">
      <c r="A2523" s="10">
        <v>10466403</v>
      </c>
      <c r="B2523" s="10" t="s">
        <v>348</v>
      </c>
      <c r="C2523" s="10" t="s">
        <v>135</v>
      </c>
      <c r="D2523" s="10" t="s">
        <v>136</v>
      </c>
      <c r="E2523" s="10" t="s">
        <v>381</v>
      </c>
      <c r="F2523" s="10">
        <v>0</v>
      </c>
    </row>
    <row r="2524" spans="1:6" x14ac:dyDescent="0.25">
      <c r="A2524" s="10">
        <v>10466403</v>
      </c>
      <c r="B2524" s="10" t="s">
        <v>348</v>
      </c>
      <c r="C2524" s="10" t="s">
        <v>135</v>
      </c>
      <c r="D2524" s="10" t="s">
        <v>136</v>
      </c>
      <c r="E2524" s="10" t="s">
        <v>382</v>
      </c>
      <c r="F2524" s="10">
        <v>1</v>
      </c>
    </row>
    <row r="2525" spans="1:6" x14ac:dyDescent="0.25">
      <c r="A2525" s="10">
        <v>10466403</v>
      </c>
      <c r="B2525" s="10" t="s">
        <v>348</v>
      </c>
      <c r="C2525" s="10" t="s">
        <v>135</v>
      </c>
      <c r="D2525" s="10" t="s">
        <v>136</v>
      </c>
      <c r="E2525" s="10" t="s">
        <v>383</v>
      </c>
      <c r="F2525" s="10">
        <v>0</v>
      </c>
    </row>
    <row r="2526" spans="1:6" x14ac:dyDescent="0.25">
      <c r="A2526" s="10">
        <v>10466403</v>
      </c>
      <c r="B2526" s="10" t="s">
        <v>348</v>
      </c>
      <c r="C2526" s="10" t="s">
        <v>135</v>
      </c>
      <c r="D2526" s="10" t="s">
        <v>136</v>
      </c>
      <c r="E2526" s="10" t="s">
        <v>384</v>
      </c>
      <c r="F2526" s="10">
        <v>1</v>
      </c>
    </row>
    <row r="2527" spans="1:6" x14ac:dyDescent="0.25">
      <c r="A2527" s="10">
        <v>10466403</v>
      </c>
      <c r="B2527" s="10" t="s">
        <v>348</v>
      </c>
      <c r="C2527" s="10" t="s">
        <v>135</v>
      </c>
      <c r="D2527" s="10" t="s">
        <v>136</v>
      </c>
      <c r="E2527" s="10" t="s">
        <v>385</v>
      </c>
      <c r="F2527" s="10">
        <v>0</v>
      </c>
    </row>
    <row r="2528" spans="1:6" x14ac:dyDescent="0.25">
      <c r="A2528" s="10">
        <v>10466403</v>
      </c>
      <c r="B2528" s="10" t="s">
        <v>348</v>
      </c>
      <c r="C2528" s="10" t="s">
        <v>135</v>
      </c>
      <c r="D2528" s="10" t="s">
        <v>136</v>
      </c>
      <c r="E2528" s="10" t="s">
        <v>377</v>
      </c>
      <c r="F2528" s="10">
        <v>0</v>
      </c>
    </row>
    <row r="2529" spans="1:6" x14ac:dyDescent="0.25">
      <c r="A2529" s="10">
        <v>10466404</v>
      </c>
      <c r="B2529" s="10" t="s">
        <v>348</v>
      </c>
      <c r="C2529" s="10" t="s">
        <v>180</v>
      </c>
      <c r="D2529" s="10" t="s">
        <v>104</v>
      </c>
      <c r="E2529" s="10" t="s">
        <v>380</v>
      </c>
      <c r="F2529" s="10">
        <v>1</v>
      </c>
    </row>
    <row r="2530" spans="1:6" x14ac:dyDescent="0.25">
      <c r="A2530" s="10">
        <v>10466404</v>
      </c>
      <c r="B2530" s="10" t="s">
        <v>348</v>
      </c>
      <c r="C2530" s="10" t="s">
        <v>180</v>
      </c>
      <c r="D2530" s="10" t="s">
        <v>104</v>
      </c>
      <c r="E2530" s="10" t="s">
        <v>381</v>
      </c>
      <c r="F2530" s="10">
        <v>1</v>
      </c>
    </row>
    <row r="2531" spans="1:6" x14ac:dyDescent="0.25">
      <c r="A2531" s="10">
        <v>10466404</v>
      </c>
      <c r="B2531" s="10" t="s">
        <v>348</v>
      </c>
      <c r="C2531" s="10" t="s">
        <v>180</v>
      </c>
      <c r="D2531" s="10" t="s">
        <v>104</v>
      </c>
      <c r="E2531" s="10" t="s">
        <v>382</v>
      </c>
      <c r="F2531" s="10">
        <v>1</v>
      </c>
    </row>
    <row r="2532" spans="1:6" x14ac:dyDescent="0.25">
      <c r="A2532" s="10">
        <v>10466404</v>
      </c>
      <c r="B2532" s="10" t="s">
        <v>348</v>
      </c>
      <c r="C2532" s="10" t="s">
        <v>180</v>
      </c>
      <c r="D2532" s="10" t="s">
        <v>104</v>
      </c>
      <c r="E2532" s="10" t="s">
        <v>383</v>
      </c>
      <c r="F2532" s="10">
        <v>1</v>
      </c>
    </row>
    <row r="2533" spans="1:6" x14ac:dyDescent="0.25">
      <c r="A2533" s="10">
        <v>10466404</v>
      </c>
      <c r="B2533" s="10" t="s">
        <v>348</v>
      </c>
      <c r="C2533" s="10" t="s">
        <v>180</v>
      </c>
      <c r="D2533" s="10" t="s">
        <v>104</v>
      </c>
      <c r="E2533" s="10" t="s">
        <v>384</v>
      </c>
      <c r="F2533" s="10">
        <v>1</v>
      </c>
    </row>
    <row r="2534" spans="1:6" x14ac:dyDescent="0.25">
      <c r="A2534" s="10">
        <v>10466404</v>
      </c>
      <c r="B2534" s="10" t="s">
        <v>348</v>
      </c>
      <c r="C2534" s="10" t="s">
        <v>180</v>
      </c>
      <c r="D2534" s="10" t="s">
        <v>104</v>
      </c>
      <c r="E2534" s="10" t="s">
        <v>385</v>
      </c>
      <c r="F2534" s="10">
        <v>1</v>
      </c>
    </row>
    <row r="2535" spans="1:6" x14ac:dyDescent="0.25">
      <c r="A2535" s="10">
        <v>10466404</v>
      </c>
      <c r="B2535" s="10" t="s">
        <v>348</v>
      </c>
      <c r="C2535" s="10" t="s">
        <v>180</v>
      </c>
      <c r="D2535" s="10" t="s">
        <v>104</v>
      </c>
      <c r="E2535" s="10" t="s">
        <v>377</v>
      </c>
      <c r="F2535" s="10">
        <v>0</v>
      </c>
    </row>
    <row r="2536" spans="1:6" x14ac:dyDescent="0.25">
      <c r="A2536" s="10">
        <v>10466405</v>
      </c>
      <c r="B2536" s="10" t="s">
        <v>348</v>
      </c>
      <c r="C2536" s="10" t="s">
        <v>156</v>
      </c>
      <c r="D2536" s="10" t="s">
        <v>136</v>
      </c>
      <c r="E2536" s="10" t="s">
        <v>380</v>
      </c>
      <c r="F2536" s="10">
        <v>1</v>
      </c>
    </row>
    <row r="2537" spans="1:6" x14ac:dyDescent="0.25">
      <c r="A2537" s="10">
        <v>10466405</v>
      </c>
      <c r="B2537" s="10" t="s">
        <v>348</v>
      </c>
      <c r="C2537" s="10" t="s">
        <v>156</v>
      </c>
      <c r="D2537" s="10" t="s">
        <v>136</v>
      </c>
      <c r="E2537" s="10" t="s">
        <v>381</v>
      </c>
      <c r="F2537" s="10">
        <v>1</v>
      </c>
    </row>
    <row r="2538" spans="1:6" x14ac:dyDescent="0.25">
      <c r="A2538" s="10">
        <v>10466405</v>
      </c>
      <c r="B2538" s="10" t="s">
        <v>348</v>
      </c>
      <c r="C2538" s="10" t="s">
        <v>156</v>
      </c>
      <c r="D2538" s="10" t="s">
        <v>136</v>
      </c>
      <c r="E2538" s="10" t="s">
        <v>382</v>
      </c>
      <c r="F2538" s="10">
        <v>1</v>
      </c>
    </row>
    <row r="2539" spans="1:6" x14ac:dyDescent="0.25">
      <c r="A2539" s="10">
        <v>10466405</v>
      </c>
      <c r="B2539" s="10" t="s">
        <v>348</v>
      </c>
      <c r="C2539" s="10" t="s">
        <v>156</v>
      </c>
      <c r="D2539" s="10" t="s">
        <v>136</v>
      </c>
      <c r="E2539" s="10" t="s">
        <v>383</v>
      </c>
      <c r="F2539" s="10">
        <v>1</v>
      </c>
    </row>
    <row r="2540" spans="1:6" x14ac:dyDescent="0.25">
      <c r="A2540" s="10">
        <v>10466405</v>
      </c>
      <c r="B2540" s="10" t="s">
        <v>348</v>
      </c>
      <c r="C2540" s="10" t="s">
        <v>156</v>
      </c>
      <c r="D2540" s="10" t="s">
        <v>136</v>
      </c>
      <c r="E2540" s="10" t="s">
        <v>384</v>
      </c>
      <c r="F2540" s="10">
        <v>1</v>
      </c>
    </row>
    <row r="2541" spans="1:6" x14ac:dyDescent="0.25">
      <c r="A2541" s="10">
        <v>10466405</v>
      </c>
      <c r="B2541" s="10" t="s">
        <v>348</v>
      </c>
      <c r="C2541" s="10" t="s">
        <v>156</v>
      </c>
      <c r="D2541" s="10" t="s">
        <v>136</v>
      </c>
      <c r="E2541" s="10" t="s">
        <v>385</v>
      </c>
      <c r="F2541" s="10">
        <v>0</v>
      </c>
    </row>
    <row r="2542" spans="1:6" x14ac:dyDescent="0.25">
      <c r="A2542" s="10">
        <v>10466405</v>
      </c>
      <c r="B2542" s="10" t="s">
        <v>348</v>
      </c>
      <c r="C2542" s="10" t="s">
        <v>156</v>
      </c>
      <c r="D2542" s="10" t="s">
        <v>136</v>
      </c>
      <c r="E2542" s="10" t="s">
        <v>377</v>
      </c>
      <c r="F2542" s="10">
        <v>0</v>
      </c>
    </row>
    <row r="2543" spans="1:6" x14ac:dyDescent="0.25">
      <c r="A2543" s="10">
        <v>10466406</v>
      </c>
      <c r="B2543" s="10" t="s">
        <v>348</v>
      </c>
      <c r="C2543" s="10" t="s">
        <v>66</v>
      </c>
      <c r="D2543" s="10" t="s">
        <v>48</v>
      </c>
      <c r="E2543" s="10" t="s">
        <v>380</v>
      </c>
      <c r="F2543" s="10">
        <v>1</v>
      </c>
    </row>
    <row r="2544" spans="1:6" x14ac:dyDescent="0.25">
      <c r="A2544" s="10">
        <v>10466406</v>
      </c>
      <c r="B2544" s="10" t="s">
        <v>348</v>
      </c>
      <c r="C2544" s="10" t="s">
        <v>66</v>
      </c>
      <c r="D2544" s="10" t="s">
        <v>48</v>
      </c>
      <c r="E2544" s="10" t="s">
        <v>381</v>
      </c>
      <c r="F2544" s="10">
        <v>0</v>
      </c>
    </row>
    <row r="2545" spans="1:6" x14ac:dyDescent="0.25">
      <c r="A2545" s="10">
        <v>10466406</v>
      </c>
      <c r="B2545" s="10" t="s">
        <v>348</v>
      </c>
      <c r="C2545" s="10" t="s">
        <v>66</v>
      </c>
      <c r="D2545" s="10" t="s">
        <v>48</v>
      </c>
      <c r="E2545" s="10" t="s">
        <v>382</v>
      </c>
      <c r="F2545" s="10">
        <v>1</v>
      </c>
    </row>
    <row r="2546" spans="1:6" x14ac:dyDescent="0.25">
      <c r="A2546" s="10">
        <v>10466406</v>
      </c>
      <c r="B2546" s="10" t="s">
        <v>348</v>
      </c>
      <c r="C2546" s="10" t="s">
        <v>66</v>
      </c>
      <c r="D2546" s="10" t="s">
        <v>48</v>
      </c>
      <c r="E2546" s="10" t="s">
        <v>383</v>
      </c>
      <c r="F2546" s="10">
        <v>0</v>
      </c>
    </row>
    <row r="2547" spans="1:6" x14ac:dyDescent="0.25">
      <c r="A2547" s="10">
        <v>10466406</v>
      </c>
      <c r="B2547" s="10" t="s">
        <v>348</v>
      </c>
      <c r="C2547" s="10" t="s">
        <v>66</v>
      </c>
      <c r="D2547" s="10" t="s">
        <v>48</v>
      </c>
      <c r="E2547" s="10" t="s">
        <v>384</v>
      </c>
      <c r="F2547" s="10">
        <v>1</v>
      </c>
    </row>
    <row r="2548" spans="1:6" x14ac:dyDescent="0.25">
      <c r="A2548" s="10">
        <v>10466406</v>
      </c>
      <c r="B2548" s="10" t="s">
        <v>348</v>
      </c>
      <c r="C2548" s="10" t="s">
        <v>66</v>
      </c>
      <c r="D2548" s="10" t="s">
        <v>48</v>
      </c>
      <c r="E2548" s="10" t="s">
        <v>385</v>
      </c>
      <c r="F2548" s="10">
        <v>0</v>
      </c>
    </row>
    <row r="2549" spans="1:6" x14ac:dyDescent="0.25">
      <c r="A2549" s="10">
        <v>10466406</v>
      </c>
      <c r="B2549" s="10" t="s">
        <v>348</v>
      </c>
      <c r="C2549" s="10" t="s">
        <v>66</v>
      </c>
      <c r="D2549" s="10" t="s">
        <v>48</v>
      </c>
      <c r="E2549" s="10" t="s">
        <v>377</v>
      </c>
      <c r="F2549" s="10">
        <v>0</v>
      </c>
    </row>
    <row r="2550" spans="1:6" x14ac:dyDescent="0.25">
      <c r="A2550" s="10">
        <v>10466407</v>
      </c>
      <c r="B2550" s="10" t="s">
        <v>348</v>
      </c>
      <c r="C2550" s="10" t="s">
        <v>93</v>
      </c>
      <c r="D2550" s="10" t="s">
        <v>48</v>
      </c>
      <c r="E2550" s="10" t="s">
        <v>380</v>
      </c>
      <c r="F2550" s="10">
        <v>1</v>
      </c>
    </row>
    <row r="2551" spans="1:6" x14ac:dyDescent="0.25">
      <c r="A2551" s="10">
        <v>10466407</v>
      </c>
      <c r="B2551" s="10" t="s">
        <v>348</v>
      </c>
      <c r="C2551" s="10" t="s">
        <v>93</v>
      </c>
      <c r="D2551" s="10" t="s">
        <v>48</v>
      </c>
      <c r="E2551" s="10" t="s">
        <v>381</v>
      </c>
      <c r="F2551" s="10">
        <v>1</v>
      </c>
    </row>
    <row r="2552" spans="1:6" x14ac:dyDescent="0.25">
      <c r="A2552" s="10">
        <v>10466407</v>
      </c>
      <c r="B2552" s="10" t="s">
        <v>348</v>
      </c>
      <c r="C2552" s="10" t="s">
        <v>93</v>
      </c>
      <c r="D2552" s="10" t="s">
        <v>48</v>
      </c>
      <c r="E2552" s="10" t="s">
        <v>382</v>
      </c>
      <c r="F2552" s="10">
        <v>0</v>
      </c>
    </row>
    <row r="2553" spans="1:6" x14ac:dyDescent="0.25">
      <c r="A2553" s="10">
        <v>10466407</v>
      </c>
      <c r="B2553" s="10" t="s">
        <v>348</v>
      </c>
      <c r="C2553" s="10" t="s">
        <v>93</v>
      </c>
      <c r="D2553" s="10" t="s">
        <v>48</v>
      </c>
      <c r="E2553" s="10" t="s">
        <v>383</v>
      </c>
      <c r="F2553" s="10">
        <v>1</v>
      </c>
    </row>
    <row r="2554" spans="1:6" x14ac:dyDescent="0.25">
      <c r="A2554" s="10">
        <v>10466407</v>
      </c>
      <c r="B2554" s="10" t="s">
        <v>348</v>
      </c>
      <c r="C2554" s="10" t="s">
        <v>93</v>
      </c>
      <c r="D2554" s="10" t="s">
        <v>48</v>
      </c>
      <c r="E2554" s="10" t="s">
        <v>384</v>
      </c>
      <c r="F2554" s="10">
        <v>1</v>
      </c>
    </row>
    <row r="2555" spans="1:6" x14ac:dyDescent="0.25">
      <c r="A2555" s="10">
        <v>10466407</v>
      </c>
      <c r="B2555" s="10" t="s">
        <v>348</v>
      </c>
      <c r="C2555" s="10" t="s">
        <v>93</v>
      </c>
      <c r="D2555" s="10" t="s">
        <v>48</v>
      </c>
      <c r="E2555" s="10" t="s">
        <v>385</v>
      </c>
      <c r="F2555" s="10">
        <v>1</v>
      </c>
    </row>
    <row r="2556" spans="1:6" x14ac:dyDescent="0.25">
      <c r="A2556" s="10">
        <v>10466407</v>
      </c>
      <c r="B2556" s="10" t="s">
        <v>348</v>
      </c>
      <c r="C2556" s="10" t="s">
        <v>93</v>
      </c>
      <c r="D2556" s="10" t="s">
        <v>48</v>
      </c>
      <c r="E2556" s="10" t="s">
        <v>377</v>
      </c>
      <c r="F2556" s="10">
        <v>0</v>
      </c>
    </row>
    <row r="2557" spans="1:6" x14ac:dyDescent="0.25">
      <c r="A2557" s="10">
        <v>10466408</v>
      </c>
      <c r="B2557" s="10" t="s">
        <v>348</v>
      </c>
      <c r="C2557" s="10" t="s">
        <v>204</v>
      </c>
      <c r="D2557" s="10" t="s">
        <v>186</v>
      </c>
      <c r="E2557" s="10" t="s">
        <v>380</v>
      </c>
      <c r="F2557" s="10">
        <v>1</v>
      </c>
    </row>
    <row r="2558" spans="1:6" x14ac:dyDescent="0.25">
      <c r="A2558" s="10">
        <v>10466408</v>
      </c>
      <c r="B2558" s="10" t="s">
        <v>348</v>
      </c>
      <c r="C2558" s="10" t="s">
        <v>204</v>
      </c>
      <c r="D2558" s="10" t="s">
        <v>186</v>
      </c>
      <c r="E2558" s="10" t="s">
        <v>381</v>
      </c>
      <c r="F2558" s="10">
        <v>1</v>
      </c>
    </row>
    <row r="2559" spans="1:6" x14ac:dyDescent="0.25">
      <c r="A2559" s="10">
        <v>10466408</v>
      </c>
      <c r="B2559" s="10" t="s">
        <v>348</v>
      </c>
      <c r="C2559" s="10" t="s">
        <v>204</v>
      </c>
      <c r="D2559" s="10" t="s">
        <v>186</v>
      </c>
      <c r="E2559" s="10" t="s">
        <v>382</v>
      </c>
      <c r="F2559" s="10">
        <v>1</v>
      </c>
    </row>
    <row r="2560" spans="1:6" x14ac:dyDescent="0.25">
      <c r="A2560" s="10">
        <v>10466408</v>
      </c>
      <c r="B2560" s="10" t="s">
        <v>348</v>
      </c>
      <c r="C2560" s="10" t="s">
        <v>204</v>
      </c>
      <c r="D2560" s="10" t="s">
        <v>186</v>
      </c>
      <c r="E2560" s="10" t="s">
        <v>383</v>
      </c>
      <c r="F2560" s="10">
        <v>1</v>
      </c>
    </row>
    <row r="2561" spans="1:6" x14ac:dyDescent="0.25">
      <c r="A2561" s="10">
        <v>10466408</v>
      </c>
      <c r="B2561" s="10" t="s">
        <v>348</v>
      </c>
      <c r="C2561" s="10" t="s">
        <v>204</v>
      </c>
      <c r="D2561" s="10" t="s">
        <v>186</v>
      </c>
      <c r="E2561" s="10" t="s">
        <v>384</v>
      </c>
      <c r="F2561" s="10">
        <v>1</v>
      </c>
    </row>
    <row r="2562" spans="1:6" x14ac:dyDescent="0.25">
      <c r="A2562" s="10">
        <v>10466408</v>
      </c>
      <c r="B2562" s="10" t="s">
        <v>348</v>
      </c>
      <c r="C2562" s="10" t="s">
        <v>204</v>
      </c>
      <c r="D2562" s="10" t="s">
        <v>186</v>
      </c>
      <c r="E2562" s="10" t="s">
        <v>385</v>
      </c>
      <c r="F2562" s="10">
        <v>1</v>
      </c>
    </row>
    <row r="2563" spans="1:6" x14ac:dyDescent="0.25">
      <c r="A2563" s="10">
        <v>10466408</v>
      </c>
      <c r="B2563" s="10" t="s">
        <v>348</v>
      </c>
      <c r="C2563" s="10" t="s">
        <v>204</v>
      </c>
      <c r="D2563" s="10" t="s">
        <v>186</v>
      </c>
      <c r="E2563" s="10" t="s">
        <v>377</v>
      </c>
      <c r="F2563" s="10">
        <v>0</v>
      </c>
    </row>
    <row r="2564" spans="1:6" x14ac:dyDescent="0.25">
      <c r="A2564" s="10">
        <v>10466409</v>
      </c>
      <c r="B2564" s="10" t="s">
        <v>348</v>
      </c>
      <c r="C2564" s="10" t="s">
        <v>264</v>
      </c>
      <c r="D2564" s="10" t="s">
        <v>186</v>
      </c>
      <c r="E2564" s="10" t="s">
        <v>380</v>
      </c>
      <c r="F2564" s="10">
        <v>1</v>
      </c>
    </row>
    <row r="2565" spans="1:6" x14ac:dyDescent="0.25">
      <c r="A2565" s="10">
        <v>10466409</v>
      </c>
      <c r="B2565" s="10" t="s">
        <v>348</v>
      </c>
      <c r="C2565" s="10" t="s">
        <v>264</v>
      </c>
      <c r="D2565" s="10" t="s">
        <v>186</v>
      </c>
      <c r="E2565" s="10" t="s">
        <v>381</v>
      </c>
      <c r="F2565" s="10">
        <v>1</v>
      </c>
    </row>
    <row r="2566" spans="1:6" x14ac:dyDescent="0.25">
      <c r="A2566" s="10">
        <v>10466409</v>
      </c>
      <c r="B2566" s="10" t="s">
        <v>348</v>
      </c>
      <c r="C2566" s="10" t="s">
        <v>264</v>
      </c>
      <c r="D2566" s="10" t="s">
        <v>186</v>
      </c>
      <c r="E2566" s="10" t="s">
        <v>382</v>
      </c>
      <c r="F2566" s="10">
        <v>1</v>
      </c>
    </row>
    <row r="2567" spans="1:6" x14ac:dyDescent="0.25">
      <c r="A2567" s="10">
        <v>10466409</v>
      </c>
      <c r="B2567" s="10" t="s">
        <v>348</v>
      </c>
      <c r="C2567" s="10" t="s">
        <v>264</v>
      </c>
      <c r="D2567" s="10" t="s">
        <v>186</v>
      </c>
      <c r="E2567" s="10" t="s">
        <v>383</v>
      </c>
      <c r="F2567" s="10">
        <v>1</v>
      </c>
    </row>
    <row r="2568" spans="1:6" x14ac:dyDescent="0.25">
      <c r="A2568" s="10">
        <v>10466409</v>
      </c>
      <c r="B2568" s="10" t="s">
        <v>348</v>
      </c>
      <c r="C2568" s="10" t="s">
        <v>264</v>
      </c>
      <c r="D2568" s="10" t="s">
        <v>186</v>
      </c>
      <c r="E2568" s="10" t="s">
        <v>384</v>
      </c>
      <c r="F2568" s="10">
        <v>1</v>
      </c>
    </row>
    <row r="2569" spans="1:6" x14ac:dyDescent="0.25">
      <c r="A2569" s="10">
        <v>10466409</v>
      </c>
      <c r="B2569" s="10" t="s">
        <v>348</v>
      </c>
      <c r="C2569" s="10" t="s">
        <v>264</v>
      </c>
      <c r="D2569" s="10" t="s">
        <v>186</v>
      </c>
      <c r="E2569" s="10" t="s">
        <v>385</v>
      </c>
      <c r="F2569" s="10">
        <v>1</v>
      </c>
    </row>
    <row r="2570" spans="1:6" x14ac:dyDescent="0.25">
      <c r="A2570" s="10">
        <v>10466409</v>
      </c>
      <c r="B2570" s="10" t="s">
        <v>348</v>
      </c>
      <c r="C2570" s="10" t="s">
        <v>264</v>
      </c>
      <c r="D2570" s="10" t="s">
        <v>186</v>
      </c>
      <c r="E2570" s="10" t="s">
        <v>377</v>
      </c>
      <c r="F2570" s="10">
        <v>0</v>
      </c>
    </row>
    <row r="2571" spans="1:6" x14ac:dyDescent="0.25">
      <c r="A2571" s="10">
        <v>10466410</v>
      </c>
      <c r="B2571" s="10" t="s">
        <v>348</v>
      </c>
      <c r="C2571" s="10" t="s">
        <v>308</v>
      </c>
      <c r="D2571" s="10" t="s">
        <v>48</v>
      </c>
      <c r="E2571" s="10" t="s">
        <v>380</v>
      </c>
      <c r="F2571" s="10">
        <v>1</v>
      </c>
    </row>
    <row r="2572" spans="1:6" x14ac:dyDescent="0.25">
      <c r="A2572" s="10">
        <v>10466410</v>
      </c>
      <c r="B2572" s="10" t="s">
        <v>348</v>
      </c>
      <c r="C2572" s="10" t="s">
        <v>308</v>
      </c>
      <c r="D2572" s="10" t="s">
        <v>48</v>
      </c>
      <c r="E2572" s="10" t="s">
        <v>381</v>
      </c>
      <c r="F2572" s="10">
        <v>1</v>
      </c>
    </row>
    <row r="2573" spans="1:6" x14ac:dyDescent="0.25">
      <c r="A2573" s="10">
        <v>10466410</v>
      </c>
      <c r="B2573" s="10" t="s">
        <v>348</v>
      </c>
      <c r="C2573" s="10" t="s">
        <v>308</v>
      </c>
      <c r="D2573" s="10" t="s">
        <v>48</v>
      </c>
      <c r="E2573" s="10" t="s">
        <v>382</v>
      </c>
      <c r="F2573" s="10">
        <v>1</v>
      </c>
    </row>
    <row r="2574" spans="1:6" x14ac:dyDescent="0.25">
      <c r="A2574" s="10">
        <v>10466410</v>
      </c>
      <c r="B2574" s="10" t="s">
        <v>348</v>
      </c>
      <c r="C2574" s="10" t="s">
        <v>308</v>
      </c>
      <c r="D2574" s="10" t="s">
        <v>48</v>
      </c>
      <c r="E2574" s="10" t="s">
        <v>383</v>
      </c>
      <c r="F2574" s="10">
        <v>1</v>
      </c>
    </row>
    <row r="2575" spans="1:6" x14ac:dyDescent="0.25">
      <c r="A2575" s="10">
        <v>10466410</v>
      </c>
      <c r="B2575" s="10" t="s">
        <v>348</v>
      </c>
      <c r="C2575" s="10" t="s">
        <v>308</v>
      </c>
      <c r="D2575" s="10" t="s">
        <v>48</v>
      </c>
      <c r="E2575" s="10" t="s">
        <v>384</v>
      </c>
      <c r="F2575" s="10">
        <v>1</v>
      </c>
    </row>
    <row r="2576" spans="1:6" x14ac:dyDescent="0.25">
      <c r="A2576" s="10">
        <v>10466410</v>
      </c>
      <c r="B2576" s="10" t="s">
        <v>348</v>
      </c>
      <c r="C2576" s="10" t="s">
        <v>308</v>
      </c>
      <c r="D2576" s="10" t="s">
        <v>48</v>
      </c>
      <c r="E2576" s="10" t="s">
        <v>385</v>
      </c>
      <c r="F2576" s="10">
        <v>1</v>
      </c>
    </row>
    <row r="2577" spans="1:6" x14ac:dyDescent="0.25">
      <c r="A2577" s="10">
        <v>10466410</v>
      </c>
      <c r="B2577" s="10" t="s">
        <v>348</v>
      </c>
      <c r="C2577" s="10" t="s">
        <v>308</v>
      </c>
      <c r="D2577" s="10" t="s">
        <v>48</v>
      </c>
      <c r="E2577" s="10" t="s">
        <v>377</v>
      </c>
      <c r="F2577" s="10">
        <v>0</v>
      </c>
    </row>
    <row r="2578" spans="1:6" x14ac:dyDescent="0.25">
      <c r="A2578" s="10">
        <v>10466411</v>
      </c>
      <c r="B2578" s="10" t="s">
        <v>348</v>
      </c>
      <c r="C2578" s="10" t="s">
        <v>69</v>
      </c>
      <c r="D2578" s="10" t="s">
        <v>48</v>
      </c>
      <c r="E2578" s="10" t="s">
        <v>380</v>
      </c>
      <c r="F2578" s="10">
        <v>1</v>
      </c>
    </row>
    <row r="2579" spans="1:6" x14ac:dyDescent="0.25">
      <c r="A2579" s="10">
        <v>10466411</v>
      </c>
      <c r="B2579" s="10" t="s">
        <v>348</v>
      </c>
      <c r="C2579" s="10" t="s">
        <v>69</v>
      </c>
      <c r="D2579" s="10" t="s">
        <v>48</v>
      </c>
      <c r="E2579" s="10" t="s">
        <v>381</v>
      </c>
      <c r="F2579" s="10">
        <v>1</v>
      </c>
    </row>
    <row r="2580" spans="1:6" x14ac:dyDescent="0.25">
      <c r="A2580" s="10">
        <v>10466411</v>
      </c>
      <c r="B2580" s="10" t="s">
        <v>348</v>
      </c>
      <c r="C2580" s="10" t="s">
        <v>69</v>
      </c>
      <c r="D2580" s="10" t="s">
        <v>48</v>
      </c>
      <c r="E2580" s="10" t="s">
        <v>382</v>
      </c>
      <c r="F2580" s="10">
        <v>1</v>
      </c>
    </row>
    <row r="2581" spans="1:6" x14ac:dyDescent="0.25">
      <c r="A2581" s="10">
        <v>10466411</v>
      </c>
      <c r="B2581" s="10" t="s">
        <v>348</v>
      </c>
      <c r="C2581" s="10" t="s">
        <v>69</v>
      </c>
      <c r="D2581" s="10" t="s">
        <v>48</v>
      </c>
      <c r="E2581" s="10" t="s">
        <v>383</v>
      </c>
      <c r="F2581" s="10">
        <v>1</v>
      </c>
    </row>
    <row r="2582" spans="1:6" x14ac:dyDescent="0.25">
      <c r="A2582" s="10">
        <v>10466411</v>
      </c>
      <c r="B2582" s="10" t="s">
        <v>348</v>
      </c>
      <c r="C2582" s="10" t="s">
        <v>69</v>
      </c>
      <c r="D2582" s="10" t="s">
        <v>48</v>
      </c>
      <c r="E2582" s="10" t="s">
        <v>384</v>
      </c>
      <c r="F2582" s="10">
        <v>1</v>
      </c>
    </row>
    <row r="2583" spans="1:6" x14ac:dyDescent="0.25">
      <c r="A2583" s="10">
        <v>10466411</v>
      </c>
      <c r="B2583" s="10" t="s">
        <v>348</v>
      </c>
      <c r="C2583" s="10" t="s">
        <v>69</v>
      </c>
      <c r="D2583" s="10" t="s">
        <v>48</v>
      </c>
      <c r="E2583" s="10" t="s">
        <v>385</v>
      </c>
      <c r="F2583" s="10">
        <v>1</v>
      </c>
    </row>
    <row r="2584" spans="1:6" x14ac:dyDescent="0.25">
      <c r="A2584" s="10">
        <v>10466411</v>
      </c>
      <c r="B2584" s="10" t="s">
        <v>348</v>
      </c>
      <c r="C2584" s="10" t="s">
        <v>69</v>
      </c>
      <c r="D2584" s="10" t="s">
        <v>48</v>
      </c>
      <c r="E2584" s="10" t="s">
        <v>377</v>
      </c>
      <c r="F2584" s="10">
        <v>0</v>
      </c>
    </row>
    <row r="2585" spans="1:6" x14ac:dyDescent="0.25">
      <c r="A2585" s="10">
        <v>10466412</v>
      </c>
      <c r="B2585" s="10" t="s">
        <v>348</v>
      </c>
      <c r="C2585" s="10" t="s">
        <v>191</v>
      </c>
      <c r="D2585" s="10" t="s">
        <v>186</v>
      </c>
      <c r="E2585" s="10" t="s">
        <v>380</v>
      </c>
      <c r="F2585" s="10">
        <v>1</v>
      </c>
    </row>
    <row r="2586" spans="1:6" x14ac:dyDescent="0.25">
      <c r="A2586" s="10">
        <v>10466412</v>
      </c>
      <c r="B2586" s="10" t="s">
        <v>348</v>
      </c>
      <c r="C2586" s="10" t="s">
        <v>191</v>
      </c>
      <c r="D2586" s="10" t="s">
        <v>186</v>
      </c>
      <c r="E2586" s="10" t="s">
        <v>381</v>
      </c>
      <c r="F2586" s="10">
        <v>1</v>
      </c>
    </row>
    <row r="2587" spans="1:6" x14ac:dyDescent="0.25">
      <c r="A2587" s="10">
        <v>10466412</v>
      </c>
      <c r="B2587" s="10" t="s">
        <v>348</v>
      </c>
      <c r="C2587" s="10" t="s">
        <v>191</v>
      </c>
      <c r="D2587" s="10" t="s">
        <v>186</v>
      </c>
      <c r="E2587" s="10" t="s">
        <v>382</v>
      </c>
      <c r="F2587" s="10">
        <v>1</v>
      </c>
    </row>
    <row r="2588" spans="1:6" x14ac:dyDescent="0.25">
      <c r="A2588" s="10">
        <v>10466412</v>
      </c>
      <c r="B2588" s="10" t="s">
        <v>348</v>
      </c>
      <c r="C2588" s="10" t="s">
        <v>191</v>
      </c>
      <c r="D2588" s="10" t="s">
        <v>186</v>
      </c>
      <c r="E2588" s="10" t="s">
        <v>383</v>
      </c>
      <c r="F2588" s="10">
        <v>1</v>
      </c>
    </row>
    <row r="2589" spans="1:6" x14ac:dyDescent="0.25">
      <c r="A2589" s="10">
        <v>10466412</v>
      </c>
      <c r="B2589" s="10" t="s">
        <v>348</v>
      </c>
      <c r="C2589" s="10" t="s">
        <v>191</v>
      </c>
      <c r="D2589" s="10" t="s">
        <v>186</v>
      </c>
      <c r="E2589" s="10" t="s">
        <v>384</v>
      </c>
      <c r="F2589" s="10">
        <v>1</v>
      </c>
    </row>
    <row r="2590" spans="1:6" x14ac:dyDescent="0.25">
      <c r="A2590" s="10">
        <v>10466412</v>
      </c>
      <c r="B2590" s="10" t="s">
        <v>348</v>
      </c>
      <c r="C2590" s="10" t="s">
        <v>191</v>
      </c>
      <c r="D2590" s="10" t="s">
        <v>186</v>
      </c>
      <c r="E2590" s="10" t="s">
        <v>385</v>
      </c>
      <c r="F2590" s="10">
        <v>1</v>
      </c>
    </row>
    <row r="2591" spans="1:6" x14ac:dyDescent="0.25">
      <c r="A2591" s="10">
        <v>10466412</v>
      </c>
      <c r="B2591" s="10" t="s">
        <v>348</v>
      </c>
      <c r="C2591" s="10" t="s">
        <v>191</v>
      </c>
      <c r="D2591" s="10" t="s">
        <v>186</v>
      </c>
      <c r="E2591" s="10" t="s">
        <v>377</v>
      </c>
      <c r="F2591" s="10">
        <v>0</v>
      </c>
    </row>
    <row r="2592" spans="1:6" x14ac:dyDescent="0.25">
      <c r="A2592" s="10">
        <v>10466413</v>
      </c>
      <c r="B2592" s="10" t="s">
        <v>348</v>
      </c>
      <c r="C2592" s="10" t="s">
        <v>103</v>
      </c>
      <c r="D2592" s="10" t="s">
        <v>104</v>
      </c>
      <c r="E2592" s="10" t="s">
        <v>380</v>
      </c>
      <c r="F2592" s="10">
        <v>1</v>
      </c>
    </row>
    <row r="2593" spans="1:6" x14ac:dyDescent="0.25">
      <c r="A2593" s="10">
        <v>10466413</v>
      </c>
      <c r="B2593" s="10" t="s">
        <v>348</v>
      </c>
      <c r="C2593" s="10" t="s">
        <v>103</v>
      </c>
      <c r="D2593" s="10" t="s">
        <v>104</v>
      </c>
      <c r="E2593" s="10" t="s">
        <v>381</v>
      </c>
      <c r="F2593" s="10">
        <v>1</v>
      </c>
    </row>
    <row r="2594" spans="1:6" x14ac:dyDescent="0.25">
      <c r="A2594" s="10">
        <v>10466413</v>
      </c>
      <c r="B2594" s="10" t="s">
        <v>348</v>
      </c>
      <c r="C2594" s="10" t="s">
        <v>103</v>
      </c>
      <c r="D2594" s="10" t="s">
        <v>104</v>
      </c>
      <c r="E2594" s="10" t="s">
        <v>382</v>
      </c>
      <c r="F2594" s="10">
        <v>1</v>
      </c>
    </row>
    <row r="2595" spans="1:6" x14ac:dyDescent="0.25">
      <c r="A2595" s="10">
        <v>10466413</v>
      </c>
      <c r="B2595" s="10" t="s">
        <v>348</v>
      </c>
      <c r="C2595" s="10" t="s">
        <v>103</v>
      </c>
      <c r="D2595" s="10" t="s">
        <v>104</v>
      </c>
      <c r="E2595" s="10" t="s">
        <v>383</v>
      </c>
      <c r="F2595" s="10">
        <v>1</v>
      </c>
    </row>
    <row r="2596" spans="1:6" x14ac:dyDescent="0.25">
      <c r="A2596" s="10">
        <v>10466413</v>
      </c>
      <c r="B2596" s="10" t="s">
        <v>348</v>
      </c>
      <c r="C2596" s="10" t="s">
        <v>103</v>
      </c>
      <c r="D2596" s="10" t="s">
        <v>104</v>
      </c>
      <c r="E2596" s="10" t="s">
        <v>384</v>
      </c>
      <c r="F2596" s="10">
        <v>1</v>
      </c>
    </row>
    <row r="2597" spans="1:6" x14ac:dyDescent="0.25">
      <c r="A2597" s="10">
        <v>10466413</v>
      </c>
      <c r="B2597" s="10" t="s">
        <v>348</v>
      </c>
      <c r="C2597" s="10" t="s">
        <v>103</v>
      </c>
      <c r="D2597" s="10" t="s">
        <v>104</v>
      </c>
      <c r="E2597" s="10" t="s">
        <v>385</v>
      </c>
      <c r="F2597" s="10">
        <v>1</v>
      </c>
    </row>
    <row r="2598" spans="1:6" x14ac:dyDescent="0.25">
      <c r="A2598" s="10">
        <v>10466413</v>
      </c>
      <c r="B2598" s="10" t="s">
        <v>348</v>
      </c>
      <c r="C2598" s="10" t="s">
        <v>103</v>
      </c>
      <c r="D2598" s="10" t="s">
        <v>104</v>
      </c>
      <c r="E2598" s="10" t="s">
        <v>377</v>
      </c>
      <c r="F2598" s="10">
        <v>0</v>
      </c>
    </row>
    <row r="2599" spans="1:6" x14ac:dyDescent="0.25">
      <c r="A2599" s="10">
        <v>10466414</v>
      </c>
      <c r="B2599" s="10" t="s">
        <v>348</v>
      </c>
      <c r="C2599" s="10" t="s">
        <v>177</v>
      </c>
      <c r="D2599" s="10" t="s">
        <v>104</v>
      </c>
      <c r="E2599" s="10" t="s">
        <v>380</v>
      </c>
      <c r="F2599" s="10">
        <v>1</v>
      </c>
    </row>
    <row r="2600" spans="1:6" x14ac:dyDescent="0.25">
      <c r="A2600" s="10">
        <v>10466414</v>
      </c>
      <c r="B2600" s="10" t="s">
        <v>348</v>
      </c>
      <c r="C2600" s="10" t="s">
        <v>177</v>
      </c>
      <c r="D2600" s="10" t="s">
        <v>104</v>
      </c>
      <c r="E2600" s="10" t="s">
        <v>381</v>
      </c>
      <c r="F2600" s="10">
        <v>1</v>
      </c>
    </row>
    <row r="2601" spans="1:6" x14ac:dyDescent="0.25">
      <c r="A2601" s="10">
        <v>10466414</v>
      </c>
      <c r="B2601" s="10" t="s">
        <v>348</v>
      </c>
      <c r="C2601" s="10" t="s">
        <v>177</v>
      </c>
      <c r="D2601" s="10" t="s">
        <v>104</v>
      </c>
      <c r="E2601" s="10" t="s">
        <v>382</v>
      </c>
      <c r="F2601" s="10">
        <v>1</v>
      </c>
    </row>
    <row r="2602" spans="1:6" x14ac:dyDescent="0.25">
      <c r="A2602" s="10">
        <v>10466414</v>
      </c>
      <c r="B2602" s="10" t="s">
        <v>348</v>
      </c>
      <c r="C2602" s="10" t="s">
        <v>177</v>
      </c>
      <c r="D2602" s="10" t="s">
        <v>104</v>
      </c>
      <c r="E2602" s="10" t="s">
        <v>383</v>
      </c>
      <c r="F2602" s="10">
        <v>1</v>
      </c>
    </row>
    <row r="2603" spans="1:6" x14ac:dyDescent="0.25">
      <c r="A2603" s="10">
        <v>10466414</v>
      </c>
      <c r="B2603" s="10" t="s">
        <v>348</v>
      </c>
      <c r="C2603" s="10" t="s">
        <v>177</v>
      </c>
      <c r="D2603" s="10" t="s">
        <v>104</v>
      </c>
      <c r="E2603" s="10" t="s">
        <v>384</v>
      </c>
      <c r="F2603" s="10">
        <v>1</v>
      </c>
    </row>
    <row r="2604" spans="1:6" x14ac:dyDescent="0.25">
      <c r="A2604" s="10">
        <v>10466414</v>
      </c>
      <c r="B2604" s="10" t="s">
        <v>348</v>
      </c>
      <c r="C2604" s="10" t="s">
        <v>177</v>
      </c>
      <c r="D2604" s="10" t="s">
        <v>104</v>
      </c>
      <c r="E2604" s="10" t="s">
        <v>385</v>
      </c>
      <c r="F2604" s="10">
        <v>1</v>
      </c>
    </row>
    <row r="2605" spans="1:6" x14ac:dyDescent="0.25">
      <c r="A2605" s="10">
        <v>10466414</v>
      </c>
      <c r="B2605" s="10" t="s">
        <v>348</v>
      </c>
      <c r="C2605" s="10" t="s">
        <v>177</v>
      </c>
      <c r="D2605" s="10" t="s">
        <v>104</v>
      </c>
      <c r="E2605" s="10" t="s">
        <v>377</v>
      </c>
      <c r="F2605" s="10">
        <v>0</v>
      </c>
    </row>
    <row r="2606" spans="1:6" x14ac:dyDescent="0.25">
      <c r="A2606" s="10">
        <v>10466415</v>
      </c>
      <c r="B2606" s="10" t="s">
        <v>348</v>
      </c>
      <c r="C2606" s="10" t="s">
        <v>269</v>
      </c>
      <c r="D2606" s="10" t="s">
        <v>186</v>
      </c>
      <c r="E2606" s="10" t="s">
        <v>380</v>
      </c>
      <c r="F2606" s="10">
        <v>1</v>
      </c>
    </row>
    <row r="2607" spans="1:6" x14ac:dyDescent="0.25">
      <c r="A2607" s="10">
        <v>10466415</v>
      </c>
      <c r="B2607" s="10" t="s">
        <v>348</v>
      </c>
      <c r="C2607" s="10" t="s">
        <v>269</v>
      </c>
      <c r="D2607" s="10" t="s">
        <v>186</v>
      </c>
      <c r="E2607" s="10" t="s">
        <v>381</v>
      </c>
      <c r="F2607" s="10">
        <v>1</v>
      </c>
    </row>
    <row r="2608" spans="1:6" x14ac:dyDescent="0.25">
      <c r="A2608" s="10">
        <v>10466415</v>
      </c>
      <c r="B2608" s="10" t="s">
        <v>348</v>
      </c>
      <c r="C2608" s="10" t="s">
        <v>269</v>
      </c>
      <c r="D2608" s="10" t="s">
        <v>186</v>
      </c>
      <c r="E2608" s="10" t="s">
        <v>382</v>
      </c>
      <c r="F2608" s="10">
        <v>1</v>
      </c>
    </row>
    <row r="2609" spans="1:6" x14ac:dyDescent="0.25">
      <c r="A2609" s="10">
        <v>10466415</v>
      </c>
      <c r="B2609" s="10" t="s">
        <v>348</v>
      </c>
      <c r="C2609" s="10" t="s">
        <v>269</v>
      </c>
      <c r="D2609" s="10" t="s">
        <v>186</v>
      </c>
      <c r="E2609" s="10" t="s">
        <v>383</v>
      </c>
      <c r="F2609" s="10">
        <v>1</v>
      </c>
    </row>
    <row r="2610" spans="1:6" x14ac:dyDescent="0.25">
      <c r="A2610" s="10">
        <v>10466415</v>
      </c>
      <c r="B2610" s="10" t="s">
        <v>348</v>
      </c>
      <c r="C2610" s="10" t="s">
        <v>269</v>
      </c>
      <c r="D2610" s="10" t="s">
        <v>186</v>
      </c>
      <c r="E2610" s="10" t="s">
        <v>384</v>
      </c>
      <c r="F2610" s="10">
        <v>1</v>
      </c>
    </row>
    <row r="2611" spans="1:6" x14ac:dyDescent="0.25">
      <c r="A2611" s="10">
        <v>10466415</v>
      </c>
      <c r="B2611" s="10" t="s">
        <v>348</v>
      </c>
      <c r="C2611" s="10" t="s">
        <v>269</v>
      </c>
      <c r="D2611" s="10" t="s">
        <v>186</v>
      </c>
      <c r="E2611" s="10" t="s">
        <v>385</v>
      </c>
      <c r="F2611" s="10">
        <v>1</v>
      </c>
    </row>
    <row r="2612" spans="1:6" x14ac:dyDescent="0.25">
      <c r="A2612" s="10">
        <v>10466415</v>
      </c>
      <c r="B2612" s="10" t="s">
        <v>348</v>
      </c>
      <c r="C2612" s="10" t="s">
        <v>269</v>
      </c>
      <c r="D2612" s="10" t="s">
        <v>186</v>
      </c>
      <c r="E2612" s="10" t="s">
        <v>377</v>
      </c>
      <c r="F2612" s="10">
        <v>0</v>
      </c>
    </row>
    <row r="2613" spans="1:6" x14ac:dyDescent="0.25">
      <c r="A2613" s="10">
        <v>10466416</v>
      </c>
      <c r="B2613" s="10" t="s">
        <v>348</v>
      </c>
      <c r="C2613" s="10" t="s">
        <v>87</v>
      </c>
      <c r="D2613" s="10" t="s">
        <v>48</v>
      </c>
      <c r="E2613" s="10" t="s">
        <v>380</v>
      </c>
      <c r="F2613" s="10">
        <v>1</v>
      </c>
    </row>
    <row r="2614" spans="1:6" x14ac:dyDescent="0.25">
      <c r="A2614" s="10">
        <v>10466416</v>
      </c>
      <c r="B2614" s="10" t="s">
        <v>348</v>
      </c>
      <c r="C2614" s="10" t="s">
        <v>87</v>
      </c>
      <c r="D2614" s="10" t="s">
        <v>48</v>
      </c>
      <c r="E2614" s="10" t="s">
        <v>381</v>
      </c>
      <c r="F2614" s="10">
        <v>1</v>
      </c>
    </row>
    <row r="2615" spans="1:6" x14ac:dyDescent="0.25">
      <c r="A2615" s="10">
        <v>10466416</v>
      </c>
      <c r="B2615" s="10" t="s">
        <v>348</v>
      </c>
      <c r="C2615" s="10" t="s">
        <v>87</v>
      </c>
      <c r="D2615" s="10" t="s">
        <v>48</v>
      </c>
      <c r="E2615" s="10" t="s">
        <v>382</v>
      </c>
      <c r="F2615" s="10">
        <v>1</v>
      </c>
    </row>
    <row r="2616" spans="1:6" x14ac:dyDescent="0.25">
      <c r="A2616" s="10">
        <v>10466416</v>
      </c>
      <c r="B2616" s="10" t="s">
        <v>348</v>
      </c>
      <c r="C2616" s="10" t="s">
        <v>87</v>
      </c>
      <c r="D2616" s="10" t="s">
        <v>48</v>
      </c>
      <c r="E2616" s="10" t="s">
        <v>383</v>
      </c>
      <c r="F2616" s="10">
        <v>1</v>
      </c>
    </row>
    <row r="2617" spans="1:6" x14ac:dyDescent="0.25">
      <c r="A2617" s="10">
        <v>10466416</v>
      </c>
      <c r="B2617" s="10" t="s">
        <v>348</v>
      </c>
      <c r="C2617" s="10" t="s">
        <v>87</v>
      </c>
      <c r="D2617" s="10" t="s">
        <v>48</v>
      </c>
      <c r="E2617" s="10" t="s">
        <v>384</v>
      </c>
      <c r="F2617" s="10">
        <v>1</v>
      </c>
    </row>
    <row r="2618" spans="1:6" x14ac:dyDescent="0.25">
      <c r="A2618" s="10">
        <v>10466416</v>
      </c>
      <c r="B2618" s="10" t="s">
        <v>348</v>
      </c>
      <c r="C2618" s="10" t="s">
        <v>87</v>
      </c>
      <c r="D2618" s="10" t="s">
        <v>48</v>
      </c>
      <c r="E2618" s="10" t="s">
        <v>385</v>
      </c>
      <c r="F2618" s="10">
        <v>1</v>
      </c>
    </row>
    <row r="2619" spans="1:6" x14ac:dyDescent="0.25">
      <c r="A2619" s="10">
        <v>10466416</v>
      </c>
      <c r="B2619" s="10" t="s">
        <v>348</v>
      </c>
      <c r="C2619" s="10" t="s">
        <v>87</v>
      </c>
      <c r="D2619" s="10" t="s">
        <v>48</v>
      </c>
      <c r="E2619" s="10" t="s">
        <v>377</v>
      </c>
      <c r="F2619" s="10">
        <v>0</v>
      </c>
    </row>
    <row r="2620" spans="1:6" x14ac:dyDescent="0.25">
      <c r="A2620" s="10">
        <v>10466417</v>
      </c>
      <c r="B2620" s="10" t="s">
        <v>348</v>
      </c>
      <c r="C2620" s="10" t="s">
        <v>256</v>
      </c>
      <c r="D2620" s="10" t="s">
        <v>253</v>
      </c>
      <c r="E2620" s="10" t="s">
        <v>380</v>
      </c>
      <c r="F2620" s="10">
        <v>0</v>
      </c>
    </row>
    <row r="2621" spans="1:6" x14ac:dyDescent="0.25">
      <c r="A2621" s="10">
        <v>10466417</v>
      </c>
      <c r="B2621" s="10" t="s">
        <v>348</v>
      </c>
      <c r="C2621" s="10" t="s">
        <v>256</v>
      </c>
      <c r="D2621" s="10" t="s">
        <v>253</v>
      </c>
      <c r="E2621" s="10" t="s">
        <v>381</v>
      </c>
      <c r="F2621" s="10">
        <v>0</v>
      </c>
    </row>
    <row r="2622" spans="1:6" x14ac:dyDescent="0.25">
      <c r="A2622" s="10">
        <v>10466417</v>
      </c>
      <c r="B2622" s="10" t="s">
        <v>348</v>
      </c>
      <c r="C2622" s="10" t="s">
        <v>256</v>
      </c>
      <c r="D2622" s="10" t="s">
        <v>253</v>
      </c>
      <c r="E2622" s="10" t="s">
        <v>382</v>
      </c>
      <c r="F2622" s="10">
        <v>0</v>
      </c>
    </row>
    <row r="2623" spans="1:6" x14ac:dyDescent="0.25">
      <c r="A2623" s="10">
        <v>10466417</v>
      </c>
      <c r="B2623" s="10" t="s">
        <v>348</v>
      </c>
      <c r="C2623" s="10" t="s">
        <v>256</v>
      </c>
      <c r="D2623" s="10" t="s">
        <v>253</v>
      </c>
      <c r="E2623" s="10" t="s">
        <v>383</v>
      </c>
      <c r="F2623" s="10">
        <v>0</v>
      </c>
    </row>
    <row r="2624" spans="1:6" x14ac:dyDescent="0.25">
      <c r="A2624" s="10">
        <v>10466417</v>
      </c>
      <c r="B2624" s="10" t="s">
        <v>348</v>
      </c>
      <c r="C2624" s="10" t="s">
        <v>256</v>
      </c>
      <c r="D2624" s="10" t="s">
        <v>253</v>
      </c>
      <c r="E2624" s="10" t="s">
        <v>384</v>
      </c>
      <c r="F2624" s="10">
        <v>0</v>
      </c>
    </row>
    <row r="2625" spans="1:6" x14ac:dyDescent="0.25">
      <c r="A2625" s="10">
        <v>10466417</v>
      </c>
      <c r="B2625" s="10" t="s">
        <v>348</v>
      </c>
      <c r="C2625" s="10" t="s">
        <v>256</v>
      </c>
      <c r="D2625" s="10" t="s">
        <v>253</v>
      </c>
      <c r="E2625" s="10" t="s">
        <v>385</v>
      </c>
      <c r="F2625" s="10">
        <v>0</v>
      </c>
    </row>
    <row r="2626" spans="1:6" x14ac:dyDescent="0.25">
      <c r="A2626" s="10">
        <v>10466417</v>
      </c>
      <c r="B2626" s="10" t="s">
        <v>348</v>
      </c>
      <c r="C2626" s="10" t="s">
        <v>256</v>
      </c>
      <c r="D2626" s="10" t="s">
        <v>253</v>
      </c>
      <c r="E2626" s="10" t="s">
        <v>377</v>
      </c>
      <c r="F2626" s="10">
        <v>1</v>
      </c>
    </row>
    <row r="2627" spans="1:6" x14ac:dyDescent="0.25">
      <c r="A2627" s="10">
        <v>10466418</v>
      </c>
      <c r="B2627" s="10" t="s">
        <v>348</v>
      </c>
      <c r="C2627" s="10" t="s">
        <v>289</v>
      </c>
      <c r="D2627" s="10" t="s">
        <v>233</v>
      </c>
      <c r="E2627" s="10" t="s">
        <v>380</v>
      </c>
      <c r="F2627" s="10">
        <v>0</v>
      </c>
    </row>
    <row r="2628" spans="1:6" x14ac:dyDescent="0.25">
      <c r="A2628" s="10">
        <v>10466418</v>
      </c>
      <c r="B2628" s="10" t="s">
        <v>348</v>
      </c>
      <c r="C2628" s="10" t="s">
        <v>289</v>
      </c>
      <c r="D2628" s="10" t="s">
        <v>233</v>
      </c>
      <c r="E2628" s="10" t="s">
        <v>381</v>
      </c>
      <c r="F2628" s="10">
        <v>0</v>
      </c>
    </row>
    <row r="2629" spans="1:6" x14ac:dyDescent="0.25">
      <c r="A2629" s="10">
        <v>10466418</v>
      </c>
      <c r="B2629" s="10" t="s">
        <v>348</v>
      </c>
      <c r="C2629" s="10" t="s">
        <v>289</v>
      </c>
      <c r="D2629" s="10" t="s">
        <v>233</v>
      </c>
      <c r="E2629" s="10" t="s">
        <v>382</v>
      </c>
      <c r="F2629" s="10">
        <v>0</v>
      </c>
    </row>
    <row r="2630" spans="1:6" x14ac:dyDescent="0.25">
      <c r="A2630" s="10">
        <v>10466418</v>
      </c>
      <c r="B2630" s="10" t="s">
        <v>348</v>
      </c>
      <c r="C2630" s="10" t="s">
        <v>289</v>
      </c>
      <c r="D2630" s="10" t="s">
        <v>233</v>
      </c>
      <c r="E2630" s="10" t="s">
        <v>383</v>
      </c>
      <c r="F2630" s="10">
        <v>0</v>
      </c>
    </row>
    <row r="2631" spans="1:6" x14ac:dyDescent="0.25">
      <c r="A2631" s="10">
        <v>10466418</v>
      </c>
      <c r="B2631" s="10" t="s">
        <v>348</v>
      </c>
      <c r="C2631" s="10" t="s">
        <v>289</v>
      </c>
      <c r="D2631" s="10" t="s">
        <v>233</v>
      </c>
      <c r="E2631" s="10" t="s">
        <v>384</v>
      </c>
      <c r="F2631" s="10">
        <v>0</v>
      </c>
    </row>
    <row r="2632" spans="1:6" x14ac:dyDescent="0.25">
      <c r="A2632" s="10">
        <v>10466418</v>
      </c>
      <c r="B2632" s="10" t="s">
        <v>348</v>
      </c>
      <c r="C2632" s="10" t="s">
        <v>289</v>
      </c>
      <c r="D2632" s="10" t="s">
        <v>233</v>
      </c>
      <c r="E2632" s="10" t="s">
        <v>385</v>
      </c>
      <c r="F2632" s="10">
        <v>0</v>
      </c>
    </row>
    <row r="2633" spans="1:6" x14ac:dyDescent="0.25">
      <c r="A2633" s="10">
        <v>10466418</v>
      </c>
      <c r="B2633" s="10" t="s">
        <v>348</v>
      </c>
      <c r="C2633" s="10" t="s">
        <v>289</v>
      </c>
      <c r="D2633" s="10" t="s">
        <v>233</v>
      </c>
      <c r="E2633" s="10" t="s">
        <v>377</v>
      </c>
      <c r="F2633" s="10">
        <v>1</v>
      </c>
    </row>
    <row r="2634" spans="1:6" x14ac:dyDescent="0.25">
      <c r="A2634" s="10">
        <v>10466419</v>
      </c>
      <c r="B2634" s="10" t="s">
        <v>348</v>
      </c>
      <c r="C2634" s="10" t="s">
        <v>128</v>
      </c>
      <c r="D2634" s="10" t="s">
        <v>104</v>
      </c>
      <c r="E2634" s="10" t="s">
        <v>380</v>
      </c>
      <c r="F2634" s="10">
        <v>1</v>
      </c>
    </row>
    <row r="2635" spans="1:6" x14ac:dyDescent="0.25">
      <c r="A2635" s="10">
        <v>10466419</v>
      </c>
      <c r="B2635" s="10" t="s">
        <v>348</v>
      </c>
      <c r="C2635" s="10" t="s">
        <v>128</v>
      </c>
      <c r="D2635" s="10" t="s">
        <v>104</v>
      </c>
      <c r="E2635" s="10" t="s">
        <v>381</v>
      </c>
      <c r="F2635" s="10">
        <v>1</v>
      </c>
    </row>
    <row r="2636" spans="1:6" x14ac:dyDescent="0.25">
      <c r="A2636" s="10">
        <v>10466419</v>
      </c>
      <c r="B2636" s="10" t="s">
        <v>348</v>
      </c>
      <c r="C2636" s="10" t="s">
        <v>128</v>
      </c>
      <c r="D2636" s="10" t="s">
        <v>104</v>
      </c>
      <c r="E2636" s="10" t="s">
        <v>382</v>
      </c>
      <c r="F2636" s="10">
        <v>1</v>
      </c>
    </row>
    <row r="2637" spans="1:6" x14ac:dyDescent="0.25">
      <c r="A2637" s="10">
        <v>10466419</v>
      </c>
      <c r="B2637" s="10" t="s">
        <v>348</v>
      </c>
      <c r="C2637" s="10" t="s">
        <v>128</v>
      </c>
      <c r="D2637" s="10" t="s">
        <v>104</v>
      </c>
      <c r="E2637" s="10" t="s">
        <v>383</v>
      </c>
      <c r="F2637" s="10">
        <v>1</v>
      </c>
    </row>
    <row r="2638" spans="1:6" x14ac:dyDescent="0.25">
      <c r="A2638" s="10">
        <v>10466419</v>
      </c>
      <c r="B2638" s="10" t="s">
        <v>348</v>
      </c>
      <c r="C2638" s="10" t="s">
        <v>128</v>
      </c>
      <c r="D2638" s="10" t="s">
        <v>104</v>
      </c>
      <c r="E2638" s="10" t="s">
        <v>384</v>
      </c>
      <c r="F2638" s="10">
        <v>1</v>
      </c>
    </row>
    <row r="2639" spans="1:6" x14ac:dyDescent="0.25">
      <c r="A2639" s="10">
        <v>10466419</v>
      </c>
      <c r="B2639" s="10" t="s">
        <v>348</v>
      </c>
      <c r="C2639" s="10" t="s">
        <v>128</v>
      </c>
      <c r="D2639" s="10" t="s">
        <v>104</v>
      </c>
      <c r="E2639" s="10" t="s">
        <v>385</v>
      </c>
      <c r="F2639" s="10">
        <v>1</v>
      </c>
    </row>
    <row r="2640" spans="1:6" x14ac:dyDescent="0.25">
      <c r="A2640" s="10">
        <v>10466419</v>
      </c>
      <c r="B2640" s="10" t="s">
        <v>348</v>
      </c>
      <c r="C2640" s="10" t="s">
        <v>128</v>
      </c>
      <c r="D2640" s="10" t="s">
        <v>104</v>
      </c>
      <c r="E2640" s="10" t="s">
        <v>377</v>
      </c>
      <c r="F2640" s="10">
        <v>0</v>
      </c>
    </row>
    <row r="2641" spans="1:6" x14ac:dyDescent="0.25">
      <c r="A2641" s="10">
        <v>10466420</v>
      </c>
      <c r="B2641" s="10" t="s">
        <v>348</v>
      </c>
      <c r="C2641" s="10" t="s">
        <v>166</v>
      </c>
      <c r="D2641" s="10" t="s">
        <v>104</v>
      </c>
      <c r="E2641" s="10" t="s">
        <v>380</v>
      </c>
      <c r="F2641" s="10">
        <v>1</v>
      </c>
    </row>
    <row r="2642" spans="1:6" x14ac:dyDescent="0.25">
      <c r="A2642" s="10">
        <v>10466420</v>
      </c>
      <c r="B2642" s="10" t="s">
        <v>348</v>
      </c>
      <c r="C2642" s="10" t="s">
        <v>166</v>
      </c>
      <c r="D2642" s="10" t="s">
        <v>104</v>
      </c>
      <c r="E2642" s="10" t="s">
        <v>381</v>
      </c>
      <c r="F2642" s="10">
        <v>1</v>
      </c>
    </row>
    <row r="2643" spans="1:6" x14ac:dyDescent="0.25">
      <c r="A2643" s="10">
        <v>10466420</v>
      </c>
      <c r="B2643" s="10" t="s">
        <v>348</v>
      </c>
      <c r="C2643" s="10" t="s">
        <v>166</v>
      </c>
      <c r="D2643" s="10" t="s">
        <v>104</v>
      </c>
      <c r="E2643" s="10" t="s">
        <v>382</v>
      </c>
      <c r="F2643" s="10">
        <v>1</v>
      </c>
    </row>
    <row r="2644" spans="1:6" x14ac:dyDescent="0.25">
      <c r="A2644" s="10">
        <v>10466420</v>
      </c>
      <c r="B2644" s="10" t="s">
        <v>348</v>
      </c>
      <c r="C2644" s="10" t="s">
        <v>166</v>
      </c>
      <c r="D2644" s="10" t="s">
        <v>104</v>
      </c>
      <c r="E2644" s="10" t="s">
        <v>383</v>
      </c>
      <c r="F2644" s="10">
        <v>1</v>
      </c>
    </row>
    <row r="2645" spans="1:6" x14ac:dyDescent="0.25">
      <c r="A2645" s="10">
        <v>10466420</v>
      </c>
      <c r="B2645" s="10" t="s">
        <v>348</v>
      </c>
      <c r="C2645" s="10" t="s">
        <v>166</v>
      </c>
      <c r="D2645" s="10" t="s">
        <v>104</v>
      </c>
      <c r="E2645" s="10" t="s">
        <v>384</v>
      </c>
      <c r="F2645" s="10">
        <v>1</v>
      </c>
    </row>
    <row r="2646" spans="1:6" x14ac:dyDescent="0.25">
      <c r="A2646" s="10">
        <v>10466420</v>
      </c>
      <c r="B2646" s="10" t="s">
        <v>348</v>
      </c>
      <c r="C2646" s="10" t="s">
        <v>166</v>
      </c>
      <c r="D2646" s="10" t="s">
        <v>104</v>
      </c>
      <c r="E2646" s="10" t="s">
        <v>385</v>
      </c>
      <c r="F2646" s="10">
        <v>1</v>
      </c>
    </row>
    <row r="2647" spans="1:6" x14ac:dyDescent="0.25">
      <c r="A2647" s="10">
        <v>10466420</v>
      </c>
      <c r="B2647" s="10" t="s">
        <v>348</v>
      </c>
      <c r="C2647" s="10" t="s">
        <v>166</v>
      </c>
      <c r="D2647" s="10" t="s">
        <v>104</v>
      </c>
      <c r="E2647" s="10" t="s">
        <v>377</v>
      </c>
      <c r="F2647" s="10">
        <v>0</v>
      </c>
    </row>
    <row r="2648" spans="1:6" x14ac:dyDescent="0.25">
      <c r="A2648" s="10">
        <v>10466421</v>
      </c>
      <c r="B2648" s="10" t="s">
        <v>348</v>
      </c>
      <c r="C2648" s="10" t="s">
        <v>275</v>
      </c>
      <c r="D2648" s="10" t="s">
        <v>253</v>
      </c>
      <c r="E2648" s="10" t="s">
        <v>380</v>
      </c>
      <c r="F2648" s="10">
        <v>1</v>
      </c>
    </row>
    <row r="2649" spans="1:6" x14ac:dyDescent="0.25">
      <c r="A2649" s="10">
        <v>10466421</v>
      </c>
      <c r="B2649" s="10" t="s">
        <v>348</v>
      </c>
      <c r="C2649" s="10" t="s">
        <v>275</v>
      </c>
      <c r="D2649" s="10" t="s">
        <v>253</v>
      </c>
      <c r="E2649" s="10" t="s">
        <v>381</v>
      </c>
      <c r="F2649" s="10">
        <v>1</v>
      </c>
    </row>
    <row r="2650" spans="1:6" x14ac:dyDescent="0.25">
      <c r="A2650" s="10">
        <v>10466421</v>
      </c>
      <c r="B2650" s="10" t="s">
        <v>348</v>
      </c>
      <c r="C2650" s="10" t="s">
        <v>275</v>
      </c>
      <c r="D2650" s="10" t="s">
        <v>253</v>
      </c>
      <c r="E2650" s="10" t="s">
        <v>382</v>
      </c>
      <c r="F2650" s="10">
        <v>1</v>
      </c>
    </row>
    <row r="2651" spans="1:6" x14ac:dyDescent="0.25">
      <c r="A2651" s="10">
        <v>10466421</v>
      </c>
      <c r="B2651" s="10" t="s">
        <v>348</v>
      </c>
      <c r="C2651" s="10" t="s">
        <v>275</v>
      </c>
      <c r="D2651" s="10" t="s">
        <v>253</v>
      </c>
      <c r="E2651" s="10" t="s">
        <v>383</v>
      </c>
      <c r="F2651" s="10">
        <v>1</v>
      </c>
    </row>
    <row r="2652" spans="1:6" x14ac:dyDescent="0.25">
      <c r="A2652" s="10">
        <v>10466421</v>
      </c>
      <c r="B2652" s="10" t="s">
        <v>348</v>
      </c>
      <c r="C2652" s="10" t="s">
        <v>275</v>
      </c>
      <c r="D2652" s="10" t="s">
        <v>253</v>
      </c>
      <c r="E2652" s="10" t="s">
        <v>384</v>
      </c>
      <c r="F2652" s="10">
        <v>0</v>
      </c>
    </row>
    <row r="2653" spans="1:6" x14ac:dyDescent="0.25">
      <c r="A2653" s="10">
        <v>10466421</v>
      </c>
      <c r="B2653" s="10" t="s">
        <v>348</v>
      </c>
      <c r="C2653" s="10" t="s">
        <v>275</v>
      </c>
      <c r="D2653" s="10" t="s">
        <v>253</v>
      </c>
      <c r="E2653" s="10" t="s">
        <v>385</v>
      </c>
      <c r="F2653" s="10">
        <v>0</v>
      </c>
    </row>
    <row r="2654" spans="1:6" x14ac:dyDescent="0.25">
      <c r="A2654" s="10">
        <v>10466421</v>
      </c>
      <c r="B2654" s="10" t="s">
        <v>348</v>
      </c>
      <c r="C2654" s="10" t="s">
        <v>275</v>
      </c>
      <c r="D2654" s="10" t="s">
        <v>253</v>
      </c>
      <c r="E2654" s="10" t="s">
        <v>377</v>
      </c>
      <c r="F2654" s="10">
        <v>0</v>
      </c>
    </row>
    <row r="2655" spans="1:6" x14ac:dyDescent="0.25">
      <c r="A2655" s="10">
        <v>10466422</v>
      </c>
      <c r="B2655" s="10" t="s">
        <v>348</v>
      </c>
      <c r="C2655" s="10" t="s">
        <v>212</v>
      </c>
      <c r="D2655" s="10" t="s">
        <v>186</v>
      </c>
      <c r="E2655" s="10" t="s">
        <v>380</v>
      </c>
      <c r="F2655" s="10">
        <v>1</v>
      </c>
    </row>
    <row r="2656" spans="1:6" x14ac:dyDescent="0.25">
      <c r="A2656" s="10">
        <v>10466422</v>
      </c>
      <c r="B2656" s="10" t="s">
        <v>348</v>
      </c>
      <c r="C2656" s="10" t="s">
        <v>212</v>
      </c>
      <c r="D2656" s="10" t="s">
        <v>186</v>
      </c>
      <c r="E2656" s="10" t="s">
        <v>381</v>
      </c>
      <c r="F2656" s="10">
        <v>1</v>
      </c>
    </row>
    <row r="2657" spans="1:6" x14ac:dyDescent="0.25">
      <c r="A2657" s="10">
        <v>10466422</v>
      </c>
      <c r="B2657" s="10" t="s">
        <v>348</v>
      </c>
      <c r="C2657" s="10" t="s">
        <v>212</v>
      </c>
      <c r="D2657" s="10" t="s">
        <v>186</v>
      </c>
      <c r="E2657" s="10" t="s">
        <v>382</v>
      </c>
      <c r="F2657" s="10">
        <v>1</v>
      </c>
    </row>
    <row r="2658" spans="1:6" x14ac:dyDescent="0.25">
      <c r="A2658" s="10">
        <v>10466422</v>
      </c>
      <c r="B2658" s="10" t="s">
        <v>348</v>
      </c>
      <c r="C2658" s="10" t="s">
        <v>212</v>
      </c>
      <c r="D2658" s="10" t="s">
        <v>186</v>
      </c>
      <c r="E2658" s="10" t="s">
        <v>383</v>
      </c>
      <c r="F2658" s="10">
        <v>1</v>
      </c>
    </row>
    <row r="2659" spans="1:6" x14ac:dyDescent="0.25">
      <c r="A2659" s="10">
        <v>10466422</v>
      </c>
      <c r="B2659" s="10" t="s">
        <v>348</v>
      </c>
      <c r="C2659" s="10" t="s">
        <v>212</v>
      </c>
      <c r="D2659" s="10" t="s">
        <v>186</v>
      </c>
      <c r="E2659" s="10" t="s">
        <v>384</v>
      </c>
      <c r="F2659" s="10">
        <v>1</v>
      </c>
    </row>
    <row r="2660" spans="1:6" x14ac:dyDescent="0.25">
      <c r="A2660" s="10">
        <v>10466422</v>
      </c>
      <c r="B2660" s="10" t="s">
        <v>348</v>
      </c>
      <c r="C2660" s="10" t="s">
        <v>212</v>
      </c>
      <c r="D2660" s="10" t="s">
        <v>186</v>
      </c>
      <c r="E2660" s="10" t="s">
        <v>385</v>
      </c>
      <c r="F2660" s="10">
        <v>1</v>
      </c>
    </row>
    <row r="2661" spans="1:6" x14ac:dyDescent="0.25">
      <c r="A2661" s="10">
        <v>10466422</v>
      </c>
      <c r="B2661" s="10" t="s">
        <v>348</v>
      </c>
      <c r="C2661" s="10" t="s">
        <v>212</v>
      </c>
      <c r="D2661" s="10" t="s">
        <v>186</v>
      </c>
      <c r="E2661" s="10" t="s">
        <v>377</v>
      </c>
      <c r="F2661" s="10">
        <v>0</v>
      </c>
    </row>
    <row r="2662" spans="1:6" x14ac:dyDescent="0.25">
      <c r="A2662" s="10">
        <v>10466423</v>
      </c>
      <c r="B2662" s="10" t="s">
        <v>348</v>
      </c>
      <c r="C2662" s="10" t="s">
        <v>174</v>
      </c>
      <c r="D2662" s="10" t="s">
        <v>104</v>
      </c>
      <c r="E2662" s="10" t="s">
        <v>380</v>
      </c>
      <c r="F2662" s="10">
        <v>1</v>
      </c>
    </row>
    <row r="2663" spans="1:6" x14ac:dyDescent="0.25">
      <c r="A2663" s="10">
        <v>10466423</v>
      </c>
      <c r="B2663" s="10" t="s">
        <v>348</v>
      </c>
      <c r="C2663" s="10" t="s">
        <v>174</v>
      </c>
      <c r="D2663" s="10" t="s">
        <v>104</v>
      </c>
      <c r="E2663" s="10" t="s">
        <v>381</v>
      </c>
      <c r="F2663" s="10">
        <v>0</v>
      </c>
    </row>
    <row r="2664" spans="1:6" x14ac:dyDescent="0.25">
      <c r="A2664" s="10">
        <v>10466423</v>
      </c>
      <c r="B2664" s="10" t="s">
        <v>348</v>
      </c>
      <c r="C2664" s="10" t="s">
        <v>174</v>
      </c>
      <c r="D2664" s="10" t="s">
        <v>104</v>
      </c>
      <c r="E2664" s="10" t="s">
        <v>382</v>
      </c>
      <c r="F2664" s="10">
        <v>1</v>
      </c>
    </row>
    <row r="2665" spans="1:6" x14ac:dyDescent="0.25">
      <c r="A2665" s="10">
        <v>10466423</v>
      </c>
      <c r="B2665" s="10" t="s">
        <v>348</v>
      </c>
      <c r="C2665" s="10" t="s">
        <v>174</v>
      </c>
      <c r="D2665" s="10" t="s">
        <v>104</v>
      </c>
      <c r="E2665" s="10" t="s">
        <v>383</v>
      </c>
      <c r="F2665" s="10">
        <v>1</v>
      </c>
    </row>
    <row r="2666" spans="1:6" x14ac:dyDescent="0.25">
      <c r="A2666" s="10">
        <v>10466423</v>
      </c>
      <c r="B2666" s="10" t="s">
        <v>348</v>
      </c>
      <c r="C2666" s="10" t="s">
        <v>174</v>
      </c>
      <c r="D2666" s="10" t="s">
        <v>104</v>
      </c>
      <c r="E2666" s="10" t="s">
        <v>384</v>
      </c>
      <c r="F2666" s="10">
        <v>0</v>
      </c>
    </row>
    <row r="2667" spans="1:6" x14ac:dyDescent="0.25">
      <c r="A2667" s="10">
        <v>10466423</v>
      </c>
      <c r="B2667" s="10" t="s">
        <v>348</v>
      </c>
      <c r="C2667" s="10" t="s">
        <v>174</v>
      </c>
      <c r="D2667" s="10" t="s">
        <v>104</v>
      </c>
      <c r="E2667" s="10" t="s">
        <v>385</v>
      </c>
      <c r="F2667" s="10">
        <v>0</v>
      </c>
    </row>
    <row r="2668" spans="1:6" x14ac:dyDescent="0.25">
      <c r="A2668" s="10">
        <v>10466423</v>
      </c>
      <c r="B2668" s="10" t="s">
        <v>348</v>
      </c>
      <c r="C2668" s="10" t="s">
        <v>174</v>
      </c>
      <c r="D2668" s="10" t="s">
        <v>104</v>
      </c>
      <c r="E2668" s="10" t="s">
        <v>377</v>
      </c>
      <c r="F2668" s="10">
        <v>0</v>
      </c>
    </row>
    <row r="2669" spans="1:6" x14ac:dyDescent="0.25">
      <c r="A2669" s="10">
        <v>10466424</v>
      </c>
      <c r="B2669" s="10" t="s">
        <v>348</v>
      </c>
      <c r="C2669" s="10" t="s">
        <v>75</v>
      </c>
      <c r="D2669" s="10" t="s">
        <v>48</v>
      </c>
      <c r="E2669" s="10" t="s">
        <v>380</v>
      </c>
      <c r="F2669" s="10">
        <v>1</v>
      </c>
    </row>
    <row r="2670" spans="1:6" x14ac:dyDescent="0.25">
      <c r="A2670" s="10">
        <v>10466424</v>
      </c>
      <c r="B2670" s="10" t="s">
        <v>348</v>
      </c>
      <c r="C2670" s="10" t="s">
        <v>75</v>
      </c>
      <c r="D2670" s="10" t="s">
        <v>48</v>
      </c>
      <c r="E2670" s="10" t="s">
        <v>381</v>
      </c>
      <c r="F2670" s="10">
        <v>1</v>
      </c>
    </row>
    <row r="2671" spans="1:6" x14ac:dyDescent="0.25">
      <c r="A2671" s="10">
        <v>10466424</v>
      </c>
      <c r="B2671" s="10" t="s">
        <v>348</v>
      </c>
      <c r="C2671" s="10" t="s">
        <v>75</v>
      </c>
      <c r="D2671" s="10" t="s">
        <v>48</v>
      </c>
      <c r="E2671" s="10" t="s">
        <v>382</v>
      </c>
      <c r="F2671" s="10">
        <v>1</v>
      </c>
    </row>
    <row r="2672" spans="1:6" x14ac:dyDescent="0.25">
      <c r="A2672" s="10">
        <v>10466424</v>
      </c>
      <c r="B2672" s="10" t="s">
        <v>348</v>
      </c>
      <c r="C2672" s="10" t="s">
        <v>75</v>
      </c>
      <c r="D2672" s="10" t="s">
        <v>48</v>
      </c>
      <c r="E2672" s="10" t="s">
        <v>383</v>
      </c>
      <c r="F2672" s="10">
        <v>1</v>
      </c>
    </row>
    <row r="2673" spans="1:6" x14ac:dyDescent="0.25">
      <c r="A2673" s="10">
        <v>10466424</v>
      </c>
      <c r="B2673" s="10" t="s">
        <v>348</v>
      </c>
      <c r="C2673" s="10" t="s">
        <v>75</v>
      </c>
      <c r="D2673" s="10" t="s">
        <v>48</v>
      </c>
      <c r="E2673" s="10" t="s">
        <v>384</v>
      </c>
      <c r="F2673" s="10">
        <v>1</v>
      </c>
    </row>
    <row r="2674" spans="1:6" x14ac:dyDescent="0.25">
      <c r="A2674" s="10">
        <v>10466424</v>
      </c>
      <c r="B2674" s="10" t="s">
        <v>348</v>
      </c>
      <c r="C2674" s="10" t="s">
        <v>75</v>
      </c>
      <c r="D2674" s="10" t="s">
        <v>48</v>
      </c>
      <c r="E2674" s="10" t="s">
        <v>385</v>
      </c>
      <c r="F2674" s="10">
        <v>1</v>
      </c>
    </row>
    <row r="2675" spans="1:6" x14ac:dyDescent="0.25">
      <c r="A2675" s="10">
        <v>10466424</v>
      </c>
      <c r="B2675" s="10" t="s">
        <v>348</v>
      </c>
      <c r="C2675" s="10" t="s">
        <v>75</v>
      </c>
      <c r="D2675" s="10" t="s">
        <v>48</v>
      </c>
      <c r="E2675" s="10" t="s">
        <v>377</v>
      </c>
      <c r="F2675" s="10">
        <v>0</v>
      </c>
    </row>
    <row r="2676" spans="1:6" x14ac:dyDescent="0.25">
      <c r="A2676" s="10">
        <v>10466425</v>
      </c>
      <c r="B2676" s="10" t="s">
        <v>348</v>
      </c>
      <c r="C2676" s="10" t="s">
        <v>146</v>
      </c>
      <c r="D2676" s="10" t="s">
        <v>136</v>
      </c>
      <c r="E2676" s="10" t="s">
        <v>380</v>
      </c>
      <c r="F2676" s="10">
        <v>1</v>
      </c>
    </row>
    <row r="2677" spans="1:6" x14ac:dyDescent="0.25">
      <c r="A2677" s="10">
        <v>10466425</v>
      </c>
      <c r="B2677" s="10" t="s">
        <v>348</v>
      </c>
      <c r="C2677" s="10" t="s">
        <v>146</v>
      </c>
      <c r="D2677" s="10" t="s">
        <v>136</v>
      </c>
      <c r="E2677" s="10" t="s">
        <v>381</v>
      </c>
      <c r="F2677" s="10">
        <v>1</v>
      </c>
    </row>
    <row r="2678" spans="1:6" x14ac:dyDescent="0.25">
      <c r="A2678" s="10">
        <v>10466425</v>
      </c>
      <c r="B2678" s="10" t="s">
        <v>348</v>
      </c>
      <c r="C2678" s="10" t="s">
        <v>146</v>
      </c>
      <c r="D2678" s="10" t="s">
        <v>136</v>
      </c>
      <c r="E2678" s="10" t="s">
        <v>382</v>
      </c>
      <c r="F2678" s="10">
        <v>1</v>
      </c>
    </row>
    <row r="2679" spans="1:6" x14ac:dyDescent="0.25">
      <c r="A2679" s="10">
        <v>10466425</v>
      </c>
      <c r="B2679" s="10" t="s">
        <v>348</v>
      </c>
      <c r="C2679" s="10" t="s">
        <v>146</v>
      </c>
      <c r="D2679" s="10" t="s">
        <v>136</v>
      </c>
      <c r="E2679" s="10" t="s">
        <v>383</v>
      </c>
      <c r="F2679" s="10">
        <v>1</v>
      </c>
    </row>
    <row r="2680" spans="1:6" x14ac:dyDescent="0.25">
      <c r="A2680" s="10">
        <v>10466425</v>
      </c>
      <c r="B2680" s="10" t="s">
        <v>348</v>
      </c>
      <c r="C2680" s="10" t="s">
        <v>146</v>
      </c>
      <c r="D2680" s="10" t="s">
        <v>136</v>
      </c>
      <c r="E2680" s="10" t="s">
        <v>384</v>
      </c>
      <c r="F2680" s="10">
        <v>1</v>
      </c>
    </row>
    <row r="2681" spans="1:6" x14ac:dyDescent="0.25">
      <c r="A2681" s="10">
        <v>10466425</v>
      </c>
      <c r="B2681" s="10" t="s">
        <v>348</v>
      </c>
      <c r="C2681" s="10" t="s">
        <v>146</v>
      </c>
      <c r="D2681" s="10" t="s">
        <v>136</v>
      </c>
      <c r="E2681" s="10" t="s">
        <v>385</v>
      </c>
      <c r="F2681" s="10">
        <v>0</v>
      </c>
    </row>
    <row r="2682" spans="1:6" x14ac:dyDescent="0.25">
      <c r="A2682" s="10">
        <v>10466425</v>
      </c>
      <c r="B2682" s="10" t="s">
        <v>348</v>
      </c>
      <c r="C2682" s="10" t="s">
        <v>146</v>
      </c>
      <c r="D2682" s="10" t="s">
        <v>136</v>
      </c>
      <c r="E2682" s="10" t="s">
        <v>377</v>
      </c>
      <c r="F2682" s="10">
        <v>0</v>
      </c>
    </row>
    <row r="2683" spans="1:6" x14ac:dyDescent="0.25">
      <c r="A2683" s="10">
        <v>10466426</v>
      </c>
      <c r="B2683" s="10" t="s">
        <v>348</v>
      </c>
      <c r="C2683" s="10" t="s">
        <v>60</v>
      </c>
      <c r="D2683" s="10" t="s">
        <v>48</v>
      </c>
      <c r="E2683" s="10" t="s">
        <v>380</v>
      </c>
      <c r="F2683" s="10">
        <v>0</v>
      </c>
    </row>
    <row r="2684" spans="1:6" x14ac:dyDescent="0.25">
      <c r="A2684" s="10">
        <v>10466426</v>
      </c>
      <c r="B2684" s="10" t="s">
        <v>348</v>
      </c>
      <c r="C2684" s="10" t="s">
        <v>60</v>
      </c>
      <c r="D2684" s="10" t="s">
        <v>48</v>
      </c>
      <c r="E2684" s="10" t="s">
        <v>381</v>
      </c>
      <c r="F2684" s="10">
        <v>1</v>
      </c>
    </row>
    <row r="2685" spans="1:6" x14ac:dyDescent="0.25">
      <c r="A2685" s="10">
        <v>10466426</v>
      </c>
      <c r="B2685" s="10" t="s">
        <v>348</v>
      </c>
      <c r="C2685" s="10" t="s">
        <v>60</v>
      </c>
      <c r="D2685" s="10" t="s">
        <v>48</v>
      </c>
      <c r="E2685" s="10" t="s">
        <v>382</v>
      </c>
      <c r="F2685" s="10">
        <v>1</v>
      </c>
    </row>
    <row r="2686" spans="1:6" x14ac:dyDescent="0.25">
      <c r="A2686" s="10">
        <v>10466426</v>
      </c>
      <c r="B2686" s="10" t="s">
        <v>348</v>
      </c>
      <c r="C2686" s="10" t="s">
        <v>60</v>
      </c>
      <c r="D2686" s="10" t="s">
        <v>48</v>
      </c>
      <c r="E2686" s="10" t="s">
        <v>383</v>
      </c>
      <c r="F2686" s="10">
        <v>1</v>
      </c>
    </row>
    <row r="2687" spans="1:6" x14ac:dyDescent="0.25">
      <c r="A2687" s="10">
        <v>10466426</v>
      </c>
      <c r="B2687" s="10" t="s">
        <v>348</v>
      </c>
      <c r="C2687" s="10" t="s">
        <v>60</v>
      </c>
      <c r="D2687" s="10" t="s">
        <v>48</v>
      </c>
      <c r="E2687" s="10" t="s">
        <v>384</v>
      </c>
      <c r="F2687" s="10">
        <v>1</v>
      </c>
    </row>
    <row r="2688" spans="1:6" x14ac:dyDescent="0.25">
      <c r="A2688" s="10">
        <v>10466426</v>
      </c>
      <c r="B2688" s="10" t="s">
        <v>348</v>
      </c>
      <c r="C2688" s="10" t="s">
        <v>60</v>
      </c>
      <c r="D2688" s="10" t="s">
        <v>48</v>
      </c>
      <c r="E2688" s="10" t="s">
        <v>385</v>
      </c>
      <c r="F2688" s="10">
        <v>1</v>
      </c>
    </row>
    <row r="2689" spans="1:6" x14ac:dyDescent="0.25">
      <c r="A2689" s="10">
        <v>10466426</v>
      </c>
      <c r="B2689" s="10" t="s">
        <v>348</v>
      </c>
      <c r="C2689" s="10" t="s">
        <v>60</v>
      </c>
      <c r="D2689" s="10" t="s">
        <v>48</v>
      </c>
      <c r="E2689" s="10" t="s">
        <v>377</v>
      </c>
      <c r="F2689" s="10">
        <v>0</v>
      </c>
    </row>
    <row r="2690" spans="1:6" x14ac:dyDescent="0.25">
      <c r="A2690" s="10">
        <v>10466427</v>
      </c>
      <c r="B2690" s="10" t="s">
        <v>348</v>
      </c>
      <c r="C2690" s="10" t="s">
        <v>98</v>
      </c>
      <c r="D2690" s="10" t="s">
        <v>48</v>
      </c>
      <c r="E2690" s="10" t="s">
        <v>380</v>
      </c>
      <c r="F2690" s="10">
        <v>1</v>
      </c>
    </row>
    <row r="2691" spans="1:6" x14ac:dyDescent="0.25">
      <c r="A2691" s="10">
        <v>10466427</v>
      </c>
      <c r="B2691" s="10" t="s">
        <v>348</v>
      </c>
      <c r="C2691" s="10" t="s">
        <v>98</v>
      </c>
      <c r="D2691" s="10" t="s">
        <v>48</v>
      </c>
      <c r="E2691" s="10" t="s">
        <v>381</v>
      </c>
      <c r="F2691" s="10">
        <v>1</v>
      </c>
    </row>
    <row r="2692" spans="1:6" x14ac:dyDescent="0.25">
      <c r="A2692" s="10">
        <v>10466427</v>
      </c>
      <c r="B2692" s="10" t="s">
        <v>348</v>
      </c>
      <c r="C2692" s="10" t="s">
        <v>98</v>
      </c>
      <c r="D2692" s="10" t="s">
        <v>48</v>
      </c>
      <c r="E2692" s="10" t="s">
        <v>382</v>
      </c>
      <c r="F2692" s="10">
        <v>1</v>
      </c>
    </row>
    <row r="2693" spans="1:6" x14ac:dyDescent="0.25">
      <c r="A2693" s="10">
        <v>10466427</v>
      </c>
      <c r="B2693" s="10" t="s">
        <v>348</v>
      </c>
      <c r="C2693" s="10" t="s">
        <v>98</v>
      </c>
      <c r="D2693" s="10" t="s">
        <v>48</v>
      </c>
      <c r="E2693" s="10" t="s">
        <v>383</v>
      </c>
      <c r="F2693" s="10">
        <v>1</v>
      </c>
    </row>
    <row r="2694" spans="1:6" x14ac:dyDescent="0.25">
      <c r="A2694" s="10">
        <v>10466427</v>
      </c>
      <c r="B2694" s="10" t="s">
        <v>348</v>
      </c>
      <c r="C2694" s="10" t="s">
        <v>98</v>
      </c>
      <c r="D2694" s="10" t="s">
        <v>48</v>
      </c>
      <c r="E2694" s="10" t="s">
        <v>384</v>
      </c>
      <c r="F2694" s="10">
        <v>1</v>
      </c>
    </row>
    <row r="2695" spans="1:6" x14ac:dyDescent="0.25">
      <c r="A2695" s="10">
        <v>10466427</v>
      </c>
      <c r="B2695" s="10" t="s">
        <v>348</v>
      </c>
      <c r="C2695" s="10" t="s">
        <v>98</v>
      </c>
      <c r="D2695" s="10" t="s">
        <v>48</v>
      </c>
      <c r="E2695" s="10" t="s">
        <v>385</v>
      </c>
      <c r="F2695" s="10">
        <v>1</v>
      </c>
    </row>
    <row r="2696" spans="1:6" x14ac:dyDescent="0.25">
      <c r="A2696" s="10">
        <v>10466427</v>
      </c>
      <c r="B2696" s="10" t="s">
        <v>348</v>
      </c>
      <c r="C2696" s="10" t="s">
        <v>98</v>
      </c>
      <c r="D2696" s="10" t="s">
        <v>48</v>
      </c>
      <c r="E2696" s="10" t="s">
        <v>377</v>
      </c>
      <c r="F2696" s="10">
        <v>0</v>
      </c>
    </row>
    <row r="2697" spans="1:6" x14ac:dyDescent="0.25">
      <c r="A2697" s="10">
        <v>10466428</v>
      </c>
      <c r="B2697" s="10" t="s">
        <v>348</v>
      </c>
      <c r="C2697" s="10" t="s">
        <v>47</v>
      </c>
      <c r="D2697" s="10" t="s">
        <v>48</v>
      </c>
      <c r="E2697" s="10" t="s">
        <v>380</v>
      </c>
      <c r="F2697" s="10">
        <v>1</v>
      </c>
    </row>
    <row r="2698" spans="1:6" x14ac:dyDescent="0.25">
      <c r="A2698" s="10">
        <v>10466428</v>
      </c>
      <c r="B2698" s="10" t="s">
        <v>348</v>
      </c>
      <c r="C2698" s="10" t="s">
        <v>47</v>
      </c>
      <c r="D2698" s="10" t="s">
        <v>48</v>
      </c>
      <c r="E2698" s="10" t="s">
        <v>381</v>
      </c>
      <c r="F2698" s="10">
        <v>1</v>
      </c>
    </row>
    <row r="2699" spans="1:6" x14ac:dyDescent="0.25">
      <c r="A2699" s="10">
        <v>10466428</v>
      </c>
      <c r="B2699" s="10" t="s">
        <v>348</v>
      </c>
      <c r="C2699" s="10" t="s">
        <v>47</v>
      </c>
      <c r="D2699" s="10" t="s">
        <v>48</v>
      </c>
      <c r="E2699" s="10" t="s">
        <v>382</v>
      </c>
      <c r="F2699" s="10">
        <v>1</v>
      </c>
    </row>
    <row r="2700" spans="1:6" x14ac:dyDescent="0.25">
      <c r="A2700" s="10">
        <v>10466428</v>
      </c>
      <c r="B2700" s="10" t="s">
        <v>348</v>
      </c>
      <c r="C2700" s="10" t="s">
        <v>47</v>
      </c>
      <c r="D2700" s="10" t="s">
        <v>48</v>
      </c>
      <c r="E2700" s="10" t="s">
        <v>383</v>
      </c>
      <c r="F2700" s="10">
        <v>1</v>
      </c>
    </row>
    <row r="2701" spans="1:6" x14ac:dyDescent="0.25">
      <c r="A2701" s="10">
        <v>10466428</v>
      </c>
      <c r="B2701" s="10" t="s">
        <v>348</v>
      </c>
      <c r="C2701" s="10" t="s">
        <v>47</v>
      </c>
      <c r="D2701" s="10" t="s">
        <v>48</v>
      </c>
      <c r="E2701" s="10" t="s">
        <v>384</v>
      </c>
      <c r="F2701" s="10">
        <v>1</v>
      </c>
    </row>
    <row r="2702" spans="1:6" x14ac:dyDescent="0.25">
      <c r="A2702" s="10">
        <v>10466428</v>
      </c>
      <c r="B2702" s="10" t="s">
        <v>348</v>
      </c>
      <c r="C2702" s="10" t="s">
        <v>47</v>
      </c>
      <c r="D2702" s="10" t="s">
        <v>48</v>
      </c>
      <c r="E2702" s="10" t="s">
        <v>385</v>
      </c>
      <c r="F2702" s="10">
        <v>1</v>
      </c>
    </row>
    <row r="2703" spans="1:6" x14ac:dyDescent="0.25">
      <c r="A2703" s="10">
        <v>10466428</v>
      </c>
      <c r="B2703" s="10" t="s">
        <v>348</v>
      </c>
      <c r="C2703" s="10" t="s">
        <v>47</v>
      </c>
      <c r="D2703" s="10" t="s">
        <v>48</v>
      </c>
      <c r="E2703" s="10" t="s">
        <v>377</v>
      </c>
      <c r="F2703" s="10">
        <v>0</v>
      </c>
    </row>
    <row r="2704" spans="1:6" x14ac:dyDescent="0.25">
      <c r="A2704" s="10">
        <v>10466429</v>
      </c>
      <c r="B2704" s="10" t="s">
        <v>348</v>
      </c>
      <c r="C2704" s="10" t="s">
        <v>141</v>
      </c>
      <c r="D2704" s="10" t="s">
        <v>136</v>
      </c>
      <c r="E2704" s="10" t="s">
        <v>380</v>
      </c>
      <c r="F2704" s="10">
        <v>1</v>
      </c>
    </row>
    <row r="2705" spans="1:6" x14ac:dyDescent="0.25">
      <c r="A2705" s="10">
        <v>10466429</v>
      </c>
      <c r="B2705" s="10" t="s">
        <v>348</v>
      </c>
      <c r="C2705" s="10" t="s">
        <v>141</v>
      </c>
      <c r="D2705" s="10" t="s">
        <v>136</v>
      </c>
      <c r="E2705" s="10" t="s">
        <v>381</v>
      </c>
      <c r="F2705" s="10">
        <v>1</v>
      </c>
    </row>
    <row r="2706" spans="1:6" x14ac:dyDescent="0.25">
      <c r="A2706" s="10">
        <v>10466429</v>
      </c>
      <c r="B2706" s="10" t="s">
        <v>348</v>
      </c>
      <c r="C2706" s="10" t="s">
        <v>141</v>
      </c>
      <c r="D2706" s="10" t="s">
        <v>136</v>
      </c>
      <c r="E2706" s="10" t="s">
        <v>382</v>
      </c>
      <c r="F2706" s="10">
        <v>1</v>
      </c>
    </row>
    <row r="2707" spans="1:6" x14ac:dyDescent="0.25">
      <c r="A2707" s="10">
        <v>10466429</v>
      </c>
      <c r="B2707" s="10" t="s">
        <v>348</v>
      </c>
      <c r="C2707" s="10" t="s">
        <v>141</v>
      </c>
      <c r="D2707" s="10" t="s">
        <v>136</v>
      </c>
      <c r="E2707" s="10" t="s">
        <v>383</v>
      </c>
      <c r="F2707" s="10">
        <v>1</v>
      </c>
    </row>
    <row r="2708" spans="1:6" x14ac:dyDescent="0.25">
      <c r="A2708" s="10">
        <v>10466429</v>
      </c>
      <c r="B2708" s="10" t="s">
        <v>348</v>
      </c>
      <c r="C2708" s="10" t="s">
        <v>141</v>
      </c>
      <c r="D2708" s="10" t="s">
        <v>136</v>
      </c>
      <c r="E2708" s="10" t="s">
        <v>384</v>
      </c>
      <c r="F2708" s="10">
        <v>1</v>
      </c>
    </row>
    <row r="2709" spans="1:6" x14ac:dyDescent="0.25">
      <c r="A2709" s="10">
        <v>10466429</v>
      </c>
      <c r="B2709" s="10" t="s">
        <v>348</v>
      </c>
      <c r="C2709" s="10" t="s">
        <v>141</v>
      </c>
      <c r="D2709" s="10" t="s">
        <v>136</v>
      </c>
      <c r="E2709" s="10" t="s">
        <v>385</v>
      </c>
      <c r="F2709" s="10">
        <v>1</v>
      </c>
    </row>
    <row r="2710" spans="1:6" x14ac:dyDescent="0.25">
      <c r="A2710" s="10">
        <v>10466429</v>
      </c>
      <c r="B2710" s="10" t="s">
        <v>348</v>
      </c>
      <c r="C2710" s="10" t="s">
        <v>141</v>
      </c>
      <c r="D2710" s="10" t="s">
        <v>136</v>
      </c>
      <c r="E2710" s="10" t="s">
        <v>377</v>
      </c>
      <c r="F2710" s="10">
        <v>0</v>
      </c>
    </row>
    <row r="2711" spans="1:6" x14ac:dyDescent="0.25">
      <c r="A2711" s="10">
        <v>10466430</v>
      </c>
      <c r="B2711" s="10" t="s">
        <v>348</v>
      </c>
      <c r="C2711" s="10" t="s">
        <v>295</v>
      </c>
      <c r="D2711" s="10" t="s">
        <v>233</v>
      </c>
      <c r="E2711" s="10" t="s">
        <v>380</v>
      </c>
      <c r="F2711" s="10">
        <v>1</v>
      </c>
    </row>
    <row r="2712" spans="1:6" x14ac:dyDescent="0.25">
      <c r="A2712" s="10">
        <v>10466430</v>
      </c>
      <c r="B2712" s="10" t="s">
        <v>348</v>
      </c>
      <c r="C2712" s="10" t="s">
        <v>295</v>
      </c>
      <c r="D2712" s="10" t="s">
        <v>233</v>
      </c>
      <c r="E2712" s="10" t="s">
        <v>381</v>
      </c>
      <c r="F2712" s="10">
        <v>1</v>
      </c>
    </row>
    <row r="2713" spans="1:6" x14ac:dyDescent="0.25">
      <c r="A2713" s="10">
        <v>10466430</v>
      </c>
      <c r="B2713" s="10" t="s">
        <v>348</v>
      </c>
      <c r="C2713" s="10" t="s">
        <v>295</v>
      </c>
      <c r="D2713" s="10" t="s">
        <v>233</v>
      </c>
      <c r="E2713" s="10" t="s">
        <v>382</v>
      </c>
      <c r="F2713" s="10">
        <v>1</v>
      </c>
    </row>
    <row r="2714" spans="1:6" x14ac:dyDescent="0.25">
      <c r="A2714" s="10">
        <v>10466430</v>
      </c>
      <c r="B2714" s="10" t="s">
        <v>348</v>
      </c>
      <c r="C2714" s="10" t="s">
        <v>295</v>
      </c>
      <c r="D2714" s="10" t="s">
        <v>233</v>
      </c>
      <c r="E2714" s="10" t="s">
        <v>383</v>
      </c>
      <c r="F2714" s="10">
        <v>1</v>
      </c>
    </row>
    <row r="2715" spans="1:6" x14ac:dyDescent="0.25">
      <c r="A2715" s="10">
        <v>10466430</v>
      </c>
      <c r="B2715" s="10" t="s">
        <v>348</v>
      </c>
      <c r="C2715" s="10" t="s">
        <v>295</v>
      </c>
      <c r="D2715" s="10" t="s">
        <v>233</v>
      </c>
      <c r="E2715" s="10" t="s">
        <v>384</v>
      </c>
      <c r="F2715" s="10">
        <v>1</v>
      </c>
    </row>
    <row r="2716" spans="1:6" x14ac:dyDescent="0.25">
      <c r="A2716" s="10">
        <v>10466430</v>
      </c>
      <c r="B2716" s="10" t="s">
        <v>348</v>
      </c>
      <c r="C2716" s="10" t="s">
        <v>295</v>
      </c>
      <c r="D2716" s="10" t="s">
        <v>233</v>
      </c>
      <c r="E2716" s="10" t="s">
        <v>385</v>
      </c>
      <c r="F2716" s="10">
        <v>1</v>
      </c>
    </row>
    <row r="2717" spans="1:6" x14ac:dyDescent="0.25">
      <c r="A2717" s="10">
        <v>10466430</v>
      </c>
      <c r="B2717" s="10" t="s">
        <v>348</v>
      </c>
      <c r="C2717" s="10" t="s">
        <v>295</v>
      </c>
      <c r="D2717" s="10" t="s">
        <v>233</v>
      </c>
      <c r="E2717" s="10" t="s">
        <v>377</v>
      </c>
      <c r="F2717" s="10">
        <v>0</v>
      </c>
    </row>
    <row r="2718" spans="1:6" x14ac:dyDescent="0.25">
      <c r="A2718" s="10">
        <v>10466431</v>
      </c>
      <c r="B2718" s="10" t="s">
        <v>348</v>
      </c>
      <c r="C2718" s="10" t="s">
        <v>169</v>
      </c>
      <c r="D2718" s="10" t="s">
        <v>104</v>
      </c>
      <c r="E2718" s="10" t="s">
        <v>380</v>
      </c>
      <c r="F2718" s="10">
        <v>1</v>
      </c>
    </row>
    <row r="2719" spans="1:6" x14ac:dyDescent="0.25">
      <c r="A2719" s="10">
        <v>10466431</v>
      </c>
      <c r="B2719" s="10" t="s">
        <v>348</v>
      </c>
      <c r="C2719" s="10" t="s">
        <v>169</v>
      </c>
      <c r="D2719" s="10" t="s">
        <v>104</v>
      </c>
      <c r="E2719" s="10" t="s">
        <v>381</v>
      </c>
      <c r="F2719" s="10">
        <v>1</v>
      </c>
    </row>
    <row r="2720" spans="1:6" x14ac:dyDescent="0.25">
      <c r="A2720" s="10">
        <v>10466431</v>
      </c>
      <c r="B2720" s="10" t="s">
        <v>348</v>
      </c>
      <c r="C2720" s="10" t="s">
        <v>169</v>
      </c>
      <c r="D2720" s="10" t="s">
        <v>104</v>
      </c>
      <c r="E2720" s="10" t="s">
        <v>382</v>
      </c>
      <c r="F2720" s="10">
        <v>1</v>
      </c>
    </row>
    <row r="2721" spans="1:6" x14ac:dyDescent="0.25">
      <c r="A2721" s="10">
        <v>10466431</v>
      </c>
      <c r="B2721" s="10" t="s">
        <v>348</v>
      </c>
      <c r="C2721" s="10" t="s">
        <v>169</v>
      </c>
      <c r="D2721" s="10" t="s">
        <v>104</v>
      </c>
      <c r="E2721" s="10" t="s">
        <v>383</v>
      </c>
      <c r="F2721" s="10">
        <v>1</v>
      </c>
    </row>
    <row r="2722" spans="1:6" x14ac:dyDescent="0.25">
      <c r="A2722" s="10">
        <v>10466431</v>
      </c>
      <c r="B2722" s="10" t="s">
        <v>348</v>
      </c>
      <c r="C2722" s="10" t="s">
        <v>169</v>
      </c>
      <c r="D2722" s="10" t="s">
        <v>104</v>
      </c>
      <c r="E2722" s="10" t="s">
        <v>384</v>
      </c>
      <c r="F2722" s="10">
        <v>1</v>
      </c>
    </row>
    <row r="2723" spans="1:6" x14ac:dyDescent="0.25">
      <c r="A2723" s="10">
        <v>10466431</v>
      </c>
      <c r="B2723" s="10" t="s">
        <v>348</v>
      </c>
      <c r="C2723" s="10" t="s">
        <v>169</v>
      </c>
      <c r="D2723" s="10" t="s">
        <v>104</v>
      </c>
      <c r="E2723" s="10" t="s">
        <v>385</v>
      </c>
      <c r="F2723" s="10">
        <v>1</v>
      </c>
    </row>
    <row r="2724" spans="1:6" x14ac:dyDescent="0.25">
      <c r="A2724" s="10">
        <v>10466431</v>
      </c>
      <c r="B2724" s="10" t="s">
        <v>348</v>
      </c>
      <c r="C2724" s="10" t="s">
        <v>169</v>
      </c>
      <c r="D2724" s="10" t="s">
        <v>104</v>
      </c>
      <c r="E2724" s="10" t="s">
        <v>377</v>
      </c>
      <c r="F2724" s="10">
        <v>0</v>
      </c>
    </row>
    <row r="2725" spans="1:6" x14ac:dyDescent="0.25">
      <c r="A2725" s="10">
        <v>10466432</v>
      </c>
      <c r="B2725" s="10" t="s">
        <v>348</v>
      </c>
      <c r="C2725" s="10" t="s">
        <v>237</v>
      </c>
      <c r="D2725" s="10" t="s">
        <v>233</v>
      </c>
      <c r="E2725" s="10" t="s">
        <v>380</v>
      </c>
      <c r="F2725" s="10">
        <v>1</v>
      </c>
    </row>
    <row r="2726" spans="1:6" x14ac:dyDescent="0.25">
      <c r="A2726" s="10">
        <v>10466432</v>
      </c>
      <c r="B2726" s="10" t="s">
        <v>348</v>
      </c>
      <c r="C2726" s="10" t="s">
        <v>237</v>
      </c>
      <c r="D2726" s="10" t="s">
        <v>233</v>
      </c>
      <c r="E2726" s="10" t="s">
        <v>381</v>
      </c>
      <c r="F2726" s="10">
        <v>1</v>
      </c>
    </row>
    <row r="2727" spans="1:6" x14ac:dyDescent="0.25">
      <c r="A2727" s="10">
        <v>10466432</v>
      </c>
      <c r="B2727" s="10" t="s">
        <v>348</v>
      </c>
      <c r="C2727" s="10" t="s">
        <v>237</v>
      </c>
      <c r="D2727" s="10" t="s">
        <v>233</v>
      </c>
      <c r="E2727" s="10" t="s">
        <v>382</v>
      </c>
      <c r="F2727" s="10">
        <v>1</v>
      </c>
    </row>
    <row r="2728" spans="1:6" x14ac:dyDescent="0.25">
      <c r="A2728" s="10">
        <v>10466432</v>
      </c>
      <c r="B2728" s="10" t="s">
        <v>348</v>
      </c>
      <c r="C2728" s="10" t="s">
        <v>237</v>
      </c>
      <c r="D2728" s="10" t="s">
        <v>233</v>
      </c>
      <c r="E2728" s="10" t="s">
        <v>383</v>
      </c>
      <c r="F2728" s="10">
        <v>1</v>
      </c>
    </row>
    <row r="2729" spans="1:6" x14ac:dyDescent="0.25">
      <c r="A2729" s="10">
        <v>10466432</v>
      </c>
      <c r="B2729" s="10" t="s">
        <v>348</v>
      </c>
      <c r="C2729" s="10" t="s">
        <v>237</v>
      </c>
      <c r="D2729" s="10" t="s">
        <v>233</v>
      </c>
      <c r="E2729" s="10" t="s">
        <v>384</v>
      </c>
      <c r="F2729" s="10">
        <v>1</v>
      </c>
    </row>
    <row r="2730" spans="1:6" x14ac:dyDescent="0.25">
      <c r="A2730" s="10">
        <v>10466432</v>
      </c>
      <c r="B2730" s="10" t="s">
        <v>348</v>
      </c>
      <c r="C2730" s="10" t="s">
        <v>237</v>
      </c>
      <c r="D2730" s="10" t="s">
        <v>233</v>
      </c>
      <c r="E2730" s="10" t="s">
        <v>385</v>
      </c>
      <c r="F2730" s="10">
        <v>1</v>
      </c>
    </row>
    <row r="2731" spans="1:6" x14ac:dyDescent="0.25">
      <c r="A2731" s="10">
        <v>10466432</v>
      </c>
      <c r="B2731" s="10" t="s">
        <v>348</v>
      </c>
      <c r="C2731" s="10" t="s">
        <v>237</v>
      </c>
      <c r="D2731" s="10" t="s">
        <v>233</v>
      </c>
      <c r="E2731" s="10" t="s">
        <v>377</v>
      </c>
      <c r="F2731" s="10">
        <v>0</v>
      </c>
    </row>
    <row r="2732" spans="1:6" x14ac:dyDescent="0.25">
      <c r="A2732" s="10">
        <v>10466433</v>
      </c>
      <c r="B2732" s="10" t="s">
        <v>348</v>
      </c>
      <c r="C2732" s="10" t="s">
        <v>259</v>
      </c>
      <c r="D2732" s="10" t="s">
        <v>253</v>
      </c>
      <c r="E2732" s="10" t="s">
        <v>380</v>
      </c>
      <c r="F2732" s="10">
        <v>0</v>
      </c>
    </row>
    <row r="2733" spans="1:6" x14ac:dyDescent="0.25">
      <c r="A2733" s="10">
        <v>10466433</v>
      </c>
      <c r="B2733" s="10" t="s">
        <v>348</v>
      </c>
      <c r="C2733" s="10" t="s">
        <v>259</v>
      </c>
      <c r="D2733" s="10" t="s">
        <v>253</v>
      </c>
      <c r="E2733" s="10" t="s">
        <v>381</v>
      </c>
      <c r="F2733" s="10">
        <v>1</v>
      </c>
    </row>
    <row r="2734" spans="1:6" x14ac:dyDescent="0.25">
      <c r="A2734" s="10">
        <v>10466433</v>
      </c>
      <c r="B2734" s="10" t="s">
        <v>348</v>
      </c>
      <c r="C2734" s="10" t="s">
        <v>259</v>
      </c>
      <c r="D2734" s="10" t="s">
        <v>253</v>
      </c>
      <c r="E2734" s="10" t="s">
        <v>382</v>
      </c>
      <c r="F2734" s="10">
        <v>1</v>
      </c>
    </row>
    <row r="2735" spans="1:6" x14ac:dyDescent="0.25">
      <c r="A2735" s="10">
        <v>10466433</v>
      </c>
      <c r="B2735" s="10" t="s">
        <v>348</v>
      </c>
      <c r="C2735" s="10" t="s">
        <v>259</v>
      </c>
      <c r="D2735" s="10" t="s">
        <v>253</v>
      </c>
      <c r="E2735" s="10" t="s">
        <v>383</v>
      </c>
      <c r="F2735" s="10">
        <v>0</v>
      </c>
    </row>
    <row r="2736" spans="1:6" x14ac:dyDescent="0.25">
      <c r="A2736" s="10">
        <v>10466433</v>
      </c>
      <c r="B2736" s="10" t="s">
        <v>348</v>
      </c>
      <c r="C2736" s="10" t="s">
        <v>259</v>
      </c>
      <c r="D2736" s="10" t="s">
        <v>253</v>
      </c>
      <c r="E2736" s="10" t="s">
        <v>384</v>
      </c>
      <c r="F2736" s="10">
        <v>1</v>
      </c>
    </row>
    <row r="2737" spans="1:6" x14ac:dyDescent="0.25">
      <c r="A2737" s="10">
        <v>10466433</v>
      </c>
      <c r="B2737" s="10" t="s">
        <v>348</v>
      </c>
      <c r="C2737" s="10" t="s">
        <v>259</v>
      </c>
      <c r="D2737" s="10" t="s">
        <v>253</v>
      </c>
      <c r="E2737" s="10" t="s">
        <v>385</v>
      </c>
      <c r="F2737" s="10">
        <v>0</v>
      </c>
    </row>
    <row r="2738" spans="1:6" x14ac:dyDescent="0.25">
      <c r="A2738" s="10">
        <v>10466433</v>
      </c>
      <c r="B2738" s="10" t="s">
        <v>348</v>
      </c>
      <c r="C2738" s="10" t="s">
        <v>259</v>
      </c>
      <c r="D2738" s="10" t="s">
        <v>253</v>
      </c>
      <c r="E2738" s="10" t="s">
        <v>377</v>
      </c>
      <c r="F2738" s="10">
        <v>0</v>
      </c>
    </row>
    <row r="2739" spans="1:6" x14ac:dyDescent="0.25">
      <c r="A2739" s="10">
        <v>10466434</v>
      </c>
      <c r="B2739" s="10" t="s">
        <v>348</v>
      </c>
      <c r="C2739" s="10" t="s">
        <v>247</v>
      </c>
      <c r="D2739" s="10" t="s">
        <v>136</v>
      </c>
      <c r="E2739" s="10" t="s">
        <v>380</v>
      </c>
      <c r="F2739" s="10">
        <v>1</v>
      </c>
    </row>
    <row r="2740" spans="1:6" x14ac:dyDescent="0.25">
      <c r="A2740" s="10">
        <v>10466434</v>
      </c>
      <c r="B2740" s="10" t="s">
        <v>348</v>
      </c>
      <c r="C2740" s="10" t="s">
        <v>247</v>
      </c>
      <c r="D2740" s="10" t="s">
        <v>136</v>
      </c>
      <c r="E2740" s="10" t="s">
        <v>381</v>
      </c>
      <c r="F2740" s="10">
        <v>1</v>
      </c>
    </row>
    <row r="2741" spans="1:6" x14ac:dyDescent="0.25">
      <c r="A2741" s="10">
        <v>10466434</v>
      </c>
      <c r="B2741" s="10" t="s">
        <v>348</v>
      </c>
      <c r="C2741" s="10" t="s">
        <v>247</v>
      </c>
      <c r="D2741" s="10" t="s">
        <v>136</v>
      </c>
      <c r="E2741" s="10" t="s">
        <v>382</v>
      </c>
      <c r="F2741" s="10">
        <v>1</v>
      </c>
    </row>
    <row r="2742" spans="1:6" x14ac:dyDescent="0.25">
      <c r="A2742" s="10">
        <v>10466434</v>
      </c>
      <c r="B2742" s="10" t="s">
        <v>348</v>
      </c>
      <c r="C2742" s="10" t="s">
        <v>247</v>
      </c>
      <c r="D2742" s="10" t="s">
        <v>136</v>
      </c>
      <c r="E2742" s="10" t="s">
        <v>383</v>
      </c>
      <c r="F2742" s="10">
        <v>1</v>
      </c>
    </row>
    <row r="2743" spans="1:6" x14ac:dyDescent="0.25">
      <c r="A2743" s="10">
        <v>10466434</v>
      </c>
      <c r="B2743" s="10" t="s">
        <v>348</v>
      </c>
      <c r="C2743" s="10" t="s">
        <v>247</v>
      </c>
      <c r="D2743" s="10" t="s">
        <v>136</v>
      </c>
      <c r="E2743" s="10" t="s">
        <v>384</v>
      </c>
      <c r="F2743" s="10">
        <v>1</v>
      </c>
    </row>
    <row r="2744" spans="1:6" x14ac:dyDescent="0.25">
      <c r="A2744" s="10">
        <v>10466434</v>
      </c>
      <c r="B2744" s="10" t="s">
        <v>348</v>
      </c>
      <c r="C2744" s="10" t="s">
        <v>247</v>
      </c>
      <c r="D2744" s="10" t="s">
        <v>136</v>
      </c>
      <c r="E2744" s="10" t="s">
        <v>385</v>
      </c>
      <c r="F2744" s="10">
        <v>1</v>
      </c>
    </row>
    <row r="2745" spans="1:6" x14ac:dyDescent="0.25">
      <c r="A2745" s="10">
        <v>10466434</v>
      </c>
      <c r="B2745" s="10" t="s">
        <v>348</v>
      </c>
      <c r="C2745" s="10" t="s">
        <v>247</v>
      </c>
      <c r="D2745" s="10" t="s">
        <v>136</v>
      </c>
      <c r="E2745" s="10" t="s">
        <v>377</v>
      </c>
      <c r="F2745" s="10">
        <v>0</v>
      </c>
    </row>
    <row r="2746" spans="1:6" x14ac:dyDescent="0.25">
      <c r="A2746" s="10">
        <v>10466435</v>
      </c>
      <c r="B2746" s="10" t="s">
        <v>348</v>
      </c>
      <c r="C2746" s="10" t="s">
        <v>292</v>
      </c>
      <c r="D2746" s="10" t="s">
        <v>233</v>
      </c>
      <c r="E2746" s="10" t="s">
        <v>380</v>
      </c>
      <c r="F2746" s="10">
        <v>1</v>
      </c>
    </row>
    <row r="2747" spans="1:6" x14ac:dyDescent="0.25">
      <c r="A2747" s="10">
        <v>10466435</v>
      </c>
      <c r="B2747" s="10" t="s">
        <v>348</v>
      </c>
      <c r="C2747" s="10" t="s">
        <v>292</v>
      </c>
      <c r="D2747" s="10" t="s">
        <v>233</v>
      </c>
      <c r="E2747" s="10" t="s">
        <v>381</v>
      </c>
      <c r="F2747" s="10">
        <v>1</v>
      </c>
    </row>
    <row r="2748" spans="1:6" x14ac:dyDescent="0.25">
      <c r="A2748" s="10">
        <v>10466435</v>
      </c>
      <c r="B2748" s="10" t="s">
        <v>348</v>
      </c>
      <c r="C2748" s="10" t="s">
        <v>292</v>
      </c>
      <c r="D2748" s="10" t="s">
        <v>233</v>
      </c>
      <c r="E2748" s="10" t="s">
        <v>382</v>
      </c>
      <c r="F2748" s="10">
        <v>1</v>
      </c>
    </row>
    <row r="2749" spans="1:6" x14ac:dyDescent="0.25">
      <c r="A2749" s="10">
        <v>10466435</v>
      </c>
      <c r="B2749" s="10" t="s">
        <v>348</v>
      </c>
      <c r="C2749" s="10" t="s">
        <v>292</v>
      </c>
      <c r="D2749" s="10" t="s">
        <v>233</v>
      </c>
      <c r="E2749" s="10" t="s">
        <v>383</v>
      </c>
      <c r="F2749" s="10">
        <v>1</v>
      </c>
    </row>
    <row r="2750" spans="1:6" x14ac:dyDescent="0.25">
      <c r="A2750" s="10">
        <v>10466435</v>
      </c>
      <c r="B2750" s="10" t="s">
        <v>348</v>
      </c>
      <c r="C2750" s="10" t="s">
        <v>292</v>
      </c>
      <c r="D2750" s="10" t="s">
        <v>233</v>
      </c>
      <c r="E2750" s="10" t="s">
        <v>384</v>
      </c>
      <c r="F2750" s="10">
        <v>1</v>
      </c>
    </row>
    <row r="2751" spans="1:6" x14ac:dyDescent="0.25">
      <c r="A2751" s="10">
        <v>10466435</v>
      </c>
      <c r="B2751" s="10" t="s">
        <v>348</v>
      </c>
      <c r="C2751" s="10" t="s">
        <v>292</v>
      </c>
      <c r="D2751" s="10" t="s">
        <v>233</v>
      </c>
      <c r="E2751" s="10" t="s">
        <v>385</v>
      </c>
      <c r="F2751" s="10">
        <v>1</v>
      </c>
    </row>
    <row r="2752" spans="1:6" x14ac:dyDescent="0.25">
      <c r="A2752" s="10">
        <v>10466435</v>
      </c>
      <c r="B2752" s="10" t="s">
        <v>348</v>
      </c>
      <c r="C2752" s="10" t="s">
        <v>292</v>
      </c>
      <c r="D2752" s="10" t="s">
        <v>233</v>
      </c>
      <c r="E2752" s="10" t="s">
        <v>377</v>
      </c>
      <c r="F2752" s="10">
        <v>0</v>
      </c>
    </row>
    <row r="2753" spans="1:6" x14ac:dyDescent="0.25">
      <c r="A2753" s="10">
        <v>10466436</v>
      </c>
      <c r="B2753" s="10" t="s">
        <v>348</v>
      </c>
      <c r="C2753" s="10" t="s">
        <v>242</v>
      </c>
      <c r="D2753" s="10" t="s">
        <v>136</v>
      </c>
      <c r="E2753" s="10" t="s">
        <v>380</v>
      </c>
      <c r="F2753" s="10">
        <v>1</v>
      </c>
    </row>
    <row r="2754" spans="1:6" x14ac:dyDescent="0.25">
      <c r="A2754" s="10">
        <v>10466436</v>
      </c>
      <c r="B2754" s="10" t="s">
        <v>348</v>
      </c>
      <c r="C2754" s="10" t="s">
        <v>242</v>
      </c>
      <c r="D2754" s="10" t="s">
        <v>136</v>
      </c>
      <c r="E2754" s="10" t="s">
        <v>381</v>
      </c>
      <c r="F2754" s="10">
        <v>1</v>
      </c>
    </row>
    <row r="2755" spans="1:6" x14ac:dyDescent="0.25">
      <c r="A2755" s="10">
        <v>10466436</v>
      </c>
      <c r="B2755" s="10" t="s">
        <v>348</v>
      </c>
      <c r="C2755" s="10" t="s">
        <v>242</v>
      </c>
      <c r="D2755" s="10" t="s">
        <v>136</v>
      </c>
      <c r="E2755" s="10" t="s">
        <v>382</v>
      </c>
      <c r="F2755" s="10">
        <v>1</v>
      </c>
    </row>
    <row r="2756" spans="1:6" x14ac:dyDescent="0.25">
      <c r="A2756" s="10">
        <v>10466436</v>
      </c>
      <c r="B2756" s="10" t="s">
        <v>348</v>
      </c>
      <c r="C2756" s="10" t="s">
        <v>242</v>
      </c>
      <c r="D2756" s="10" t="s">
        <v>136</v>
      </c>
      <c r="E2756" s="10" t="s">
        <v>383</v>
      </c>
      <c r="F2756" s="10">
        <v>1</v>
      </c>
    </row>
    <row r="2757" spans="1:6" x14ac:dyDescent="0.25">
      <c r="A2757" s="10">
        <v>10466436</v>
      </c>
      <c r="B2757" s="10" t="s">
        <v>348</v>
      </c>
      <c r="C2757" s="10" t="s">
        <v>242</v>
      </c>
      <c r="D2757" s="10" t="s">
        <v>136</v>
      </c>
      <c r="E2757" s="10" t="s">
        <v>384</v>
      </c>
      <c r="F2757" s="10">
        <v>1</v>
      </c>
    </row>
    <row r="2758" spans="1:6" x14ac:dyDescent="0.25">
      <c r="A2758" s="10">
        <v>10466436</v>
      </c>
      <c r="B2758" s="10" t="s">
        <v>348</v>
      </c>
      <c r="C2758" s="10" t="s">
        <v>242</v>
      </c>
      <c r="D2758" s="10" t="s">
        <v>136</v>
      </c>
      <c r="E2758" s="10" t="s">
        <v>385</v>
      </c>
      <c r="F2758" s="10">
        <v>1</v>
      </c>
    </row>
    <row r="2759" spans="1:6" x14ac:dyDescent="0.25">
      <c r="A2759" s="10">
        <v>10466436</v>
      </c>
      <c r="B2759" s="10" t="s">
        <v>348</v>
      </c>
      <c r="C2759" s="10" t="s">
        <v>242</v>
      </c>
      <c r="D2759" s="10" t="s">
        <v>136</v>
      </c>
      <c r="E2759" s="10" t="s">
        <v>377</v>
      </c>
      <c r="F2759" s="10">
        <v>0</v>
      </c>
    </row>
    <row r="2760" spans="1:6" x14ac:dyDescent="0.25">
      <c r="A2760" s="10">
        <v>10466437</v>
      </c>
      <c r="B2760" s="10" t="s">
        <v>348</v>
      </c>
      <c r="C2760" s="10" t="s">
        <v>272</v>
      </c>
      <c r="D2760" s="10" t="s">
        <v>253</v>
      </c>
      <c r="E2760" s="10" t="s">
        <v>380</v>
      </c>
      <c r="F2760" s="10">
        <v>1</v>
      </c>
    </row>
    <row r="2761" spans="1:6" x14ac:dyDescent="0.25">
      <c r="A2761" s="10">
        <v>10466437</v>
      </c>
      <c r="B2761" s="10" t="s">
        <v>348</v>
      </c>
      <c r="C2761" s="10" t="s">
        <v>272</v>
      </c>
      <c r="D2761" s="10" t="s">
        <v>253</v>
      </c>
      <c r="E2761" s="10" t="s">
        <v>381</v>
      </c>
      <c r="F2761" s="10">
        <v>1</v>
      </c>
    </row>
    <row r="2762" spans="1:6" x14ac:dyDescent="0.25">
      <c r="A2762" s="10">
        <v>10466437</v>
      </c>
      <c r="B2762" s="10" t="s">
        <v>348</v>
      </c>
      <c r="C2762" s="10" t="s">
        <v>272</v>
      </c>
      <c r="D2762" s="10" t="s">
        <v>253</v>
      </c>
      <c r="E2762" s="10" t="s">
        <v>382</v>
      </c>
      <c r="F2762" s="10">
        <v>1</v>
      </c>
    </row>
    <row r="2763" spans="1:6" x14ac:dyDescent="0.25">
      <c r="A2763" s="10">
        <v>10466437</v>
      </c>
      <c r="B2763" s="10" t="s">
        <v>348</v>
      </c>
      <c r="C2763" s="10" t="s">
        <v>272</v>
      </c>
      <c r="D2763" s="10" t="s">
        <v>253</v>
      </c>
      <c r="E2763" s="10" t="s">
        <v>383</v>
      </c>
      <c r="F2763" s="10">
        <v>1</v>
      </c>
    </row>
    <row r="2764" spans="1:6" x14ac:dyDescent="0.25">
      <c r="A2764" s="10">
        <v>10466437</v>
      </c>
      <c r="B2764" s="10" t="s">
        <v>348</v>
      </c>
      <c r="C2764" s="10" t="s">
        <v>272</v>
      </c>
      <c r="D2764" s="10" t="s">
        <v>253</v>
      </c>
      <c r="E2764" s="10" t="s">
        <v>384</v>
      </c>
      <c r="F2764" s="10">
        <v>1</v>
      </c>
    </row>
    <row r="2765" spans="1:6" x14ac:dyDescent="0.25">
      <c r="A2765" s="10">
        <v>10466437</v>
      </c>
      <c r="B2765" s="10" t="s">
        <v>348</v>
      </c>
      <c r="C2765" s="10" t="s">
        <v>272</v>
      </c>
      <c r="D2765" s="10" t="s">
        <v>253</v>
      </c>
      <c r="E2765" s="10" t="s">
        <v>385</v>
      </c>
      <c r="F2765" s="10">
        <v>1</v>
      </c>
    </row>
    <row r="2766" spans="1:6" x14ac:dyDescent="0.25">
      <c r="A2766" s="10">
        <v>10466437</v>
      </c>
      <c r="B2766" s="10" t="s">
        <v>348</v>
      </c>
      <c r="C2766" s="10" t="s">
        <v>272</v>
      </c>
      <c r="D2766" s="10" t="s">
        <v>253</v>
      </c>
      <c r="E2766" s="10" t="s">
        <v>377</v>
      </c>
      <c r="F2766" s="10">
        <v>0</v>
      </c>
    </row>
    <row r="2767" spans="1:6" x14ac:dyDescent="0.25">
      <c r="A2767" s="10">
        <v>10466438</v>
      </c>
      <c r="B2767" s="10" t="s">
        <v>348</v>
      </c>
      <c r="C2767" s="10" t="s">
        <v>227</v>
      </c>
      <c r="D2767" s="10" t="s">
        <v>136</v>
      </c>
      <c r="E2767" s="10" t="s">
        <v>380</v>
      </c>
      <c r="F2767" s="10">
        <v>1</v>
      </c>
    </row>
    <row r="2768" spans="1:6" x14ac:dyDescent="0.25">
      <c r="A2768" s="10">
        <v>10466438</v>
      </c>
      <c r="B2768" s="10" t="s">
        <v>348</v>
      </c>
      <c r="C2768" s="10" t="s">
        <v>227</v>
      </c>
      <c r="D2768" s="10" t="s">
        <v>136</v>
      </c>
      <c r="E2768" s="10" t="s">
        <v>381</v>
      </c>
      <c r="F2768" s="10">
        <v>1</v>
      </c>
    </row>
    <row r="2769" spans="1:6" x14ac:dyDescent="0.25">
      <c r="A2769" s="10">
        <v>10466438</v>
      </c>
      <c r="B2769" s="10" t="s">
        <v>348</v>
      </c>
      <c r="C2769" s="10" t="s">
        <v>227</v>
      </c>
      <c r="D2769" s="10" t="s">
        <v>136</v>
      </c>
      <c r="E2769" s="10" t="s">
        <v>382</v>
      </c>
      <c r="F2769" s="10">
        <v>1</v>
      </c>
    </row>
    <row r="2770" spans="1:6" x14ac:dyDescent="0.25">
      <c r="A2770" s="10">
        <v>10466438</v>
      </c>
      <c r="B2770" s="10" t="s">
        <v>348</v>
      </c>
      <c r="C2770" s="10" t="s">
        <v>227</v>
      </c>
      <c r="D2770" s="10" t="s">
        <v>136</v>
      </c>
      <c r="E2770" s="10" t="s">
        <v>383</v>
      </c>
      <c r="F2770" s="10">
        <v>1</v>
      </c>
    </row>
    <row r="2771" spans="1:6" x14ac:dyDescent="0.25">
      <c r="A2771" s="10">
        <v>10466438</v>
      </c>
      <c r="B2771" s="10" t="s">
        <v>348</v>
      </c>
      <c r="C2771" s="10" t="s">
        <v>227</v>
      </c>
      <c r="D2771" s="10" t="s">
        <v>136</v>
      </c>
      <c r="E2771" s="10" t="s">
        <v>384</v>
      </c>
      <c r="F2771" s="10">
        <v>1</v>
      </c>
    </row>
    <row r="2772" spans="1:6" x14ac:dyDescent="0.25">
      <c r="A2772" s="10">
        <v>10466438</v>
      </c>
      <c r="B2772" s="10" t="s">
        <v>348</v>
      </c>
      <c r="C2772" s="10" t="s">
        <v>227</v>
      </c>
      <c r="D2772" s="10" t="s">
        <v>136</v>
      </c>
      <c r="E2772" s="10" t="s">
        <v>385</v>
      </c>
      <c r="F2772" s="10">
        <v>1</v>
      </c>
    </row>
    <row r="2773" spans="1:6" x14ac:dyDescent="0.25">
      <c r="A2773" s="10">
        <v>10466438</v>
      </c>
      <c r="B2773" s="10" t="s">
        <v>348</v>
      </c>
      <c r="C2773" s="10" t="s">
        <v>227</v>
      </c>
      <c r="D2773" s="10" t="s">
        <v>136</v>
      </c>
      <c r="E2773" s="10" t="s">
        <v>377</v>
      </c>
      <c r="F2773" s="10">
        <v>0</v>
      </c>
    </row>
    <row r="2774" spans="1:6" x14ac:dyDescent="0.25">
      <c r="A2774" s="10">
        <v>10466439</v>
      </c>
      <c r="B2774" s="10" t="s">
        <v>348</v>
      </c>
      <c r="C2774" s="10" t="s">
        <v>222</v>
      </c>
      <c r="D2774" s="10" t="s">
        <v>136</v>
      </c>
      <c r="E2774" s="10" t="s">
        <v>380</v>
      </c>
      <c r="F2774" s="10">
        <v>1</v>
      </c>
    </row>
    <row r="2775" spans="1:6" x14ac:dyDescent="0.25">
      <c r="A2775" s="10">
        <v>10466439</v>
      </c>
      <c r="B2775" s="10" t="s">
        <v>348</v>
      </c>
      <c r="C2775" s="10" t="s">
        <v>222</v>
      </c>
      <c r="D2775" s="10" t="s">
        <v>136</v>
      </c>
      <c r="E2775" s="10" t="s">
        <v>381</v>
      </c>
      <c r="F2775" s="10">
        <v>1</v>
      </c>
    </row>
    <row r="2776" spans="1:6" x14ac:dyDescent="0.25">
      <c r="A2776" s="10">
        <v>10466439</v>
      </c>
      <c r="B2776" s="10" t="s">
        <v>348</v>
      </c>
      <c r="C2776" s="10" t="s">
        <v>222</v>
      </c>
      <c r="D2776" s="10" t="s">
        <v>136</v>
      </c>
      <c r="E2776" s="10" t="s">
        <v>382</v>
      </c>
      <c r="F2776" s="10">
        <v>1</v>
      </c>
    </row>
    <row r="2777" spans="1:6" x14ac:dyDescent="0.25">
      <c r="A2777" s="10">
        <v>10466439</v>
      </c>
      <c r="B2777" s="10" t="s">
        <v>348</v>
      </c>
      <c r="C2777" s="10" t="s">
        <v>222</v>
      </c>
      <c r="D2777" s="10" t="s">
        <v>136</v>
      </c>
      <c r="E2777" s="10" t="s">
        <v>383</v>
      </c>
      <c r="F2777" s="10">
        <v>1</v>
      </c>
    </row>
    <row r="2778" spans="1:6" x14ac:dyDescent="0.25">
      <c r="A2778" s="10">
        <v>10466439</v>
      </c>
      <c r="B2778" s="10" t="s">
        <v>348</v>
      </c>
      <c r="C2778" s="10" t="s">
        <v>222</v>
      </c>
      <c r="D2778" s="10" t="s">
        <v>136</v>
      </c>
      <c r="E2778" s="10" t="s">
        <v>384</v>
      </c>
      <c r="F2778" s="10">
        <v>1</v>
      </c>
    </row>
    <row r="2779" spans="1:6" x14ac:dyDescent="0.25">
      <c r="A2779" s="10">
        <v>10466439</v>
      </c>
      <c r="B2779" s="10" t="s">
        <v>348</v>
      </c>
      <c r="C2779" s="10" t="s">
        <v>222</v>
      </c>
      <c r="D2779" s="10" t="s">
        <v>136</v>
      </c>
      <c r="E2779" s="10" t="s">
        <v>385</v>
      </c>
      <c r="F2779" s="10">
        <v>1</v>
      </c>
    </row>
    <row r="2780" spans="1:6" x14ac:dyDescent="0.25">
      <c r="A2780" s="10">
        <v>10466439</v>
      </c>
      <c r="B2780" s="10" t="s">
        <v>348</v>
      </c>
      <c r="C2780" s="10" t="s">
        <v>222</v>
      </c>
      <c r="D2780" s="10" t="s">
        <v>136</v>
      </c>
      <c r="E2780" s="10" t="s">
        <v>377</v>
      </c>
      <c r="F2780" s="10">
        <v>0</v>
      </c>
    </row>
    <row r="2781" spans="1:6" x14ac:dyDescent="0.25">
      <c r="A2781" s="10">
        <v>10466440</v>
      </c>
      <c r="B2781" s="10" t="s">
        <v>348</v>
      </c>
      <c r="C2781" s="10" t="s">
        <v>232</v>
      </c>
      <c r="D2781" s="10" t="s">
        <v>233</v>
      </c>
      <c r="E2781" s="10" t="s">
        <v>380</v>
      </c>
      <c r="F2781" s="10">
        <v>1</v>
      </c>
    </row>
    <row r="2782" spans="1:6" x14ac:dyDescent="0.25">
      <c r="A2782" s="10">
        <v>10466440</v>
      </c>
      <c r="B2782" s="10" t="s">
        <v>348</v>
      </c>
      <c r="C2782" s="10" t="s">
        <v>232</v>
      </c>
      <c r="D2782" s="10" t="s">
        <v>233</v>
      </c>
      <c r="E2782" s="10" t="s">
        <v>381</v>
      </c>
      <c r="F2782" s="10">
        <v>1</v>
      </c>
    </row>
    <row r="2783" spans="1:6" x14ac:dyDescent="0.25">
      <c r="A2783" s="10">
        <v>10466440</v>
      </c>
      <c r="B2783" s="10" t="s">
        <v>348</v>
      </c>
      <c r="C2783" s="10" t="s">
        <v>232</v>
      </c>
      <c r="D2783" s="10" t="s">
        <v>233</v>
      </c>
      <c r="E2783" s="10" t="s">
        <v>382</v>
      </c>
      <c r="F2783" s="10">
        <v>1</v>
      </c>
    </row>
    <row r="2784" spans="1:6" x14ac:dyDescent="0.25">
      <c r="A2784" s="10">
        <v>10466440</v>
      </c>
      <c r="B2784" s="10" t="s">
        <v>348</v>
      </c>
      <c r="C2784" s="10" t="s">
        <v>232</v>
      </c>
      <c r="D2784" s="10" t="s">
        <v>233</v>
      </c>
      <c r="E2784" s="10" t="s">
        <v>383</v>
      </c>
      <c r="F2784" s="10">
        <v>1</v>
      </c>
    </row>
    <row r="2785" spans="1:6" x14ac:dyDescent="0.25">
      <c r="A2785" s="10">
        <v>10466440</v>
      </c>
      <c r="B2785" s="10" t="s">
        <v>348</v>
      </c>
      <c r="C2785" s="10" t="s">
        <v>232</v>
      </c>
      <c r="D2785" s="10" t="s">
        <v>233</v>
      </c>
      <c r="E2785" s="10" t="s">
        <v>384</v>
      </c>
      <c r="F2785" s="10">
        <v>1</v>
      </c>
    </row>
    <row r="2786" spans="1:6" x14ac:dyDescent="0.25">
      <c r="A2786" s="10">
        <v>10466440</v>
      </c>
      <c r="B2786" s="10" t="s">
        <v>348</v>
      </c>
      <c r="C2786" s="10" t="s">
        <v>232</v>
      </c>
      <c r="D2786" s="10" t="s">
        <v>233</v>
      </c>
      <c r="E2786" s="10" t="s">
        <v>385</v>
      </c>
      <c r="F2786" s="10">
        <v>0</v>
      </c>
    </row>
    <row r="2787" spans="1:6" x14ac:dyDescent="0.25">
      <c r="A2787" s="10">
        <v>10466440</v>
      </c>
      <c r="B2787" s="10" t="s">
        <v>348</v>
      </c>
      <c r="C2787" s="10" t="s">
        <v>232</v>
      </c>
      <c r="D2787" s="10" t="s">
        <v>233</v>
      </c>
      <c r="E2787" s="10" t="s">
        <v>377</v>
      </c>
      <c r="F2787" s="10">
        <v>0</v>
      </c>
    </row>
    <row r="2788" spans="1:6" x14ac:dyDescent="0.25">
      <c r="A2788" s="10">
        <v>10466441</v>
      </c>
      <c r="B2788" s="10" t="s">
        <v>348</v>
      </c>
      <c r="C2788" s="10" t="s">
        <v>278</v>
      </c>
      <c r="D2788" s="10" t="s">
        <v>253</v>
      </c>
      <c r="E2788" s="10" t="s">
        <v>380</v>
      </c>
      <c r="F2788" s="10">
        <v>0</v>
      </c>
    </row>
    <row r="2789" spans="1:6" x14ac:dyDescent="0.25">
      <c r="A2789" s="10">
        <v>10466441</v>
      </c>
      <c r="B2789" s="10" t="s">
        <v>348</v>
      </c>
      <c r="C2789" s="10" t="s">
        <v>278</v>
      </c>
      <c r="D2789" s="10" t="s">
        <v>253</v>
      </c>
      <c r="E2789" s="10" t="s">
        <v>381</v>
      </c>
      <c r="F2789" s="10">
        <v>0</v>
      </c>
    </row>
    <row r="2790" spans="1:6" x14ac:dyDescent="0.25">
      <c r="A2790" s="10">
        <v>10466441</v>
      </c>
      <c r="B2790" s="10" t="s">
        <v>348</v>
      </c>
      <c r="C2790" s="10" t="s">
        <v>278</v>
      </c>
      <c r="D2790" s="10" t="s">
        <v>253</v>
      </c>
      <c r="E2790" s="10" t="s">
        <v>382</v>
      </c>
      <c r="F2790" s="10">
        <v>0</v>
      </c>
    </row>
    <row r="2791" spans="1:6" x14ac:dyDescent="0.25">
      <c r="A2791" s="10">
        <v>10466441</v>
      </c>
      <c r="B2791" s="10" t="s">
        <v>348</v>
      </c>
      <c r="C2791" s="10" t="s">
        <v>278</v>
      </c>
      <c r="D2791" s="10" t="s">
        <v>253</v>
      </c>
      <c r="E2791" s="10" t="s">
        <v>383</v>
      </c>
      <c r="F2791" s="10">
        <v>0</v>
      </c>
    </row>
    <row r="2792" spans="1:6" x14ac:dyDescent="0.25">
      <c r="A2792" s="10">
        <v>10466441</v>
      </c>
      <c r="B2792" s="10" t="s">
        <v>348</v>
      </c>
      <c r="C2792" s="10" t="s">
        <v>278</v>
      </c>
      <c r="D2792" s="10" t="s">
        <v>253</v>
      </c>
      <c r="E2792" s="10" t="s">
        <v>384</v>
      </c>
      <c r="F2792" s="10">
        <v>0</v>
      </c>
    </row>
    <row r="2793" spans="1:6" x14ac:dyDescent="0.25">
      <c r="A2793" s="10">
        <v>10466441</v>
      </c>
      <c r="B2793" s="10" t="s">
        <v>348</v>
      </c>
      <c r="C2793" s="10" t="s">
        <v>278</v>
      </c>
      <c r="D2793" s="10" t="s">
        <v>253</v>
      </c>
      <c r="E2793" s="10" t="s">
        <v>385</v>
      </c>
      <c r="F2793" s="10">
        <v>0</v>
      </c>
    </row>
    <row r="2794" spans="1:6" x14ac:dyDescent="0.25">
      <c r="A2794" s="10">
        <v>10466441</v>
      </c>
      <c r="B2794" s="10" t="s">
        <v>348</v>
      </c>
      <c r="C2794" s="10" t="s">
        <v>278</v>
      </c>
      <c r="D2794" s="10" t="s">
        <v>253</v>
      </c>
      <c r="E2794" s="10" t="s">
        <v>377</v>
      </c>
      <c r="F2794" s="10">
        <v>1</v>
      </c>
    </row>
    <row r="2795" spans="1:6" x14ac:dyDescent="0.25">
      <c r="A2795" s="10">
        <v>10466442</v>
      </c>
      <c r="B2795" s="10" t="s">
        <v>348</v>
      </c>
      <c r="C2795" s="10" t="s">
        <v>252</v>
      </c>
      <c r="D2795" s="10" t="s">
        <v>253</v>
      </c>
      <c r="E2795" s="10" t="s">
        <v>380</v>
      </c>
      <c r="F2795" s="10">
        <v>1</v>
      </c>
    </row>
    <row r="2796" spans="1:6" x14ac:dyDescent="0.25">
      <c r="A2796" s="10">
        <v>10466442</v>
      </c>
      <c r="B2796" s="10" t="s">
        <v>348</v>
      </c>
      <c r="C2796" s="10" t="s">
        <v>252</v>
      </c>
      <c r="D2796" s="10" t="s">
        <v>253</v>
      </c>
      <c r="E2796" s="10" t="s">
        <v>381</v>
      </c>
      <c r="F2796" s="10">
        <v>1</v>
      </c>
    </row>
    <row r="2797" spans="1:6" x14ac:dyDescent="0.25">
      <c r="A2797" s="10">
        <v>10466442</v>
      </c>
      <c r="B2797" s="10" t="s">
        <v>348</v>
      </c>
      <c r="C2797" s="10" t="s">
        <v>252</v>
      </c>
      <c r="D2797" s="10" t="s">
        <v>253</v>
      </c>
      <c r="E2797" s="10" t="s">
        <v>382</v>
      </c>
      <c r="F2797" s="10">
        <v>0</v>
      </c>
    </row>
    <row r="2798" spans="1:6" x14ac:dyDescent="0.25">
      <c r="A2798" s="10">
        <v>10466442</v>
      </c>
      <c r="B2798" s="10" t="s">
        <v>348</v>
      </c>
      <c r="C2798" s="10" t="s">
        <v>252</v>
      </c>
      <c r="D2798" s="10" t="s">
        <v>253</v>
      </c>
      <c r="E2798" s="10" t="s">
        <v>383</v>
      </c>
      <c r="F2798" s="10">
        <v>1</v>
      </c>
    </row>
    <row r="2799" spans="1:6" x14ac:dyDescent="0.25">
      <c r="A2799" s="10">
        <v>10466442</v>
      </c>
      <c r="B2799" s="10" t="s">
        <v>348</v>
      </c>
      <c r="C2799" s="10" t="s">
        <v>252</v>
      </c>
      <c r="D2799" s="10" t="s">
        <v>253</v>
      </c>
      <c r="E2799" s="10" t="s">
        <v>384</v>
      </c>
      <c r="F2799" s="10">
        <v>1</v>
      </c>
    </row>
    <row r="2800" spans="1:6" x14ac:dyDescent="0.25">
      <c r="A2800" s="10">
        <v>10466442</v>
      </c>
      <c r="B2800" s="10" t="s">
        <v>348</v>
      </c>
      <c r="C2800" s="10" t="s">
        <v>252</v>
      </c>
      <c r="D2800" s="10" t="s">
        <v>253</v>
      </c>
      <c r="E2800" s="10" t="s">
        <v>385</v>
      </c>
      <c r="F2800" s="10">
        <v>1</v>
      </c>
    </row>
    <row r="2801" spans="1:6" x14ac:dyDescent="0.25">
      <c r="A2801" s="10">
        <v>10466442</v>
      </c>
      <c r="B2801" s="10" t="s">
        <v>348</v>
      </c>
      <c r="C2801" s="10" t="s">
        <v>252</v>
      </c>
      <c r="D2801" s="10" t="s">
        <v>253</v>
      </c>
      <c r="E2801" s="10" t="s">
        <v>377</v>
      </c>
      <c r="F2801" s="10">
        <v>0</v>
      </c>
    </row>
    <row r="2802" spans="1:6" x14ac:dyDescent="0.25">
      <c r="A2802" s="10">
        <v>10466443</v>
      </c>
      <c r="B2802" s="10" t="s">
        <v>348</v>
      </c>
      <c r="C2802" s="10" t="s">
        <v>217</v>
      </c>
      <c r="D2802" s="10" t="s">
        <v>136</v>
      </c>
      <c r="E2802" s="10" t="s">
        <v>380</v>
      </c>
      <c r="F2802" s="10">
        <v>1</v>
      </c>
    </row>
    <row r="2803" spans="1:6" x14ac:dyDescent="0.25">
      <c r="A2803" s="10">
        <v>10466443</v>
      </c>
      <c r="B2803" s="10" t="s">
        <v>348</v>
      </c>
      <c r="C2803" s="10" t="s">
        <v>217</v>
      </c>
      <c r="D2803" s="10" t="s">
        <v>136</v>
      </c>
      <c r="E2803" s="10" t="s">
        <v>381</v>
      </c>
      <c r="F2803" s="10">
        <v>1</v>
      </c>
    </row>
    <row r="2804" spans="1:6" x14ac:dyDescent="0.25">
      <c r="A2804" s="10">
        <v>10466443</v>
      </c>
      <c r="B2804" s="10" t="s">
        <v>348</v>
      </c>
      <c r="C2804" s="10" t="s">
        <v>217</v>
      </c>
      <c r="D2804" s="10" t="s">
        <v>136</v>
      </c>
      <c r="E2804" s="10" t="s">
        <v>382</v>
      </c>
      <c r="F2804" s="10">
        <v>1</v>
      </c>
    </row>
    <row r="2805" spans="1:6" x14ac:dyDescent="0.25">
      <c r="A2805" s="10">
        <v>10466443</v>
      </c>
      <c r="B2805" s="10" t="s">
        <v>348</v>
      </c>
      <c r="C2805" s="10" t="s">
        <v>217</v>
      </c>
      <c r="D2805" s="10" t="s">
        <v>136</v>
      </c>
      <c r="E2805" s="10" t="s">
        <v>383</v>
      </c>
      <c r="F2805" s="10">
        <v>1</v>
      </c>
    </row>
    <row r="2806" spans="1:6" x14ac:dyDescent="0.25">
      <c r="A2806" s="10">
        <v>10466443</v>
      </c>
      <c r="B2806" s="10" t="s">
        <v>348</v>
      </c>
      <c r="C2806" s="10" t="s">
        <v>217</v>
      </c>
      <c r="D2806" s="10" t="s">
        <v>136</v>
      </c>
      <c r="E2806" s="10" t="s">
        <v>384</v>
      </c>
      <c r="F2806" s="10">
        <v>1</v>
      </c>
    </row>
    <row r="2807" spans="1:6" x14ac:dyDescent="0.25">
      <c r="A2807" s="10">
        <v>10466443</v>
      </c>
      <c r="B2807" s="10" t="s">
        <v>348</v>
      </c>
      <c r="C2807" s="10" t="s">
        <v>217</v>
      </c>
      <c r="D2807" s="10" t="s">
        <v>136</v>
      </c>
      <c r="E2807" s="10" t="s">
        <v>385</v>
      </c>
      <c r="F2807" s="10">
        <v>1</v>
      </c>
    </row>
    <row r="2808" spans="1:6" x14ac:dyDescent="0.25">
      <c r="A2808" s="10">
        <v>10466443</v>
      </c>
      <c r="B2808" s="10" t="s">
        <v>348</v>
      </c>
      <c r="C2808" s="10" t="s">
        <v>217</v>
      </c>
      <c r="D2808" s="10" t="s">
        <v>136</v>
      </c>
      <c r="E2808" s="10" t="s">
        <v>377</v>
      </c>
      <c r="F2808" s="10">
        <v>0</v>
      </c>
    </row>
    <row r="2809" spans="1:6" x14ac:dyDescent="0.25">
      <c r="A2809" s="10">
        <v>10470041</v>
      </c>
      <c r="B2809" s="10" t="s">
        <v>348</v>
      </c>
      <c r="C2809" s="10" t="s">
        <v>194</v>
      </c>
      <c r="D2809" s="10" t="s">
        <v>186</v>
      </c>
      <c r="E2809" s="10" t="s">
        <v>380</v>
      </c>
      <c r="F2809" s="10">
        <v>1</v>
      </c>
    </row>
    <row r="2810" spans="1:6" x14ac:dyDescent="0.25">
      <c r="A2810" s="10">
        <v>10470041</v>
      </c>
      <c r="B2810" s="10" t="s">
        <v>348</v>
      </c>
      <c r="C2810" s="10" t="s">
        <v>194</v>
      </c>
      <c r="D2810" s="10" t="s">
        <v>186</v>
      </c>
      <c r="E2810" s="10" t="s">
        <v>381</v>
      </c>
      <c r="F2810" s="10">
        <v>1</v>
      </c>
    </row>
    <row r="2811" spans="1:6" x14ac:dyDescent="0.25">
      <c r="A2811" s="10">
        <v>10470041</v>
      </c>
      <c r="B2811" s="10" t="s">
        <v>348</v>
      </c>
      <c r="C2811" s="10" t="s">
        <v>194</v>
      </c>
      <c r="D2811" s="10" t="s">
        <v>186</v>
      </c>
      <c r="E2811" s="10" t="s">
        <v>382</v>
      </c>
      <c r="F2811" s="10">
        <v>1</v>
      </c>
    </row>
    <row r="2812" spans="1:6" x14ac:dyDescent="0.25">
      <c r="A2812" s="10">
        <v>10470041</v>
      </c>
      <c r="B2812" s="10" t="s">
        <v>348</v>
      </c>
      <c r="C2812" s="10" t="s">
        <v>194</v>
      </c>
      <c r="D2812" s="10" t="s">
        <v>186</v>
      </c>
      <c r="E2812" s="10" t="s">
        <v>383</v>
      </c>
      <c r="F2812" s="10">
        <v>1</v>
      </c>
    </row>
    <row r="2813" spans="1:6" x14ac:dyDescent="0.25">
      <c r="A2813" s="10">
        <v>10470041</v>
      </c>
      <c r="B2813" s="10" t="s">
        <v>348</v>
      </c>
      <c r="C2813" s="10" t="s">
        <v>194</v>
      </c>
      <c r="D2813" s="10" t="s">
        <v>186</v>
      </c>
      <c r="E2813" s="10" t="s">
        <v>384</v>
      </c>
      <c r="F2813" s="10">
        <v>1</v>
      </c>
    </row>
    <row r="2814" spans="1:6" x14ac:dyDescent="0.25">
      <c r="A2814" s="10">
        <v>10470041</v>
      </c>
      <c r="B2814" s="10" t="s">
        <v>348</v>
      </c>
      <c r="C2814" s="10" t="s">
        <v>194</v>
      </c>
      <c r="D2814" s="10" t="s">
        <v>186</v>
      </c>
      <c r="E2814" s="10" t="s">
        <v>385</v>
      </c>
      <c r="F2814" s="10">
        <v>1</v>
      </c>
    </row>
    <row r="2815" spans="1:6" x14ac:dyDescent="0.25">
      <c r="A2815" s="10">
        <v>10470041</v>
      </c>
      <c r="B2815" s="10" t="s">
        <v>348</v>
      </c>
      <c r="C2815" s="10" t="s">
        <v>194</v>
      </c>
      <c r="D2815" s="10" t="s">
        <v>186</v>
      </c>
      <c r="E2815" s="10" t="s">
        <v>377</v>
      </c>
      <c r="F2815" s="10">
        <v>0</v>
      </c>
    </row>
    <row r="2816" spans="1:6" x14ac:dyDescent="0.25">
      <c r="A2816" s="10">
        <v>10470042</v>
      </c>
      <c r="B2816" s="10" t="s">
        <v>348</v>
      </c>
      <c r="C2816" s="10" t="s">
        <v>212</v>
      </c>
      <c r="D2816" s="10" t="s">
        <v>186</v>
      </c>
      <c r="E2816" s="10" t="s">
        <v>380</v>
      </c>
      <c r="F2816" s="10">
        <v>1</v>
      </c>
    </row>
    <row r="2817" spans="1:6" x14ac:dyDescent="0.25">
      <c r="A2817" s="10">
        <v>10470042</v>
      </c>
      <c r="B2817" s="10" t="s">
        <v>348</v>
      </c>
      <c r="C2817" s="10" t="s">
        <v>212</v>
      </c>
      <c r="D2817" s="10" t="s">
        <v>186</v>
      </c>
      <c r="E2817" s="10" t="s">
        <v>381</v>
      </c>
      <c r="F2817" s="10">
        <v>1</v>
      </c>
    </row>
    <row r="2818" spans="1:6" x14ac:dyDescent="0.25">
      <c r="A2818" s="10">
        <v>10470042</v>
      </c>
      <c r="B2818" s="10" t="s">
        <v>348</v>
      </c>
      <c r="C2818" s="10" t="s">
        <v>212</v>
      </c>
      <c r="D2818" s="10" t="s">
        <v>186</v>
      </c>
      <c r="E2818" s="10" t="s">
        <v>382</v>
      </c>
      <c r="F2818" s="10">
        <v>1</v>
      </c>
    </row>
    <row r="2819" spans="1:6" x14ac:dyDescent="0.25">
      <c r="A2819" s="10">
        <v>10470042</v>
      </c>
      <c r="B2819" s="10" t="s">
        <v>348</v>
      </c>
      <c r="C2819" s="10" t="s">
        <v>212</v>
      </c>
      <c r="D2819" s="10" t="s">
        <v>186</v>
      </c>
      <c r="E2819" s="10" t="s">
        <v>383</v>
      </c>
      <c r="F2819" s="10">
        <v>1</v>
      </c>
    </row>
    <row r="2820" spans="1:6" x14ac:dyDescent="0.25">
      <c r="A2820" s="10">
        <v>10470042</v>
      </c>
      <c r="B2820" s="10" t="s">
        <v>348</v>
      </c>
      <c r="C2820" s="10" t="s">
        <v>212</v>
      </c>
      <c r="D2820" s="10" t="s">
        <v>186</v>
      </c>
      <c r="E2820" s="10" t="s">
        <v>384</v>
      </c>
      <c r="F2820" s="10">
        <v>1</v>
      </c>
    </row>
    <row r="2821" spans="1:6" x14ac:dyDescent="0.25">
      <c r="A2821" s="10">
        <v>10470042</v>
      </c>
      <c r="B2821" s="10" t="s">
        <v>348</v>
      </c>
      <c r="C2821" s="10" t="s">
        <v>212</v>
      </c>
      <c r="D2821" s="10" t="s">
        <v>186</v>
      </c>
      <c r="E2821" s="10" t="s">
        <v>385</v>
      </c>
      <c r="F2821" s="10">
        <v>1</v>
      </c>
    </row>
    <row r="2822" spans="1:6" x14ac:dyDescent="0.25">
      <c r="A2822" s="10">
        <v>10470042</v>
      </c>
      <c r="B2822" s="10" t="s">
        <v>348</v>
      </c>
      <c r="C2822" s="10" t="s">
        <v>212</v>
      </c>
      <c r="D2822" s="10" t="s">
        <v>186</v>
      </c>
      <c r="E2822" s="10" t="s">
        <v>377</v>
      </c>
      <c r="F2822" s="10">
        <v>0</v>
      </c>
    </row>
    <row r="2823" spans="1:6" x14ac:dyDescent="0.25">
      <c r="A2823" s="10">
        <v>10470043</v>
      </c>
      <c r="B2823" s="10" t="s">
        <v>348</v>
      </c>
      <c r="C2823" s="10" t="s">
        <v>212</v>
      </c>
      <c r="D2823" s="10" t="s">
        <v>186</v>
      </c>
      <c r="E2823" s="10" t="s">
        <v>380</v>
      </c>
      <c r="F2823" s="10">
        <v>1</v>
      </c>
    </row>
    <row r="2824" spans="1:6" x14ac:dyDescent="0.25">
      <c r="A2824" s="10">
        <v>10470043</v>
      </c>
      <c r="B2824" s="10" t="s">
        <v>348</v>
      </c>
      <c r="C2824" s="10" t="s">
        <v>212</v>
      </c>
      <c r="D2824" s="10" t="s">
        <v>186</v>
      </c>
      <c r="E2824" s="10" t="s">
        <v>381</v>
      </c>
      <c r="F2824" s="10">
        <v>1</v>
      </c>
    </row>
    <row r="2825" spans="1:6" x14ac:dyDescent="0.25">
      <c r="A2825" s="10">
        <v>10470043</v>
      </c>
      <c r="B2825" s="10" t="s">
        <v>348</v>
      </c>
      <c r="C2825" s="10" t="s">
        <v>212</v>
      </c>
      <c r="D2825" s="10" t="s">
        <v>186</v>
      </c>
      <c r="E2825" s="10" t="s">
        <v>382</v>
      </c>
      <c r="F2825" s="10">
        <v>1</v>
      </c>
    </row>
    <row r="2826" spans="1:6" x14ac:dyDescent="0.25">
      <c r="A2826" s="10">
        <v>10470043</v>
      </c>
      <c r="B2826" s="10" t="s">
        <v>348</v>
      </c>
      <c r="C2826" s="10" t="s">
        <v>212</v>
      </c>
      <c r="D2826" s="10" t="s">
        <v>186</v>
      </c>
      <c r="E2826" s="10" t="s">
        <v>383</v>
      </c>
      <c r="F2826" s="10">
        <v>1</v>
      </c>
    </row>
    <row r="2827" spans="1:6" x14ac:dyDescent="0.25">
      <c r="A2827" s="10">
        <v>10470043</v>
      </c>
      <c r="B2827" s="10" t="s">
        <v>348</v>
      </c>
      <c r="C2827" s="10" t="s">
        <v>212</v>
      </c>
      <c r="D2827" s="10" t="s">
        <v>186</v>
      </c>
      <c r="E2827" s="10" t="s">
        <v>384</v>
      </c>
      <c r="F2827" s="10">
        <v>1</v>
      </c>
    </row>
    <row r="2828" spans="1:6" x14ac:dyDescent="0.25">
      <c r="A2828" s="10">
        <v>10470043</v>
      </c>
      <c r="B2828" s="10" t="s">
        <v>348</v>
      </c>
      <c r="C2828" s="10" t="s">
        <v>212</v>
      </c>
      <c r="D2828" s="10" t="s">
        <v>186</v>
      </c>
      <c r="E2828" s="10" t="s">
        <v>385</v>
      </c>
      <c r="F2828" s="10">
        <v>1</v>
      </c>
    </row>
    <row r="2829" spans="1:6" x14ac:dyDescent="0.25">
      <c r="A2829" s="10">
        <v>10470043</v>
      </c>
      <c r="B2829" s="10" t="s">
        <v>348</v>
      </c>
      <c r="C2829" s="10" t="s">
        <v>212</v>
      </c>
      <c r="D2829" s="10" t="s">
        <v>186</v>
      </c>
      <c r="E2829" s="10" t="s">
        <v>377</v>
      </c>
      <c r="F2829" s="10">
        <v>0</v>
      </c>
    </row>
    <row r="2830" spans="1:6" x14ac:dyDescent="0.25">
      <c r="A2830" s="10">
        <v>10470044</v>
      </c>
      <c r="B2830" s="10" t="s">
        <v>348</v>
      </c>
      <c r="C2830" s="10" t="s">
        <v>125</v>
      </c>
      <c r="D2830" s="10" t="s">
        <v>104</v>
      </c>
      <c r="E2830" s="10" t="s">
        <v>380</v>
      </c>
      <c r="F2830" s="10">
        <v>1</v>
      </c>
    </row>
    <row r="2831" spans="1:6" x14ac:dyDescent="0.25">
      <c r="A2831" s="10">
        <v>10470044</v>
      </c>
      <c r="B2831" s="10" t="s">
        <v>348</v>
      </c>
      <c r="C2831" s="10" t="s">
        <v>125</v>
      </c>
      <c r="D2831" s="10" t="s">
        <v>104</v>
      </c>
      <c r="E2831" s="10" t="s">
        <v>381</v>
      </c>
      <c r="F2831" s="10">
        <v>1</v>
      </c>
    </row>
    <row r="2832" spans="1:6" x14ac:dyDescent="0.25">
      <c r="A2832" s="10">
        <v>10470044</v>
      </c>
      <c r="B2832" s="10" t="s">
        <v>348</v>
      </c>
      <c r="C2832" s="10" t="s">
        <v>125</v>
      </c>
      <c r="D2832" s="10" t="s">
        <v>104</v>
      </c>
      <c r="E2832" s="10" t="s">
        <v>382</v>
      </c>
      <c r="F2832" s="10">
        <v>1</v>
      </c>
    </row>
    <row r="2833" spans="1:6" x14ac:dyDescent="0.25">
      <c r="A2833" s="10">
        <v>10470044</v>
      </c>
      <c r="B2833" s="10" t="s">
        <v>348</v>
      </c>
      <c r="C2833" s="10" t="s">
        <v>125</v>
      </c>
      <c r="D2833" s="10" t="s">
        <v>104</v>
      </c>
      <c r="E2833" s="10" t="s">
        <v>383</v>
      </c>
      <c r="F2833" s="10">
        <v>1</v>
      </c>
    </row>
    <row r="2834" spans="1:6" x14ac:dyDescent="0.25">
      <c r="A2834" s="10">
        <v>10470044</v>
      </c>
      <c r="B2834" s="10" t="s">
        <v>348</v>
      </c>
      <c r="C2834" s="10" t="s">
        <v>125</v>
      </c>
      <c r="D2834" s="10" t="s">
        <v>104</v>
      </c>
      <c r="E2834" s="10" t="s">
        <v>384</v>
      </c>
      <c r="F2834" s="10">
        <v>1</v>
      </c>
    </row>
    <row r="2835" spans="1:6" x14ac:dyDescent="0.25">
      <c r="A2835" s="10">
        <v>10470044</v>
      </c>
      <c r="B2835" s="10" t="s">
        <v>348</v>
      </c>
      <c r="C2835" s="10" t="s">
        <v>125</v>
      </c>
      <c r="D2835" s="10" t="s">
        <v>104</v>
      </c>
      <c r="E2835" s="10" t="s">
        <v>385</v>
      </c>
      <c r="F2835" s="10">
        <v>1</v>
      </c>
    </row>
    <row r="2836" spans="1:6" x14ac:dyDescent="0.25">
      <c r="A2836" s="10">
        <v>10470044</v>
      </c>
      <c r="B2836" s="10" t="s">
        <v>348</v>
      </c>
      <c r="C2836" s="10" t="s">
        <v>125</v>
      </c>
      <c r="D2836" s="10" t="s">
        <v>104</v>
      </c>
      <c r="E2836" s="10" t="s">
        <v>377</v>
      </c>
      <c r="F2836" s="10">
        <v>0</v>
      </c>
    </row>
    <row r="2837" spans="1:6" x14ac:dyDescent="0.25">
      <c r="A2837" s="10">
        <v>10470045</v>
      </c>
      <c r="B2837" s="10" t="s">
        <v>348</v>
      </c>
      <c r="C2837" s="10" t="s">
        <v>82</v>
      </c>
      <c r="D2837" s="10" t="s">
        <v>48</v>
      </c>
      <c r="E2837" s="10" t="s">
        <v>380</v>
      </c>
      <c r="F2837" s="10">
        <v>1</v>
      </c>
    </row>
    <row r="2838" spans="1:6" x14ac:dyDescent="0.25">
      <c r="A2838" s="10">
        <v>10470045</v>
      </c>
      <c r="B2838" s="10" t="s">
        <v>348</v>
      </c>
      <c r="C2838" s="10" t="s">
        <v>82</v>
      </c>
      <c r="D2838" s="10" t="s">
        <v>48</v>
      </c>
      <c r="E2838" s="10" t="s">
        <v>381</v>
      </c>
      <c r="F2838" s="10">
        <v>1</v>
      </c>
    </row>
    <row r="2839" spans="1:6" x14ac:dyDescent="0.25">
      <c r="A2839" s="10">
        <v>10470045</v>
      </c>
      <c r="B2839" s="10" t="s">
        <v>348</v>
      </c>
      <c r="C2839" s="10" t="s">
        <v>82</v>
      </c>
      <c r="D2839" s="10" t="s">
        <v>48</v>
      </c>
      <c r="E2839" s="10" t="s">
        <v>382</v>
      </c>
      <c r="F2839" s="10">
        <v>1</v>
      </c>
    </row>
    <row r="2840" spans="1:6" x14ac:dyDescent="0.25">
      <c r="A2840" s="10">
        <v>10470045</v>
      </c>
      <c r="B2840" s="10" t="s">
        <v>348</v>
      </c>
      <c r="C2840" s="10" t="s">
        <v>82</v>
      </c>
      <c r="D2840" s="10" t="s">
        <v>48</v>
      </c>
      <c r="E2840" s="10" t="s">
        <v>383</v>
      </c>
      <c r="F2840" s="10">
        <v>1</v>
      </c>
    </row>
    <row r="2841" spans="1:6" x14ac:dyDescent="0.25">
      <c r="A2841" s="10">
        <v>10470045</v>
      </c>
      <c r="B2841" s="10" t="s">
        <v>348</v>
      </c>
      <c r="C2841" s="10" t="s">
        <v>82</v>
      </c>
      <c r="D2841" s="10" t="s">
        <v>48</v>
      </c>
      <c r="E2841" s="10" t="s">
        <v>384</v>
      </c>
      <c r="F2841" s="10">
        <v>1</v>
      </c>
    </row>
    <row r="2842" spans="1:6" x14ac:dyDescent="0.25">
      <c r="A2842" s="10">
        <v>10470045</v>
      </c>
      <c r="B2842" s="10" t="s">
        <v>348</v>
      </c>
      <c r="C2842" s="10" t="s">
        <v>82</v>
      </c>
      <c r="D2842" s="10" t="s">
        <v>48</v>
      </c>
      <c r="E2842" s="10" t="s">
        <v>385</v>
      </c>
      <c r="F2842" s="10">
        <v>1</v>
      </c>
    </row>
    <row r="2843" spans="1:6" x14ac:dyDescent="0.25">
      <c r="A2843" s="10">
        <v>10470045</v>
      </c>
      <c r="B2843" s="10" t="s">
        <v>348</v>
      </c>
      <c r="C2843" s="10" t="s">
        <v>82</v>
      </c>
      <c r="D2843" s="10" t="s">
        <v>48</v>
      </c>
      <c r="E2843" s="10" t="s">
        <v>377</v>
      </c>
      <c r="F2843" s="10">
        <v>0</v>
      </c>
    </row>
    <row r="2844" spans="1:6" x14ac:dyDescent="0.25">
      <c r="A2844" s="10">
        <v>10470046</v>
      </c>
      <c r="B2844" s="10" t="s">
        <v>348</v>
      </c>
      <c r="C2844" s="10" t="s">
        <v>185</v>
      </c>
      <c r="D2844" s="10" t="s">
        <v>186</v>
      </c>
      <c r="E2844" s="10" t="s">
        <v>380</v>
      </c>
      <c r="F2844" s="10">
        <v>1</v>
      </c>
    </row>
    <row r="2845" spans="1:6" x14ac:dyDescent="0.25">
      <c r="A2845" s="10">
        <v>10470046</v>
      </c>
      <c r="B2845" s="10" t="s">
        <v>348</v>
      </c>
      <c r="C2845" s="10" t="s">
        <v>185</v>
      </c>
      <c r="D2845" s="10" t="s">
        <v>186</v>
      </c>
      <c r="E2845" s="10" t="s">
        <v>381</v>
      </c>
      <c r="F2845" s="10">
        <v>1</v>
      </c>
    </row>
    <row r="2846" spans="1:6" x14ac:dyDescent="0.25">
      <c r="A2846" s="10">
        <v>10470046</v>
      </c>
      <c r="B2846" s="10" t="s">
        <v>348</v>
      </c>
      <c r="C2846" s="10" t="s">
        <v>185</v>
      </c>
      <c r="D2846" s="10" t="s">
        <v>186</v>
      </c>
      <c r="E2846" s="10" t="s">
        <v>382</v>
      </c>
      <c r="F2846" s="10">
        <v>1</v>
      </c>
    </row>
    <row r="2847" spans="1:6" x14ac:dyDescent="0.25">
      <c r="A2847" s="10">
        <v>10470046</v>
      </c>
      <c r="B2847" s="10" t="s">
        <v>348</v>
      </c>
      <c r="C2847" s="10" t="s">
        <v>185</v>
      </c>
      <c r="D2847" s="10" t="s">
        <v>186</v>
      </c>
      <c r="E2847" s="10" t="s">
        <v>383</v>
      </c>
      <c r="F2847" s="10">
        <v>1</v>
      </c>
    </row>
    <row r="2848" spans="1:6" x14ac:dyDescent="0.25">
      <c r="A2848" s="10">
        <v>10470046</v>
      </c>
      <c r="B2848" s="10" t="s">
        <v>348</v>
      </c>
      <c r="C2848" s="10" t="s">
        <v>185</v>
      </c>
      <c r="D2848" s="10" t="s">
        <v>186</v>
      </c>
      <c r="E2848" s="10" t="s">
        <v>384</v>
      </c>
      <c r="F2848" s="10">
        <v>1</v>
      </c>
    </row>
    <row r="2849" spans="1:6" x14ac:dyDescent="0.25">
      <c r="A2849" s="10">
        <v>10470046</v>
      </c>
      <c r="B2849" s="10" t="s">
        <v>348</v>
      </c>
      <c r="C2849" s="10" t="s">
        <v>185</v>
      </c>
      <c r="D2849" s="10" t="s">
        <v>186</v>
      </c>
      <c r="E2849" s="10" t="s">
        <v>385</v>
      </c>
      <c r="F2849" s="10">
        <v>1</v>
      </c>
    </row>
    <row r="2850" spans="1:6" x14ac:dyDescent="0.25">
      <c r="A2850" s="10">
        <v>10470046</v>
      </c>
      <c r="B2850" s="10" t="s">
        <v>348</v>
      </c>
      <c r="C2850" s="10" t="s">
        <v>185</v>
      </c>
      <c r="D2850" s="10" t="s">
        <v>186</v>
      </c>
      <c r="E2850" s="10" t="s">
        <v>377</v>
      </c>
      <c r="F2850" s="10">
        <v>0</v>
      </c>
    </row>
    <row r="2851" spans="1:6" x14ac:dyDescent="0.25">
      <c r="A2851" s="10">
        <v>10470047</v>
      </c>
      <c r="B2851" s="10" t="s">
        <v>348</v>
      </c>
      <c r="C2851" s="10" t="s">
        <v>264</v>
      </c>
      <c r="D2851" s="10" t="s">
        <v>186</v>
      </c>
      <c r="E2851" s="10" t="s">
        <v>380</v>
      </c>
      <c r="F2851" s="10">
        <v>1</v>
      </c>
    </row>
    <row r="2852" spans="1:6" x14ac:dyDescent="0.25">
      <c r="A2852" s="10">
        <v>10470047</v>
      </c>
      <c r="B2852" s="10" t="s">
        <v>348</v>
      </c>
      <c r="C2852" s="10" t="s">
        <v>264</v>
      </c>
      <c r="D2852" s="10" t="s">
        <v>186</v>
      </c>
      <c r="E2852" s="10" t="s">
        <v>381</v>
      </c>
      <c r="F2852" s="10">
        <v>1</v>
      </c>
    </row>
    <row r="2853" spans="1:6" x14ac:dyDescent="0.25">
      <c r="A2853" s="10">
        <v>10470047</v>
      </c>
      <c r="B2853" s="10" t="s">
        <v>348</v>
      </c>
      <c r="C2853" s="10" t="s">
        <v>264</v>
      </c>
      <c r="D2853" s="10" t="s">
        <v>186</v>
      </c>
      <c r="E2853" s="10" t="s">
        <v>382</v>
      </c>
      <c r="F2853" s="10">
        <v>1</v>
      </c>
    </row>
    <row r="2854" spans="1:6" x14ac:dyDescent="0.25">
      <c r="A2854" s="10">
        <v>10470047</v>
      </c>
      <c r="B2854" s="10" t="s">
        <v>348</v>
      </c>
      <c r="C2854" s="10" t="s">
        <v>264</v>
      </c>
      <c r="D2854" s="10" t="s">
        <v>186</v>
      </c>
      <c r="E2854" s="10" t="s">
        <v>383</v>
      </c>
      <c r="F2854" s="10">
        <v>1</v>
      </c>
    </row>
    <row r="2855" spans="1:6" x14ac:dyDescent="0.25">
      <c r="A2855" s="10">
        <v>10470047</v>
      </c>
      <c r="B2855" s="10" t="s">
        <v>348</v>
      </c>
      <c r="C2855" s="10" t="s">
        <v>264</v>
      </c>
      <c r="D2855" s="10" t="s">
        <v>186</v>
      </c>
      <c r="E2855" s="10" t="s">
        <v>384</v>
      </c>
      <c r="F2855" s="10">
        <v>1</v>
      </c>
    </row>
    <row r="2856" spans="1:6" x14ac:dyDescent="0.25">
      <c r="A2856" s="10">
        <v>10470047</v>
      </c>
      <c r="B2856" s="10" t="s">
        <v>348</v>
      </c>
      <c r="C2856" s="10" t="s">
        <v>264</v>
      </c>
      <c r="D2856" s="10" t="s">
        <v>186</v>
      </c>
      <c r="E2856" s="10" t="s">
        <v>385</v>
      </c>
      <c r="F2856" s="10">
        <v>1</v>
      </c>
    </row>
    <row r="2857" spans="1:6" x14ac:dyDescent="0.25">
      <c r="A2857" s="10">
        <v>10470047</v>
      </c>
      <c r="B2857" s="10" t="s">
        <v>348</v>
      </c>
      <c r="C2857" s="10" t="s">
        <v>264</v>
      </c>
      <c r="D2857" s="10" t="s">
        <v>186</v>
      </c>
      <c r="E2857" s="10" t="s">
        <v>377</v>
      </c>
      <c r="F2857" s="10">
        <v>0</v>
      </c>
    </row>
    <row r="2858" spans="1:6" x14ac:dyDescent="0.25">
      <c r="A2858" s="10">
        <v>10470048</v>
      </c>
      <c r="B2858" s="10" t="s">
        <v>348</v>
      </c>
      <c r="C2858" s="10" t="s">
        <v>209</v>
      </c>
      <c r="D2858" s="10" t="s">
        <v>186</v>
      </c>
      <c r="E2858" s="10" t="s">
        <v>380</v>
      </c>
      <c r="F2858" s="10">
        <v>1</v>
      </c>
    </row>
    <row r="2859" spans="1:6" x14ac:dyDescent="0.25">
      <c r="A2859" s="10">
        <v>10470048</v>
      </c>
      <c r="B2859" s="10" t="s">
        <v>348</v>
      </c>
      <c r="C2859" s="10" t="s">
        <v>209</v>
      </c>
      <c r="D2859" s="10" t="s">
        <v>186</v>
      </c>
      <c r="E2859" s="10" t="s">
        <v>381</v>
      </c>
      <c r="F2859" s="10">
        <v>1</v>
      </c>
    </row>
    <row r="2860" spans="1:6" x14ac:dyDescent="0.25">
      <c r="A2860" s="10">
        <v>10470048</v>
      </c>
      <c r="B2860" s="10" t="s">
        <v>348</v>
      </c>
      <c r="C2860" s="10" t="s">
        <v>209</v>
      </c>
      <c r="D2860" s="10" t="s">
        <v>186</v>
      </c>
      <c r="E2860" s="10" t="s">
        <v>382</v>
      </c>
      <c r="F2860" s="10">
        <v>1</v>
      </c>
    </row>
    <row r="2861" spans="1:6" x14ac:dyDescent="0.25">
      <c r="A2861" s="10">
        <v>10470048</v>
      </c>
      <c r="B2861" s="10" t="s">
        <v>348</v>
      </c>
      <c r="C2861" s="10" t="s">
        <v>209</v>
      </c>
      <c r="D2861" s="10" t="s">
        <v>186</v>
      </c>
      <c r="E2861" s="10" t="s">
        <v>383</v>
      </c>
      <c r="F2861" s="10">
        <v>1</v>
      </c>
    </row>
    <row r="2862" spans="1:6" x14ac:dyDescent="0.25">
      <c r="A2862" s="10">
        <v>10470048</v>
      </c>
      <c r="B2862" s="10" t="s">
        <v>348</v>
      </c>
      <c r="C2862" s="10" t="s">
        <v>209</v>
      </c>
      <c r="D2862" s="10" t="s">
        <v>186</v>
      </c>
      <c r="E2862" s="10" t="s">
        <v>384</v>
      </c>
      <c r="F2862" s="10">
        <v>1</v>
      </c>
    </row>
    <row r="2863" spans="1:6" x14ac:dyDescent="0.25">
      <c r="A2863" s="10">
        <v>10470048</v>
      </c>
      <c r="B2863" s="10" t="s">
        <v>348</v>
      </c>
      <c r="C2863" s="10" t="s">
        <v>209</v>
      </c>
      <c r="D2863" s="10" t="s">
        <v>186</v>
      </c>
      <c r="E2863" s="10" t="s">
        <v>385</v>
      </c>
      <c r="F2863" s="10">
        <v>1</v>
      </c>
    </row>
    <row r="2864" spans="1:6" x14ac:dyDescent="0.25">
      <c r="A2864" s="10">
        <v>10470048</v>
      </c>
      <c r="B2864" s="10" t="s">
        <v>348</v>
      </c>
      <c r="C2864" s="10" t="s">
        <v>209</v>
      </c>
      <c r="D2864" s="10" t="s">
        <v>186</v>
      </c>
      <c r="E2864" s="10" t="s">
        <v>377</v>
      </c>
      <c r="F2864" s="10">
        <v>0</v>
      </c>
    </row>
    <row r="2865" spans="1:6" x14ac:dyDescent="0.25">
      <c r="A2865" s="10">
        <v>10470049</v>
      </c>
      <c r="B2865" s="10" t="s">
        <v>348</v>
      </c>
      <c r="C2865" s="10" t="s">
        <v>103</v>
      </c>
      <c r="D2865" s="10" t="s">
        <v>104</v>
      </c>
      <c r="E2865" s="10" t="s">
        <v>380</v>
      </c>
      <c r="F2865" s="10">
        <v>1</v>
      </c>
    </row>
    <row r="2866" spans="1:6" x14ac:dyDescent="0.25">
      <c r="A2866" s="10">
        <v>10470049</v>
      </c>
      <c r="B2866" s="10" t="s">
        <v>348</v>
      </c>
      <c r="C2866" s="10" t="s">
        <v>103</v>
      </c>
      <c r="D2866" s="10" t="s">
        <v>104</v>
      </c>
      <c r="E2866" s="10" t="s">
        <v>381</v>
      </c>
      <c r="F2866" s="10">
        <v>1</v>
      </c>
    </row>
    <row r="2867" spans="1:6" x14ac:dyDescent="0.25">
      <c r="A2867" s="10">
        <v>10470049</v>
      </c>
      <c r="B2867" s="10" t="s">
        <v>348</v>
      </c>
      <c r="C2867" s="10" t="s">
        <v>103</v>
      </c>
      <c r="D2867" s="10" t="s">
        <v>104</v>
      </c>
      <c r="E2867" s="10" t="s">
        <v>382</v>
      </c>
      <c r="F2867" s="10">
        <v>1</v>
      </c>
    </row>
    <row r="2868" spans="1:6" x14ac:dyDescent="0.25">
      <c r="A2868" s="10">
        <v>10470049</v>
      </c>
      <c r="B2868" s="10" t="s">
        <v>348</v>
      </c>
      <c r="C2868" s="10" t="s">
        <v>103</v>
      </c>
      <c r="D2868" s="10" t="s">
        <v>104</v>
      </c>
      <c r="E2868" s="10" t="s">
        <v>383</v>
      </c>
      <c r="F2868" s="10">
        <v>1</v>
      </c>
    </row>
    <row r="2869" spans="1:6" x14ac:dyDescent="0.25">
      <c r="A2869" s="10">
        <v>10470049</v>
      </c>
      <c r="B2869" s="10" t="s">
        <v>348</v>
      </c>
      <c r="C2869" s="10" t="s">
        <v>103</v>
      </c>
      <c r="D2869" s="10" t="s">
        <v>104</v>
      </c>
      <c r="E2869" s="10" t="s">
        <v>384</v>
      </c>
      <c r="F2869" s="10">
        <v>1</v>
      </c>
    </row>
    <row r="2870" spans="1:6" x14ac:dyDescent="0.25">
      <c r="A2870" s="10">
        <v>10470049</v>
      </c>
      <c r="B2870" s="10" t="s">
        <v>348</v>
      </c>
      <c r="C2870" s="10" t="s">
        <v>103</v>
      </c>
      <c r="D2870" s="10" t="s">
        <v>104</v>
      </c>
      <c r="E2870" s="10" t="s">
        <v>385</v>
      </c>
      <c r="F2870" s="10">
        <v>1</v>
      </c>
    </row>
    <row r="2871" spans="1:6" x14ac:dyDescent="0.25">
      <c r="A2871" s="10">
        <v>10470049</v>
      </c>
      <c r="B2871" s="10" t="s">
        <v>348</v>
      </c>
      <c r="C2871" s="10" t="s">
        <v>103</v>
      </c>
      <c r="D2871" s="10" t="s">
        <v>104</v>
      </c>
      <c r="E2871" s="10" t="s">
        <v>377</v>
      </c>
      <c r="F2871" s="10">
        <v>0</v>
      </c>
    </row>
    <row r="2872" spans="1:6" x14ac:dyDescent="0.25">
      <c r="A2872" s="10">
        <v>10470050</v>
      </c>
      <c r="B2872" s="10" t="s">
        <v>348</v>
      </c>
      <c r="C2872" s="10" t="s">
        <v>120</v>
      </c>
      <c r="D2872" s="10" t="s">
        <v>104</v>
      </c>
      <c r="E2872" s="10" t="s">
        <v>380</v>
      </c>
      <c r="F2872" s="10">
        <v>1</v>
      </c>
    </row>
    <row r="2873" spans="1:6" x14ac:dyDescent="0.25">
      <c r="A2873" s="10">
        <v>10470050</v>
      </c>
      <c r="B2873" s="10" t="s">
        <v>348</v>
      </c>
      <c r="C2873" s="10" t="s">
        <v>120</v>
      </c>
      <c r="D2873" s="10" t="s">
        <v>104</v>
      </c>
      <c r="E2873" s="10" t="s">
        <v>381</v>
      </c>
      <c r="F2873" s="10">
        <v>1</v>
      </c>
    </row>
    <row r="2874" spans="1:6" x14ac:dyDescent="0.25">
      <c r="A2874" s="10">
        <v>10470050</v>
      </c>
      <c r="B2874" s="10" t="s">
        <v>348</v>
      </c>
      <c r="C2874" s="10" t="s">
        <v>120</v>
      </c>
      <c r="D2874" s="10" t="s">
        <v>104</v>
      </c>
      <c r="E2874" s="10" t="s">
        <v>382</v>
      </c>
      <c r="F2874" s="10">
        <v>1</v>
      </c>
    </row>
    <row r="2875" spans="1:6" x14ac:dyDescent="0.25">
      <c r="A2875" s="10">
        <v>10470050</v>
      </c>
      <c r="B2875" s="10" t="s">
        <v>348</v>
      </c>
      <c r="C2875" s="10" t="s">
        <v>120</v>
      </c>
      <c r="D2875" s="10" t="s">
        <v>104</v>
      </c>
      <c r="E2875" s="10" t="s">
        <v>383</v>
      </c>
      <c r="F2875" s="10">
        <v>1</v>
      </c>
    </row>
    <row r="2876" spans="1:6" x14ac:dyDescent="0.25">
      <c r="A2876" s="10">
        <v>10470050</v>
      </c>
      <c r="B2876" s="10" t="s">
        <v>348</v>
      </c>
      <c r="C2876" s="10" t="s">
        <v>120</v>
      </c>
      <c r="D2876" s="10" t="s">
        <v>104</v>
      </c>
      <c r="E2876" s="10" t="s">
        <v>384</v>
      </c>
      <c r="F2876" s="10">
        <v>1</v>
      </c>
    </row>
    <row r="2877" spans="1:6" x14ac:dyDescent="0.25">
      <c r="A2877" s="10">
        <v>10470050</v>
      </c>
      <c r="B2877" s="10" t="s">
        <v>348</v>
      </c>
      <c r="C2877" s="10" t="s">
        <v>120</v>
      </c>
      <c r="D2877" s="10" t="s">
        <v>104</v>
      </c>
      <c r="E2877" s="10" t="s">
        <v>385</v>
      </c>
      <c r="F2877" s="10">
        <v>1</v>
      </c>
    </row>
    <row r="2878" spans="1:6" x14ac:dyDescent="0.25">
      <c r="A2878" s="10">
        <v>10470050</v>
      </c>
      <c r="B2878" s="10" t="s">
        <v>348</v>
      </c>
      <c r="C2878" s="10" t="s">
        <v>120</v>
      </c>
      <c r="D2878" s="10" t="s">
        <v>104</v>
      </c>
      <c r="E2878" s="10" t="s">
        <v>377</v>
      </c>
      <c r="F2878" s="10">
        <v>0</v>
      </c>
    </row>
    <row r="2879" spans="1:6" x14ac:dyDescent="0.25">
      <c r="A2879" s="10">
        <v>10470051</v>
      </c>
      <c r="B2879" s="10" t="s">
        <v>348</v>
      </c>
      <c r="C2879" s="10" t="s">
        <v>191</v>
      </c>
      <c r="D2879" s="10" t="s">
        <v>186</v>
      </c>
      <c r="E2879" s="10" t="s">
        <v>380</v>
      </c>
      <c r="F2879" s="10">
        <v>1</v>
      </c>
    </row>
    <row r="2880" spans="1:6" x14ac:dyDescent="0.25">
      <c r="A2880" s="10">
        <v>10470051</v>
      </c>
      <c r="B2880" s="10" t="s">
        <v>348</v>
      </c>
      <c r="C2880" s="10" t="s">
        <v>191</v>
      </c>
      <c r="D2880" s="10" t="s">
        <v>186</v>
      </c>
      <c r="E2880" s="10" t="s">
        <v>381</v>
      </c>
      <c r="F2880" s="10">
        <v>1</v>
      </c>
    </row>
    <row r="2881" spans="1:6" x14ac:dyDescent="0.25">
      <c r="A2881" s="10">
        <v>10470051</v>
      </c>
      <c r="B2881" s="10" t="s">
        <v>348</v>
      </c>
      <c r="C2881" s="10" t="s">
        <v>191</v>
      </c>
      <c r="D2881" s="10" t="s">
        <v>186</v>
      </c>
      <c r="E2881" s="10" t="s">
        <v>382</v>
      </c>
      <c r="F2881" s="10">
        <v>1</v>
      </c>
    </row>
    <row r="2882" spans="1:6" x14ac:dyDescent="0.25">
      <c r="A2882" s="10">
        <v>10470051</v>
      </c>
      <c r="B2882" s="10" t="s">
        <v>348</v>
      </c>
      <c r="C2882" s="10" t="s">
        <v>191</v>
      </c>
      <c r="D2882" s="10" t="s">
        <v>186</v>
      </c>
      <c r="E2882" s="10" t="s">
        <v>383</v>
      </c>
      <c r="F2882" s="10">
        <v>1</v>
      </c>
    </row>
    <row r="2883" spans="1:6" x14ac:dyDescent="0.25">
      <c r="A2883" s="10">
        <v>10470051</v>
      </c>
      <c r="B2883" s="10" t="s">
        <v>348</v>
      </c>
      <c r="C2883" s="10" t="s">
        <v>191</v>
      </c>
      <c r="D2883" s="10" t="s">
        <v>186</v>
      </c>
      <c r="E2883" s="10" t="s">
        <v>384</v>
      </c>
      <c r="F2883" s="10">
        <v>1</v>
      </c>
    </row>
    <row r="2884" spans="1:6" x14ac:dyDescent="0.25">
      <c r="A2884" s="10">
        <v>10470051</v>
      </c>
      <c r="B2884" s="10" t="s">
        <v>348</v>
      </c>
      <c r="C2884" s="10" t="s">
        <v>191</v>
      </c>
      <c r="D2884" s="10" t="s">
        <v>186</v>
      </c>
      <c r="E2884" s="10" t="s">
        <v>385</v>
      </c>
      <c r="F2884" s="10">
        <v>0</v>
      </c>
    </row>
    <row r="2885" spans="1:6" x14ac:dyDescent="0.25">
      <c r="A2885" s="10">
        <v>10470051</v>
      </c>
      <c r="B2885" s="10" t="s">
        <v>348</v>
      </c>
      <c r="C2885" s="10" t="s">
        <v>191</v>
      </c>
      <c r="D2885" s="10" t="s">
        <v>186</v>
      </c>
      <c r="E2885" s="10" t="s">
        <v>377</v>
      </c>
      <c r="F2885" s="10">
        <v>0</v>
      </c>
    </row>
    <row r="2886" spans="1:6" x14ac:dyDescent="0.25">
      <c r="A2886" s="10">
        <v>10470052</v>
      </c>
      <c r="B2886" s="10" t="s">
        <v>348</v>
      </c>
      <c r="C2886" s="10" t="s">
        <v>204</v>
      </c>
      <c r="D2886" s="10" t="s">
        <v>186</v>
      </c>
      <c r="E2886" s="10" t="s">
        <v>380</v>
      </c>
      <c r="F2886" s="10">
        <v>1</v>
      </c>
    </row>
    <row r="2887" spans="1:6" x14ac:dyDescent="0.25">
      <c r="A2887" s="10">
        <v>10470052</v>
      </c>
      <c r="B2887" s="10" t="s">
        <v>348</v>
      </c>
      <c r="C2887" s="10" t="s">
        <v>204</v>
      </c>
      <c r="D2887" s="10" t="s">
        <v>186</v>
      </c>
      <c r="E2887" s="10" t="s">
        <v>381</v>
      </c>
      <c r="F2887" s="10">
        <v>1</v>
      </c>
    </row>
    <row r="2888" spans="1:6" x14ac:dyDescent="0.25">
      <c r="A2888" s="10">
        <v>10470052</v>
      </c>
      <c r="B2888" s="10" t="s">
        <v>348</v>
      </c>
      <c r="C2888" s="10" t="s">
        <v>204</v>
      </c>
      <c r="D2888" s="10" t="s">
        <v>186</v>
      </c>
      <c r="E2888" s="10" t="s">
        <v>382</v>
      </c>
      <c r="F2888" s="10">
        <v>1</v>
      </c>
    </row>
    <row r="2889" spans="1:6" x14ac:dyDescent="0.25">
      <c r="A2889" s="10">
        <v>10470052</v>
      </c>
      <c r="B2889" s="10" t="s">
        <v>348</v>
      </c>
      <c r="C2889" s="10" t="s">
        <v>204</v>
      </c>
      <c r="D2889" s="10" t="s">
        <v>186</v>
      </c>
      <c r="E2889" s="10" t="s">
        <v>383</v>
      </c>
      <c r="F2889" s="10">
        <v>1</v>
      </c>
    </row>
    <row r="2890" spans="1:6" x14ac:dyDescent="0.25">
      <c r="A2890" s="10">
        <v>10470052</v>
      </c>
      <c r="B2890" s="10" t="s">
        <v>348</v>
      </c>
      <c r="C2890" s="10" t="s">
        <v>204</v>
      </c>
      <c r="D2890" s="10" t="s">
        <v>186</v>
      </c>
      <c r="E2890" s="10" t="s">
        <v>384</v>
      </c>
      <c r="F2890" s="10">
        <v>1</v>
      </c>
    </row>
    <row r="2891" spans="1:6" x14ac:dyDescent="0.25">
      <c r="A2891" s="10">
        <v>10470052</v>
      </c>
      <c r="B2891" s="10" t="s">
        <v>348</v>
      </c>
      <c r="C2891" s="10" t="s">
        <v>204</v>
      </c>
      <c r="D2891" s="10" t="s">
        <v>186</v>
      </c>
      <c r="E2891" s="10" t="s">
        <v>385</v>
      </c>
      <c r="F2891" s="10">
        <v>1</v>
      </c>
    </row>
    <row r="2892" spans="1:6" x14ac:dyDescent="0.25">
      <c r="A2892" s="10">
        <v>10470052</v>
      </c>
      <c r="B2892" s="10" t="s">
        <v>348</v>
      </c>
      <c r="C2892" s="10" t="s">
        <v>204</v>
      </c>
      <c r="D2892" s="10" t="s">
        <v>186</v>
      </c>
      <c r="E2892" s="10" t="s">
        <v>377</v>
      </c>
      <c r="F2892" s="10">
        <v>0</v>
      </c>
    </row>
    <row r="2893" spans="1:6" x14ac:dyDescent="0.25">
      <c r="A2893" s="10">
        <v>10470053</v>
      </c>
      <c r="B2893" s="10" t="s">
        <v>348</v>
      </c>
      <c r="C2893" s="10" t="s">
        <v>109</v>
      </c>
      <c r="D2893" s="10" t="s">
        <v>104</v>
      </c>
      <c r="E2893" s="10" t="s">
        <v>380</v>
      </c>
      <c r="F2893" s="10">
        <v>0</v>
      </c>
    </row>
    <row r="2894" spans="1:6" x14ac:dyDescent="0.25">
      <c r="A2894" s="10">
        <v>10470053</v>
      </c>
      <c r="B2894" s="10" t="s">
        <v>348</v>
      </c>
      <c r="C2894" s="10" t="s">
        <v>109</v>
      </c>
      <c r="D2894" s="10" t="s">
        <v>104</v>
      </c>
      <c r="E2894" s="10" t="s">
        <v>381</v>
      </c>
      <c r="F2894" s="10">
        <v>0</v>
      </c>
    </row>
    <row r="2895" spans="1:6" x14ac:dyDescent="0.25">
      <c r="A2895" s="10">
        <v>10470053</v>
      </c>
      <c r="B2895" s="10" t="s">
        <v>348</v>
      </c>
      <c r="C2895" s="10" t="s">
        <v>109</v>
      </c>
      <c r="D2895" s="10" t="s">
        <v>104</v>
      </c>
      <c r="E2895" s="10" t="s">
        <v>382</v>
      </c>
      <c r="F2895" s="10">
        <v>0</v>
      </c>
    </row>
    <row r="2896" spans="1:6" x14ac:dyDescent="0.25">
      <c r="A2896" s="10">
        <v>10470053</v>
      </c>
      <c r="B2896" s="10" t="s">
        <v>348</v>
      </c>
      <c r="C2896" s="10" t="s">
        <v>109</v>
      </c>
      <c r="D2896" s="10" t="s">
        <v>104</v>
      </c>
      <c r="E2896" s="10" t="s">
        <v>383</v>
      </c>
      <c r="F2896" s="10">
        <v>1</v>
      </c>
    </row>
    <row r="2897" spans="1:6" x14ac:dyDescent="0.25">
      <c r="A2897" s="10">
        <v>10470053</v>
      </c>
      <c r="B2897" s="10" t="s">
        <v>348</v>
      </c>
      <c r="C2897" s="10" t="s">
        <v>109</v>
      </c>
      <c r="D2897" s="10" t="s">
        <v>104</v>
      </c>
      <c r="E2897" s="10" t="s">
        <v>384</v>
      </c>
      <c r="F2897" s="10">
        <v>0</v>
      </c>
    </row>
    <row r="2898" spans="1:6" x14ac:dyDescent="0.25">
      <c r="A2898" s="10">
        <v>10470053</v>
      </c>
      <c r="B2898" s="10" t="s">
        <v>348</v>
      </c>
      <c r="C2898" s="10" t="s">
        <v>109</v>
      </c>
      <c r="D2898" s="10" t="s">
        <v>104</v>
      </c>
      <c r="E2898" s="10" t="s">
        <v>385</v>
      </c>
      <c r="F2898" s="10">
        <v>0</v>
      </c>
    </row>
    <row r="2899" spans="1:6" x14ac:dyDescent="0.25">
      <c r="A2899" s="10">
        <v>10470053</v>
      </c>
      <c r="B2899" s="10" t="s">
        <v>348</v>
      </c>
      <c r="C2899" s="10" t="s">
        <v>109</v>
      </c>
      <c r="D2899" s="10" t="s">
        <v>104</v>
      </c>
      <c r="E2899" s="10" t="s">
        <v>377</v>
      </c>
      <c r="F2899" s="10">
        <v>0</v>
      </c>
    </row>
    <row r="2900" spans="1:6" x14ac:dyDescent="0.25">
      <c r="A2900" s="10">
        <v>10470054</v>
      </c>
      <c r="B2900" s="10" t="s">
        <v>348</v>
      </c>
      <c r="C2900" s="10" t="s">
        <v>66</v>
      </c>
      <c r="D2900" s="10" t="s">
        <v>48</v>
      </c>
      <c r="E2900" s="10" t="s">
        <v>380</v>
      </c>
      <c r="F2900" s="10">
        <v>1</v>
      </c>
    </row>
    <row r="2901" spans="1:6" x14ac:dyDescent="0.25">
      <c r="A2901" s="10">
        <v>10470054</v>
      </c>
      <c r="B2901" s="10" t="s">
        <v>348</v>
      </c>
      <c r="C2901" s="10" t="s">
        <v>66</v>
      </c>
      <c r="D2901" s="10" t="s">
        <v>48</v>
      </c>
      <c r="E2901" s="10" t="s">
        <v>381</v>
      </c>
      <c r="F2901" s="10">
        <v>1</v>
      </c>
    </row>
    <row r="2902" spans="1:6" x14ac:dyDescent="0.25">
      <c r="A2902" s="10">
        <v>10470054</v>
      </c>
      <c r="B2902" s="10" t="s">
        <v>348</v>
      </c>
      <c r="C2902" s="10" t="s">
        <v>66</v>
      </c>
      <c r="D2902" s="10" t="s">
        <v>48</v>
      </c>
      <c r="E2902" s="10" t="s">
        <v>382</v>
      </c>
      <c r="F2902" s="10">
        <v>1</v>
      </c>
    </row>
    <row r="2903" spans="1:6" x14ac:dyDescent="0.25">
      <c r="A2903" s="10">
        <v>10470054</v>
      </c>
      <c r="B2903" s="10" t="s">
        <v>348</v>
      </c>
      <c r="C2903" s="10" t="s">
        <v>66</v>
      </c>
      <c r="D2903" s="10" t="s">
        <v>48</v>
      </c>
      <c r="E2903" s="10" t="s">
        <v>383</v>
      </c>
      <c r="F2903" s="10">
        <v>1</v>
      </c>
    </row>
    <row r="2904" spans="1:6" x14ac:dyDescent="0.25">
      <c r="A2904" s="10">
        <v>10470054</v>
      </c>
      <c r="B2904" s="10" t="s">
        <v>348</v>
      </c>
      <c r="C2904" s="10" t="s">
        <v>66</v>
      </c>
      <c r="D2904" s="10" t="s">
        <v>48</v>
      </c>
      <c r="E2904" s="10" t="s">
        <v>384</v>
      </c>
      <c r="F2904" s="10">
        <v>1</v>
      </c>
    </row>
    <row r="2905" spans="1:6" x14ac:dyDescent="0.25">
      <c r="A2905" s="10">
        <v>10470054</v>
      </c>
      <c r="B2905" s="10" t="s">
        <v>348</v>
      </c>
      <c r="C2905" s="10" t="s">
        <v>66</v>
      </c>
      <c r="D2905" s="10" t="s">
        <v>48</v>
      </c>
      <c r="E2905" s="10" t="s">
        <v>385</v>
      </c>
      <c r="F2905" s="10">
        <v>1</v>
      </c>
    </row>
    <row r="2906" spans="1:6" x14ac:dyDescent="0.25">
      <c r="A2906" s="10">
        <v>10470054</v>
      </c>
      <c r="B2906" s="10" t="s">
        <v>348</v>
      </c>
      <c r="C2906" s="10" t="s">
        <v>66</v>
      </c>
      <c r="D2906" s="10" t="s">
        <v>48</v>
      </c>
      <c r="E2906" s="10" t="s">
        <v>377</v>
      </c>
      <c r="F2906" s="10">
        <v>0</v>
      </c>
    </row>
    <row r="2907" spans="1:6" x14ac:dyDescent="0.25">
      <c r="A2907" s="10">
        <v>10470055</v>
      </c>
      <c r="B2907" s="10" t="s">
        <v>348</v>
      </c>
      <c r="C2907" s="10" t="s">
        <v>87</v>
      </c>
      <c r="D2907" s="10" t="s">
        <v>48</v>
      </c>
      <c r="E2907" s="10" t="s">
        <v>380</v>
      </c>
      <c r="F2907" s="10">
        <v>1</v>
      </c>
    </row>
    <row r="2908" spans="1:6" x14ac:dyDescent="0.25">
      <c r="A2908" s="10">
        <v>10470055</v>
      </c>
      <c r="B2908" s="10" t="s">
        <v>348</v>
      </c>
      <c r="C2908" s="10" t="s">
        <v>87</v>
      </c>
      <c r="D2908" s="10" t="s">
        <v>48</v>
      </c>
      <c r="E2908" s="10" t="s">
        <v>381</v>
      </c>
      <c r="F2908" s="10">
        <v>1</v>
      </c>
    </row>
    <row r="2909" spans="1:6" x14ac:dyDescent="0.25">
      <c r="A2909" s="10">
        <v>10470055</v>
      </c>
      <c r="B2909" s="10" t="s">
        <v>348</v>
      </c>
      <c r="C2909" s="10" t="s">
        <v>87</v>
      </c>
      <c r="D2909" s="10" t="s">
        <v>48</v>
      </c>
      <c r="E2909" s="10" t="s">
        <v>382</v>
      </c>
      <c r="F2909" s="10">
        <v>1</v>
      </c>
    </row>
    <row r="2910" spans="1:6" x14ac:dyDescent="0.25">
      <c r="A2910" s="10">
        <v>10470055</v>
      </c>
      <c r="B2910" s="10" t="s">
        <v>348</v>
      </c>
      <c r="C2910" s="10" t="s">
        <v>87</v>
      </c>
      <c r="D2910" s="10" t="s">
        <v>48</v>
      </c>
      <c r="E2910" s="10" t="s">
        <v>383</v>
      </c>
      <c r="F2910" s="10">
        <v>1</v>
      </c>
    </row>
    <row r="2911" spans="1:6" x14ac:dyDescent="0.25">
      <c r="A2911" s="10">
        <v>10470055</v>
      </c>
      <c r="B2911" s="10" t="s">
        <v>348</v>
      </c>
      <c r="C2911" s="10" t="s">
        <v>87</v>
      </c>
      <c r="D2911" s="10" t="s">
        <v>48</v>
      </c>
      <c r="E2911" s="10" t="s">
        <v>384</v>
      </c>
      <c r="F2911" s="10">
        <v>1</v>
      </c>
    </row>
    <row r="2912" spans="1:6" x14ac:dyDescent="0.25">
      <c r="A2912" s="10">
        <v>10470055</v>
      </c>
      <c r="B2912" s="10" t="s">
        <v>348</v>
      </c>
      <c r="C2912" s="10" t="s">
        <v>87</v>
      </c>
      <c r="D2912" s="10" t="s">
        <v>48</v>
      </c>
      <c r="E2912" s="10" t="s">
        <v>385</v>
      </c>
      <c r="F2912" s="10">
        <v>1</v>
      </c>
    </row>
    <row r="2913" spans="1:6" x14ac:dyDescent="0.25">
      <c r="A2913" s="10">
        <v>10470055</v>
      </c>
      <c r="B2913" s="10" t="s">
        <v>348</v>
      </c>
      <c r="C2913" s="10" t="s">
        <v>87</v>
      </c>
      <c r="D2913" s="10" t="s">
        <v>48</v>
      </c>
      <c r="E2913" s="10" t="s">
        <v>377</v>
      </c>
      <c r="F2913" s="10">
        <v>0</v>
      </c>
    </row>
    <row r="2914" spans="1:6" x14ac:dyDescent="0.25">
      <c r="A2914" s="10">
        <v>10470056</v>
      </c>
      <c r="B2914" s="10" t="s">
        <v>348</v>
      </c>
      <c r="C2914" s="10" t="s">
        <v>115</v>
      </c>
      <c r="D2914" s="10" t="s">
        <v>104</v>
      </c>
      <c r="E2914" s="10" t="s">
        <v>380</v>
      </c>
      <c r="F2914" s="10">
        <v>1</v>
      </c>
    </row>
    <row r="2915" spans="1:6" x14ac:dyDescent="0.25">
      <c r="A2915" s="10">
        <v>10470056</v>
      </c>
      <c r="B2915" s="10" t="s">
        <v>348</v>
      </c>
      <c r="C2915" s="10" t="s">
        <v>115</v>
      </c>
      <c r="D2915" s="10" t="s">
        <v>104</v>
      </c>
      <c r="E2915" s="10" t="s">
        <v>381</v>
      </c>
      <c r="F2915" s="10">
        <v>1</v>
      </c>
    </row>
    <row r="2916" spans="1:6" x14ac:dyDescent="0.25">
      <c r="A2916" s="10">
        <v>10470056</v>
      </c>
      <c r="B2916" s="10" t="s">
        <v>348</v>
      </c>
      <c r="C2916" s="10" t="s">
        <v>115</v>
      </c>
      <c r="D2916" s="10" t="s">
        <v>104</v>
      </c>
      <c r="E2916" s="10" t="s">
        <v>382</v>
      </c>
      <c r="F2916" s="10">
        <v>1</v>
      </c>
    </row>
    <row r="2917" spans="1:6" x14ac:dyDescent="0.25">
      <c r="A2917" s="10">
        <v>10470056</v>
      </c>
      <c r="B2917" s="10" t="s">
        <v>348</v>
      </c>
      <c r="C2917" s="10" t="s">
        <v>115</v>
      </c>
      <c r="D2917" s="10" t="s">
        <v>104</v>
      </c>
      <c r="E2917" s="10" t="s">
        <v>383</v>
      </c>
      <c r="F2917" s="10">
        <v>1</v>
      </c>
    </row>
    <row r="2918" spans="1:6" x14ac:dyDescent="0.25">
      <c r="A2918" s="10">
        <v>10470056</v>
      </c>
      <c r="B2918" s="10" t="s">
        <v>348</v>
      </c>
      <c r="C2918" s="10" t="s">
        <v>115</v>
      </c>
      <c r="D2918" s="10" t="s">
        <v>104</v>
      </c>
      <c r="E2918" s="10" t="s">
        <v>384</v>
      </c>
      <c r="F2918" s="10">
        <v>1</v>
      </c>
    </row>
    <row r="2919" spans="1:6" x14ac:dyDescent="0.25">
      <c r="A2919" s="10">
        <v>10470056</v>
      </c>
      <c r="B2919" s="10" t="s">
        <v>348</v>
      </c>
      <c r="C2919" s="10" t="s">
        <v>115</v>
      </c>
      <c r="D2919" s="10" t="s">
        <v>104</v>
      </c>
      <c r="E2919" s="10" t="s">
        <v>385</v>
      </c>
      <c r="F2919" s="10">
        <v>1</v>
      </c>
    </row>
    <row r="2920" spans="1:6" x14ac:dyDescent="0.25">
      <c r="A2920" s="10">
        <v>10470056</v>
      </c>
      <c r="B2920" s="10" t="s">
        <v>348</v>
      </c>
      <c r="C2920" s="10" t="s">
        <v>115</v>
      </c>
      <c r="D2920" s="10" t="s">
        <v>104</v>
      </c>
      <c r="E2920" s="10" t="s">
        <v>377</v>
      </c>
      <c r="F2920" s="10">
        <v>0</v>
      </c>
    </row>
    <row r="2921" spans="1:6" x14ac:dyDescent="0.25">
      <c r="A2921" s="10">
        <v>10470057</v>
      </c>
      <c r="B2921" s="10" t="s">
        <v>348</v>
      </c>
      <c r="C2921" s="10" t="s">
        <v>177</v>
      </c>
      <c r="D2921" s="10" t="s">
        <v>104</v>
      </c>
      <c r="E2921" s="10" t="s">
        <v>380</v>
      </c>
      <c r="F2921" s="10">
        <v>1</v>
      </c>
    </row>
    <row r="2922" spans="1:6" x14ac:dyDescent="0.25">
      <c r="A2922" s="10">
        <v>10470057</v>
      </c>
      <c r="B2922" s="10" t="s">
        <v>348</v>
      </c>
      <c r="C2922" s="10" t="s">
        <v>177</v>
      </c>
      <c r="D2922" s="10" t="s">
        <v>104</v>
      </c>
      <c r="E2922" s="10" t="s">
        <v>381</v>
      </c>
      <c r="F2922" s="10">
        <v>1</v>
      </c>
    </row>
    <row r="2923" spans="1:6" x14ac:dyDescent="0.25">
      <c r="A2923" s="10">
        <v>10470057</v>
      </c>
      <c r="B2923" s="10" t="s">
        <v>348</v>
      </c>
      <c r="C2923" s="10" t="s">
        <v>177</v>
      </c>
      <c r="D2923" s="10" t="s">
        <v>104</v>
      </c>
      <c r="E2923" s="10" t="s">
        <v>382</v>
      </c>
      <c r="F2923" s="10">
        <v>1</v>
      </c>
    </row>
    <row r="2924" spans="1:6" x14ac:dyDescent="0.25">
      <c r="A2924" s="10">
        <v>10470057</v>
      </c>
      <c r="B2924" s="10" t="s">
        <v>348</v>
      </c>
      <c r="C2924" s="10" t="s">
        <v>177</v>
      </c>
      <c r="D2924" s="10" t="s">
        <v>104</v>
      </c>
      <c r="E2924" s="10" t="s">
        <v>383</v>
      </c>
      <c r="F2924" s="10">
        <v>1</v>
      </c>
    </row>
    <row r="2925" spans="1:6" x14ac:dyDescent="0.25">
      <c r="A2925" s="10">
        <v>10470057</v>
      </c>
      <c r="B2925" s="10" t="s">
        <v>348</v>
      </c>
      <c r="C2925" s="10" t="s">
        <v>177</v>
      </c>
      <c r="D2925" s="10" t="s">
        <v>104</v>
      </c>
      <c r="E2925" s="10" t="s">
        <v>384</v>
      </c>
      <c r="F2925" s="10">
        <v>1</v>
      </c>
    </row>
    <row r="2926" spans="1:6" x14ac:dyDescent="0.25">
      <c r="A2926" s="10">
        <v>10470057</v>
      </c>
      <c r="B2926" s="10" t="s">
        <v>348</v>
      </c>
      <c r="C2926" s="10" t="s">
        <v>177</v>
      </c>
      <c r="D2926" s="10" t="s">
        <v>104</v>
      </c>
      <c r="E2926" s="10" t="s">
        <v>385</v>
      </c>
      <c r="F2926" s="10">
        <v>1</v>
      </c>
    </row>
    <row r="2927" spans="1:6" x14ac:dyDescent="0.25">
      <c r="A2927" s="10">
        <v>10470057</v>
      </c>
      <c r="B2927" s="10" t="s">
        <v>348</v>
      </c>
      <c r="C2927" s="10" t="s">
        <v>177</v>
      </c>
      <c r="D2927" s="10" t="s">
        <v>104</v>
      </c>
      <c r="E2927" s="10" t="s">
        <v>377</v>
      </c>
      <c r="F2927" s="10">
        <v>0</v>
      </c>
    </row>
    <row r="2928" spans="1:6" x14ac:dyDescent="0.25">
      <c r="A2928" s="10">
        <v>10470058</v>
      </c>
      <c r="B2928" s="10" t="s">
        <v>348</v>
      </c>
      <c r="C2928" s="10" t="s">
        <v>269</v>
      </c>
      <c r="D2928" s="10" t="s">
        <v>186</v>
      </c>
      <c r="E2928" s="10" t="s">
        <v>380</v>
      </c>
      <c r="F2928" s="10">
        <v>1</v>
      </c>
    </row>
    <row r="2929" spans="1:6" x14ac:dyDescent="0.25">
      <c r="A2929" s="10">
        <v>10470058</v>
      </c>
      <c r="B2929" s="10" t="s">
        <v>348</v>
      </c>
      <c r="C2929" s="10" t="s">
        <v>269</v>
      </c>
      <c r="D2929" s="10" t="s">
        <v>186</v>
      </c>
      <c r="E2929" s="10" t="s">
        <v>381</v>
      </c>
      <c r="F2929" s="10">
        <v>1</v>
      </c>
    </row>
    <row r="2930" spans="1:6" x14ac:dyDescent="0.25">
      <c r="A2930" s="10">
        <v>10470058</v>
      </c>
      <c r="B2930" s="10" t="s">
        <v>348</v>
      </c>
      <c r="C2930" s="10" t="s">
        <v>269</v>
      </c>
      <c r="D2930" s="10" t="s">
        <v>186</v>
      </c>
      <c r="E2930" s="10" t="s">
        <v>382</v>
      </c>
      <c r="F2930" s="10">
        <v>1</v>
      </c>
    </row>
    <row r="2931" spans="1:6" x14ac:dyDescent="0.25">
      <c r="A2931" s="10">
        <v>10470058</v>
      </c>
      <c r="B2931" s="10" t="s">
        <v>348</v>
      </c>
      <c r="C2931" s="10" t="s">
        <v>269</v>
      </c>
      <c r="D2931" s="10" t="s">
        <v>186</v>
      </c>
      <c r="E2931" s="10" t="s">
        <v>383</v>
      </c>
      <c r="F2931" s="10">
        <v>1</v>
      </c>
    </row>
    <row r="2932" spans="1:6" x14ac:dyDescent="0.25">
      <c r="A2932" s="10">
        <v>10470058</v>
      </c>
      <c r="B2932" s="10" t="s">
        <v>348</v>
      </c>
      <c r="C2932" s="10" t="s">
        <v>269</v>
      </c>
      <c r="D2932" s="10" t="s">
        <v>186</v>
      </c>
      <c r="E2932" s="10" t="s">
        <v>384</v>
      </c>
      <c r="F2932" s="10">
        <v>1</v>
      </c>
    </row>
    <row r="2933" spans="1:6" x14ac:dyDescent="0.25">
      <c r="A2933" s="10">
        <v>10470058</v>
      </c>
      <c r="B2933" s="10" t="s">
        <v>348</v>
      </c>
      <c r="C2933" s="10" t="s">
        <v>269</v>
      </c>
      <c r="D2933" s="10" t="s">
        <v>186</v>
      </c>
      <c r="E2933" s="10" t="s">
        <v>385</v>
      </c>
      <c r="F2933" s="10">
        <v>1</v>
      </c>
    </row>
    <row r="2934" spans="1:6" x14ac:dyDescent="0.25">
      <c r="A2934" s="10">
        <v>10470058</v>
      </c>
      <c r="B2934" s="10" t="s">
        <v>348</v>
      </c>
      <c r="C2934" s="10" t="s">
        <v>269</v>
      </c>
      <c r="D2934" s="10" t="s">
        <v>186</v>
      </c>
      <c r="E2934" s="10" t="s">
        <v>377</v>
      </c>
      <c r="F2934" s="10">
        <v>0</v>
      </c>
    </row>
    <row r="2935" spans="1:6" x14ac:dyDescent="0.25">
      <c r="A2935" s="10">
        <v>10470059</v>
      </c>
      <c r="B2935" s="10" t="s">
        <v>348</v>
      </c>
      <c r="C2935" s="10" t="s">
        <v>128</v>
      </c>
      <c r="D2935" s="10" t="s">
        <v>104</v>
      </c>
      <c r="E2935" s="10" t="s">
        <v>380</v>
      </c>
      <c r="F2935" s="10">
        <v>1</v>
      </c>
    </row>
    <row r="2936" spans="1:6" x14ac:dyDescent="0.25">
      <c r="A2936" s="10">
        <v>10470059</v>
      </c>
      <c r="B2936" s="10" t="s">
        <v>348</v>
      </c>
      <c r="C2936" s="10" t="s">
        <v>128</v>
      </c>
      <c r="D2936" s="10" t="s">
        <v>104</v>
      </c>
      <c r="E2936" s="10" t="s">
        <v>381</v>
      </c>
      <c r="F2936" s="10">
        <v>1</v>
      </c>
    </row>
    <row r="2937" spans="1:6" x14ac:dyDescent="0.25">
      <c r="A2937" s="10">
        <v>10470059</v>
      </c>
      <c r="B2937" s="10" t="s">
        <v>348</v>
      </c>
      <c r="C2937" s="10" t="s">
        <v>128</v>
      </c>
      <c r="D2937" s="10" t="s">
        <v>104</v>
      </c>
      <c r="E2937" s="10" t="s">
        <v>382</v>
      </c>
      <c r="F2937" s="10">
        <v>1</v>
      </c>
    </row>
    <row r="2938" spans="1:6" x14ac:dyDescent="0.25">
      <c r="A2938" s="10">
        <v>10470059</v>
      </c>
      <c r="B2938" s="10" t="s">
        <v>348</v>
      </c>
      <c r="C2938" s="10" t="s">
        <v>128</v>
      </c>
      <c r="D2938" s="10" t="s">
        <v>104</v>
      </c>
      <c r="E2938" s="10" t="s">
        <v>383</v>
      </c>
      <c r="F2938" s="10">
        <v>1</v>
      </c>
    </row>
    <row r="2939" spans="1:6" x14ac:dyDescent="0.25">
      <c r="A2939" s="10">
        <v>10470059</v>
      </c>
      <c r="B2939" s="10" t="s">
        <v>348</v>
      </c>
      <c r="C2939" s="10" t="s">
        <v>128</v>
      </c>
      <c r="D2939" s="10" t="s">
        <v>104</v>
      </c>
      <c r="E2939" s="10" t="s">
        <v>384</v>
      </c>
      <c r="F2939" s="10">
        <v>1</v>
      </c>
    </row>
    <row r="2940" spans="1:6" x14ac:dyDescent="0.25">
      <c r="A2940" s="10">
        <v>10470059</v>
      </c>
      <c r="B2940" s="10" t="s">
        <v>348</v>
      </c>
      <c r="C2940" s="10" t="s">
        <v>128</v>
      </c>
      <c r="D2940" s="10" t="s">
        <v>104</v>
      </c>
      <c r="E2940" s="10" t="s">
        <v>385</v>
      </c>
      <c r="F2940" s="10">
        <v>1</v>
      </c>
    </row>
    <row r="2941" spans="1:6" x14ac:dyDescent="0.25">
      <c r="A2941" s="10">
        <v>10470059</v>
      </c>
      <c r="B2941" s="10" t="s">
        <v>348</v>
      </c>
      <c r="C2941" s="10" t="s">
        <v>128</v>
      </c>
      <c r="D2941" s="10" t="s">
        <v>104</v>
      </c>
      <c r="E2941" s="10" t="s">
        <v>377</v>
      </c>
      <c r="F2941" s="10">
        <v>0</v>
      </c>
    </row>
    <row r="2942" spans="1:6" x14ac:dyDescent="0.25">
      <c r="A2942" s="10">
        <v>10470060</v>
      </c>
      <c r="B2942" s="10" t="s">
        <v>348</v>
      </c>
      <c r="C2942" s="10" t="s">
        <v>199</v>
      </c>
      <c r="D2942" s="10" t="s">
        <v>186</v>
      </c>
      <c r="E2942" s="10" t="s">
        <v>380</v>
      </c>
      <c r="F2942" s="10">
        <v>1</v>
      </c>
    </row>
    <row r="2943" spans="1:6" x14ac:dyDescent="0.25">
      <c r="A2943" s="10">
        <v>10470060</v>
      </c>
      <c r="B2943" s="10" t="s">
        <v>348</v>
      </c>
      <c r="C2943" s="10" t="s">
        <v>199</v>
      </c>
      <c r="D2943" s="10" t="s">
        <v>186</v>
      </c>
      <c r="E2943" s="10" t="s">
        <v>381</v>
      </c>
      <c r="F2943" s="10">
        <v>0</v>
      </c>
    </row>
    <row r="2944" spans="1:6" x14ac:dyDescent="0.25">
      <c r="A2944" s="10">
        <v>10470060</v>
      </c>
      <c r="B2944" s="10" t="s">
        <v>348</v>
      </c>
      <c r="C2944" s="10" t="s">
        <v>199</v>
      </c>
      <c r="D2944" s="10" t="s">
        <v>186</v>
      </c>
      <c r="E2944" s="10" t="s">
        <v>382</v>
      </c>
      <c r="F2944" s="10">
        <v>1</v>
      </c>
    </row>
    <row r="2945" spans="1:6" x14ac:dyDescent="0.25">
      <c r="A2945" s="10">
        <v>10470060</v>
      </c>
      <c r="B2945" s="10" t="s">
        <v>348</v>
      </c>
      <c r="C2945" s="10" t="s">
        <v>199</v>
      </c>
      <c r="D2945" s="10" t="s">
        <v>186</v>
      </c>
      <c r="E2945" s="10" t="s">
        <v>383</v>
      </c>
      <c r="F2945" s="10">
        <v>1</v>
      </c>
    </row>
    <row r="2946" spans="1:6" x14ac:dyDescent="0.25">
      <c r="A2946" s="10">
        <v>10470060</v>
      </c>
      <c r="B2946" s="10" t="s">
        <v>348</v>
      </c>
      <c r="C2946" s="10" t="s">
        <v>199</v>
      </c>
      <c r="D2946" s="10" t="s">
        <v>186</v>
      </c>
      <c r="E2946" s="10" t="s">
        <v>384</v>
      </c>
      <c r="F2946" s="10">
        <v>0</v>
      </c>
    </row>
    <row r="2947" spans="1:6" x14ac:dyDescent="0.25">
      <c r="A2947" s="10">
        <v>10470060</v>
      </c>
      <c r="B2947" s="10" t="s">
        <v>348</v>
      </c>
      <c r="C2947" s="10" t="s">
        <v>199</v>
      </c>
      <c r="D2947" s="10" t="s">
        <v>186</v>
      </c>
      <c r="E2947" s="10" t="s">
        <v>385</v>
      </c>
      <c r="F2947" s="10">
        <v>0</v>
      </c>
    </row>
    <row r="2948" spans="1:6" x14ac:dyDescent="0.25">
      <c r="A2948" s="10">
        <v>10470060</v>
      </c>
      <c r="B2948" s="10" t="s">
        <v>348</v>
      </c>
      <c r="C2948" s="10" t="s">
        <v>199</v>
      </c>
      <c r="D2948" s="10" t="s">
        <v>186</v>
      </c>
      <c r="E2948" s="10" t="s">
        <v>377</v>
      </c>
      <c r="F2948" s="10">
        <v>0</v>
      </c>
    </row>
    <row r="2949" spans="1:6" x14ac:dyDescent="0.25">
      <c r="A2949" s="10">
        <v>10470061</v>
      </c>
      <c r="B2949" s="10" t="s">
        <v>348</v>
      </c>
      <c r="C2949" s="10" t="s">
        <v>308</v>
      </c>
      <c r="D2949" s="10" t="s">
        <v>48</v>
      </c>
      <c r="E2949" s="10" t="s">
        <v>380</v>
      </c>
      <c r="F2949" s="10">
        <v>1</v>
      </c>
    </row>
    <row r="2950" spans="1:6" x14ac:dyDescent="0.25">
      <c r="A2950" s="10">
        <v>10470061</v>
      </c>
      <c r="B2950" s="10" t="s">
        <v>348</v>
      </c>
      <c r="C2950" s="10" t="s">
        <v>308</v>
      </c>
      <c r="D2950" s="10" t="s">
        <v>48</v>
      </c>
      <c r="E2950" s="10" t="s">
        <v>381</v>
      </c>
      <c r="F2950" s="10">
        <v>1</v>
      </c>
    </row>
    <row r="2951" spans="1:6" x14ac:dyDescent="0.25">
      <c r="A2951" s="10">
        <v>10470061</v>
      </c>
      <c r="B2951" s="10" t="s">
        <v>348</v>
      </c>
      <c r="C2951" s="10" t="s">
        <v>308</v>
      </c>
      <c r="D2951" s="10" t="s">
        <v>48</v>
      </c>
      <c r="E2951" s="10" t="s">
        <v>382</v>
      </c>
      <c r="F2951" s="10">
        <v>1</v>
      </c>
    </row>
    <row r="2952" spans="1:6" x14ac:dyDescent="0.25">
      <c r="A2952" s="10">
        <v>10470061</v>
      </c>
      <c r="B2952" s="10" t="s">
        <v>348</v>
      </c>
      <c r="C2952" s="10" t="s">
        <v>308</v>
      </c>
      <c r="D2952" s="10" t="s">
        <v>48</v>
      </c>
      <c r="E2952" s="10" t="s">
        <v>383</v>
      </c>
      <c r="F2952" s="10">
        <v>1</v>
      </c>
    </row>
    <row r="2953" spans="1:6" x14ac:dyDescent="0.25">
      <c r="A2953" s="10">
        <v>10470061</v>
      </c>
      <c r="B2953" s="10" t="s">
        <v>348</v>
      </c>
      <c r="C2953" s="10" t="s">
        <v>308</v>
      </c>
      <c r="D2953" s="10" t="s">
        <v>48</v>
      </c>
      <c r="E2953" s="10" t="s">
        <v>384</v>
      </c>
      <c r="F2953" s="10">
        <v>1</v>
      </c>
    </row>
    <row r="2954" spans="1:6" x14ac:dyDescent="0.25">
      <c r="A2954" s="10">
        <v>10470061</v>
      </c>
      <c r="B2954" s="10" t="s">
        <v>348</v>
      </c>
      <c r="C2954" s="10" t="s">
        <v>308</v>
      </c>
      <c r="D2954" s="10" t="s">
        <v>48</v>
      </c>
      <c r="E2954" s="10" t="s">
        <v>385</v>
      </c>
      <c r="F2954" s="10">
        <v>1</v>
      </c>
    </row>
    <row r="2955" spans="1:6" x14ac:dyDescent="0.25">
      <c r="A2955" s="10">
        <v>10470061</v>
      </c>
      <c r="B2955" s="10" t="s">
        <v>348</v>
      </c>
      <c r="C2955" s="10" t="s">
        <v>308</v>
      </c>
      <c r="D2955" s="10" t="s">
        <v>48</v>
      </c>
      <c r="E2955" s="10" t="s">
        <v>377</v>
      </c>
      <c r="F2955" s="10">
        <v>0</v>
      </c>
    </row>
    <row r="2956" spans="1:6" x14ac:dyDescent="0.25">
      <c r="A2956" s="10">
        <v>10470062</v>
      </c>
      <c r="B2956" s="10" t="s">
        <v>348</v>
      </c>
      <c r="C2956" s="10" t="s">
        <v>69</v>
      </c>
      <c r="D2956" s="10" t="s">
        <v>48</v>
      </c>
      <c r="E2956" s="10" t="s">
        <v>380</v>
      </c>
      <c r="F2956" s="10">
        <v>1</v>
      </c>
    </row>
    <row r="2957" spans="1:6" x14ac:dyDescent="0.25">
      <c r="A2957" s="10">
        <v>10470062</v>
      </c>
      <c r="B2957" s="10" t="s">
        <v>348</v>
      </c>
      <c r="C2957" s="10" t="s">
        <v>69</v>
      </c>
      <c r="D2957" s="10" t="s">
        <v>48</v>
      </c>
      <c r="E2957" s="10" t="s">
        <v>381</v>
      </c>
      <c r="F2957" s="10">
        <v>1</v>
      </c>
    </row>
    <row r="2958" spans="1:6" x14ac:dyDescent="0.25">
      <c r="A2958" s="10">
        <v>10470062</v>
      </c>
      <c r="B2958" s="10" t="s">
        <v>348</v>
      </c>
      <c r="C2958" s="10" t="s">
        <v>69</v>
      </c>
      <c r="D2958" s="10" t="s">
        <v>48</v>
      </c>
      <c r="E2958" s="10" t="s">
        <v>382</v>
      </c>
      <c r="F2958" s="10">
        <v>1</v>
      </c>
    </row>
    <row r="2959" spans="1:6" x14ac:dyDescent="0.25">
      <c r="A2959" s="10">
        <v>10470062</v>
      </c>
      <c r="B2959" s="10" t="s">
        <v>348</v>
      </c>
      <c r="C2959" s="10" t="s">
        <v>69</v>
      </c>
      <c r="D2959" s="10" t="s">
        <v>48</v>
      </c>
      <c r="E2959" s="10" t="s">
        <v>383</v>
      </c>
      <c r="F2959" s="10">
        <v>1</v>
      </c>
    </row>
    <row r="2960" spans="1:6" x14ac:dyDescent="0.25">
      <c r="A2960" s="10">
        <v>10470062</v>
      </c>
      <c r="B2960" s="10" t="s">
        <v>348</v>
      </c>
      <c r="C2960" s="10" t="s">
        <v>69</v>
      </c>
      <c r="D2960" s="10" t="s">
        <v>48</v>
      </c>
      <c r="E2960" s="10" t="s">
        <v>384</v>
      </c>
      <c r="F2960" s="10">
        <v>1</v>
      </c>
    </row>
    <row r="2961" spans="1:6" x14ac:dyDescent="0.25">
      <c r="A2961" s="10">
        <v>10470062</v>
      </c>
      <c r="B2961" s="10" t="s">
        <v>348</v>
      </c>
      <c r="C2961" s="10" t="s">
        <v>69</v>
      </c>
      <c r="D2961" s="10" t="s">
        <v>48</v>
      </c>
      <c r="E2961" s="10" t="s">
        <v>385</v>
      </c>
      <c r="F2961" s="10">
        <v>1</v>
      </c>
    </row>
    <row r="2962" spans="1:6" x14ac:dyDescent="0.25">
      <c r="A2962" s="10">
        <v>10470062</v>
      </c>
      <c r="B2962" s="10" t="s">
        <v>348</v>
      </c>
      <c r="C2962" s="10" t="s">
        <v>69</v>
      </c>
      <c r="D2962" s="10" t="s">
        <v>48</v>
      </c>
      <c r="E2962" s="10" t="s">
        <v>377</v>
      </c>
      <c r="F2962" s="10">
        <v>0</v>
      </c>
    </row>
    <row r="2963" spans="1:6" x14ac:dyDescent="0.25">
      <c r="A2963" s="10">
        <v>10470063</v>
      </c>
      <c r="B2963" s="10" t="s">
        <v>348</v>
      </c>
      <c r="C2963" s="10" t="s">
        <v>174</v>
      </c>
      <c r="D2963" s="10" t="s">
        <v>104</v>
      </c>
      <c r="E2963" s="10" t="s">
        <v>380</v>
      </c>
      <c r="F2963" s="10">
        <v>0</v>
      </c>
    </row>
    <row r="2964" spans="1:6" x14ac:dyDescent="0.25">
      <c r="A2964" s="10">
        <v>10470063</v>
      </c>
      <c r="B2964" s="10" t="s">
        <v>348</v>
      </c>
      <c r="C2964" s="10" t="s">
        <v>174</v>
      </c>
      <c r="D2964" s="10" t="s">
        <v>104</v>
      </c>
      <c r="E2964" s="10" t="s">
        <v>381</v>
      </c>
      <c r="F2964" s="10">
        <v>0</v>
      </c>
    </row>
    <row r="2965" spans="1:6" x14ac:dyDescent="0.25">
      <c r="A2965" s="10">
        <v>10470063</v>
      </c>
      <c r="B2965" s="10" t="s">
        <v>348</v>
      </c>
      <c r="C2965" s="10" t="s">
        <v>174</v>
      </c>
      <c r="D2965" s="10" t="s">
        <v>104</v>
      </c>
      <c r="E2965" s="10" t="s">
        <v>382</v>
      </c>
      <c r="F2965" s="10">
        <v>1</v>
      </c>
    </row>
    <row r="2966" spans="1:6" x14ac:dyDescent="0.25">
      <c r="A2966" s="10">
        <v>10470063</v>
      </c>
      <c r="B2966" s="10" t="s">
        <v>348</v>
      </c>
      <c r="C2966" s="10" t="s">
        <v>174</v>
      </c>
      <c r="D2966" s="10" t="s">
        <v>104</v>
      </c>
      <c r="E2966" s="10" t="s">
        <v>383</v>
      </c>
      <c r="F2966" s="10">
        <v>0</v>
      </c>
    </row>
    <row r="2967" spans="1:6" x14ac:dyDescent="0.25">
      <c r="A2967" s="10">
        <v>10470063</v>
      </c>
      <c r="B2967" s="10" t="s">
        <v>348</v>
      </c>
      <c r="C2967" s="10" t="s">
        <v>174</v>
      </c>
      <c r="D2967" s="10" t="s">
        <v>104</v>
      </c>
      <c r="E2967" s="10" t="s">
        <v>384</v>
      </c>
      <c r="F2967" s="10">
        <v>0</v>
      </c>
    </row>
    <row r="2968" spans="1:6" x14ac:dyDescent="0.25">
      <c r="A2968" s="10">
        <v>10470063</v>
      </c>
      <c r="B2968" s="10" t="s">
        <v>348</v>
      </c>
      <c r="C2968" s="10" t="s">
        <v>174</v>
      </c>
      <c r="D2968" s="10" t="s">
        <v>104</v>
      </c>
      <c r="E2968" s="10" t="s">
        <v>385</v>
      </c>
      <c r="F2968" s="10">
        <v>0</v>
      </c>
    </row>
    <row r="2969" spans="1:6" x14ac:dyDescent="0.25">
      <c r="A2969" s="10">
        <v>10470063</v>
      </c>
      <c r="B2969" s="10" t="s">
        <v>348</v>
      </c>
      <c r="C2969" s="10" t="s">
        <v>174</v>
      </c>
      <c r="D2969" s="10" t="s">
        <v>104</v>
      </c>
      <c r="E2969" s="10" t="s">
        <v>377</v>
      </c>
      <c r="F2969" s="10">
        <v>0</v>
      </c>
    </row>
    <row r="2970" spans="1:6" x14ac:dyDescent="0.25">
      <c r="A2970" s="10">
        <v>10470064</v>
      </c>
      <c r="B2970" s="10" t="s">
        <v>348</v>
      </c>
      <c r="C2970" s="10" t="s">
        <v>93</v>
      </c>
      <c r="D2970" s="10" t="s">
        <v>48</v>
      </c>
      <c r="E2970" s="10" t="s">
        <v>380</v>
      </c>
      <c r="F2970" s="10">
        <v>1</v>
      </c>
    </row>
    <row r="2971" spans="1:6" x14ac:dyDescent="0.25">
      <c r="A2971" s="10">
        <v>10470064</v>
      </c>
      <c r="B2971" s="10" t="s">
        <v>348</v>
      </c>
      <c r="C2971" s="10" t="s">
        <v>93</v>
      </c>
      <c r="D2971" s="10" t="s">
        <v>48</v>
      </c>
      <c r="E2971" s="10" t="s">
        <v>381</v>
      </c>
      <c r="F2971" s="10">
        <v>0</v>
      </c>
    </row>
    <row r="2972" spans="1:6" x14ac:dyDescent="0.25">
      <c r="A2972" s="10">
        <v>10470064</v>
      </c>
      <c r="B2972" s="10" t="s">
        <v>348</v>
      </c>
      <c r="C2972" s="10" t="s">
        <v>93</v>
      </c>
      <c r="D2972" s="10" t="s">
        <v>48</v>
      </c>
      <c r="E2972" s="10" t="s">
        <v>382</v>
      </c>
      <c r="F2972" s="10">
        <v>1</v>
      </c>
    </row>
    <row r="2973" spans="1:6" x14ac:dyDescent="0.25">
      <c r="A2973" s="10">
        <v>10470064</v>
      </c>
      <c r="B2973" s="10" t="s">
        <v>348</v>
      </c>
      <c r="C2973" s="10" t="s">
        <v>93</v>
      </c>
      <c r="D2973" s="10" t="s">
        <v>48</v>
      </c>
      <c r="E2973" s="10" t="s">
        <v>383</v>
      </c>
      <c r="F2973" s="10">
        <v>1</v>
      </c>
    </row>
    <row r="2974" spans="1:6" x14ac:dyDescent="0.25">
      <c r="A2974" s="10">
        <v>10470064</v>
      </c>
      <c r="B2974" s="10" t="s">
        <v>348</v>
      </c>
      <c r="C2974" s="10" t="s">
        <v>93</v>
      </c>
      <c r="D2974" s="10" t="s">
        <v>48</v>
      </c>
      <c r="E2974" s="10" t="s">
        <v>384</v>
      </c>
      <c r="F2974" s="10">
        <v>1</v>
      </c>
    </row>
    <row r="2975" spans="1:6" x14ac:dyDescent="0.25">
      <c r="A2975" s="10">
        <v>10470064</v>
      </c>
      <c r="B2975" s="10" t="s">
        <v>348</v>
      </c>
      <c r="C2975" s="10" t="s">
        <v>93</v>
      </c>
      <c r="D2975" s="10" t="s">
        <v>48</v>
      </c>
      <c r="E2975" s="10" t="s">
        <v>385</v>
      </c>
      <c r="F2975" s="10">
        <v>0</v>
      </c>
    </row>
    <row r="2976" spans="1:6" x14ac:dyDescent="0.25">
      <c r="A2976" s="10">
        <v>10470064</v>
      </c>
      <c r="B2976" s="10" t="s">
        <v>348</v>
      </c>
      <c r="C2976" s="10" t="s">
        <v>93</v>
      </c>
      <c r="D2976" s="10" t="s">
        <v>48</v>
      </c>
      <c r="E2976" s="10" t="s">
        <v>377</v>
      </c>
      <c r="F2976" s="10">
        <v>0</v>
      </c>
    </row>
    <row r="2977" spans="1:6" x14ac:dyDescent="0.25">
      <c r="A2977" s="10">
        <v>10470065</v>
      </c>
      <c r="B2977" s="10" t="s">
        <v>348</v>
      </c>
      <c r="C2977" s="10" t="s">
        <v>180</v>
      </c>
      <c r="D2977" s="10" t="s">
        <v>104</v>
      </c>
      <c r="E2977" s="10" t="s">
        <v>380</v>
      </c>
      <c r="F2977" s="10">
        <v>0</v>
      </c>
    </row>
    <row r="2978" spans="1:6" x14ac:dyDescent="0.25">
      <c r="A2978" s="10">
        <v>10470065</v>
      </c>
      <c r="B2978" s="10" t="s">
        <v>348</v>
      </c>
      <c r="C2978" s="10" t="s">
        <v>180</v>
      </c>
      <c r="D2978" s="10" t="s">
        <v>104</v>
      </c>
      <c r="E2978" s="10" t="s">
        <v>381</v>
      </c>
      <c r="F2978" s="10">
        <v>1</v>
      </c>
    </row>
    <row r="2979" spans="1:6" x14ac:dyDescent="0.25">
      <c r="A2979" s="10">
        <v>10470065</v>
      </c>
      <c r="B2979" s="10" t="s">
        <v>348</v>
      </c>
      <c r="C2979" s="10" t="s">
        <v>180</v>
      </c>
      <c r="D2979" s="10" t="s">
        <v>104</v>
      </c>
      <c r="E2979" s="10" t="s">
        <v>382</v>
      </c>
      <c r="F2979" s="10">
        <v>1</v>
      </c>
    </row>
    <row r="2980" spans="1:6" x14ac:dyDescent="0.25">
      <c r="A2980" s="10">
        <v>10470065</v>
      </c>
      <c r="B2980" s="10" t="s">
        <v>348</v>
      </c>
      <c r="C2980" s="10" t="s">
        <v>180</v>
      </c>
      <c r="D2980" s="10" t="s">
        <v>104</v>
      </c>
      <c r="E2980" s="10" t="s">
        <v>383</v>
      </c>
      <c r="F2980" s="10">
        <v>1</v>
      </c>
    </row>
    <row r="2981" spans="1:6" x14ac:dyDescent="0.25">
      <c r="A2981" s="10">
        <v>10470065</v>
      </c>
      <c r="B2981" s="10" t="s">
        <v>348</v>
      </c>
      <c r="C2981" s="10" t="s">
        <v>180</v>
      </c>
      <c r="D2981" s="10" t="s">
        <v>104</v>
      </c>
      <c r="E2981" s="10" t="s">
        <v>384</v>
      </c>
      <c r="F2981" s="10">
        <v>1</v>
      </c>
    </row>
    <row r="2982" spans="1:6" x14ac:dyDescent="0.25">
      <c r="A2982" s="10">
        <v>10470065</v>
      </c>
      <c r="B2982" s="10" t="s">
        <v>348</v>
      </c>
      <c r="C2982" s="10" t="s">
        <v>180</v>
      </c>
      <c r="D2982" s="10" t="s">
        <v>104</v>
      </c>
      <c r="E2982" s="10" t="s">
        <v>385</v>
      </c>
      <c r="F2982" s="10">
        <v>0</v>
      </c>
    </row>
    <row r="2983" spans="1:6" x14ac:dyDescent="0.25">
      <c r="A2983" s="10">
        <v>10470065</v>
      </c>
      <c r="B2983" s="10" t="s">
        <v>348</v>
      </c>
      <c r="C2983" s="10" t="s">
        <v>180</v>
      </c>
      <c r="D2983" s="10" t="s">
        <v>104</v>
      </c>
      <c r="E2983" s="10" t="s">
        <v>377</v>
      </c>
      <c r="F2983" s="10">
        <v>0</v>
      </c>
    </row>
    <row r="2984" spans="1:6" x14ac:dyDescent="0.25">
      <c r="A2984" s="10">
        <v>10470066</v>
      </c>
      <c r="B2984" s="10" t="s">
        <v>348</v>
      </c>
      <c r="C2984" s="10" t="s">
        <v>166</v>
      </c>
      <c r="D2984" s="10" t="s">
        <v>104</v>
      </c>
      <c r="E2984" s="10" t="s">
        <v>380</v>
      </c>
      <c r="F2984" s="10">
        <v>1</v>
      </c>
    </row>
    <row r="2985" spans="1:6" x14ac:dyDescent="0.25">
      <c r="A2985" s="10">
        <v>10470066</v>
      </c>
      <c r="B2985" s="10" t="s">
        <v>348</v>
      </c>
      <c r="C2985" s="10" t="s">
        <v>166</v>
      </c>
      <c r="D2985" s="10" t="s">
        <v>104</v>
      </c>
      <c r="E2985" s="10" t="s">
        <v>381</v>
      </c>
      <c r="F2985" s="10">
        <v>1</v>
      </c>
    </row>
    <row r="2986" spans="1:6" x14ac:dyDescent="0.25">
      <c r="A2986" s="10">
        <v>10470066</v>
      </c>
      <c r="B2986" s="10" t="s">
        <v>348</v>
      </c>
      <c r="C2986" s="10" t="s">
        <v>166</v>
      </c>
      <c r="D2986" s="10" t="s">
        <v>104</v>
      </c>
      <c r="E2986" s="10" t="s">
        <v>382</v>
      </c>
      <c r="F2986" s="10">
        <v>1</v>
      </c>
    </row>
    <row r="2987" spans="1:6" x14ac:dyDescent="0.25">
      <c r="A2987" s="10">
        <v>10470066</v>
      </c>
      <c r="B2987" s="10" t="s">
        <v>348</v>
      </c>
      <c r="C2987" s="10" t="s">
        <v>166</v>
      </c>
      <c r="D2987" s="10" t="s">
        <v>104</v>
      </c>
      <c r="E2987" s="10" t="s">
        <v>383</v>
      </c>
      <c r="F2987" s="10">
        <v>1</v>
      </c>
    </row>
    <row r="2988" spans="1:6" x14ac:dyDescent="0.25">
      <c r="A2988" s="10">
        <v>10470066</v>
      </c>
      <c r="B2988" s="10" t="s">
        <v>348</v>
      </c>
      <c r="C2988" s="10" t="s">
        <v>166</v>
      </c>
      <c r="D2988" s="10" t="s">
        <v>104</v>
      </c>
      <c r="E2988" s="10" t="s">
        <v>384</v>
      </c>
      <c r="F2988" s="10">
        <v>1</v>
      </c>
    </row>
    <row r="2989" spans="1:6" x14ac:dyDescent="0.25">
      <c r="A2989" s="10">
        <v>10470066</v>
      </c>
      <c r="B2989" s="10" t="s">
        <v>348</v>
      </c>
      <c r="C2989" s="10" t="s">
        <v>166</v>
      </c>
      <c r="D2989" s="10" t="s">
        <v>104</v>
      </c>
      <c r="E2989" s="10" t="s">
        <v>385</v>
      </c>
      <c r="F2989" s="10">
        <v>1</v>
      </c>
    </row>
    <row r="2990" spans="1:6" x14ac:dyDescent="0.25">
      <c r="A2990" s="10">
        <v>10470066</v>
      </c>
      <c r="B2990" s="10" t="s">
        <v>348</v>
      </c>
      <c r="C2990" s="10" t="s">
        <v>166</v>
      </c>
      <c r="D2990" s="10" t="s">
        <v>104</v>
      </c>
      <c r="E2990" s="10" t="s">
        <v>377</v>
      </c>
      <c r="F2990" s="10">
        <v>0</v>
      </c>
    </row>
    <row r="2991" spans="1:6" x14ac:dyDescent="0.25">
      <c r="A2991" s="10">
        <v>10470067</v>
      </c>
      <c r="B2991" s="10" t="s">
        <v>348</v>
      </c>
      <c r="C2991" s="10" t="s">
        <v>60</v>
      </c>
      <c r="D2991" s="10" t="s">
        <v>48</v>
      </c>
      <c r="E2991" s="10" t="s">
        <v>380</v>
      </c>
      <c r="F2991" s="10">
        <v>1</v>
      </c>
    </row>
    <row r="2992" spans="1:6" x14ac:dyDescent="0.25">
      <c r="A2992" s="10">
        <v>10470067</v>
      </c>
      <c r="B2992" s="10" t="s">
        <v>348</v>
      </c>
      <c r="C2992" s="10" t="s">
        <v>60</v>
      </c>
      <c r="D2992" s="10" t="s">
        <v>48</v>
      </c>
      <c r="E2992" s="10" t="s">
        <v>381</v>
      </c>
      <c r="F2992" s="10">
        <v>1</v>
      </c>
    </row>
    <row r="2993" spans="1:6" x14ac:dyDescent="0.25">
      <c r="A2993" s="10">
        <v>10470067</v>
      </c>
      <c r="B2993" s="10" t="s">
        <v>348</v>
      </c>
      <c r="C2993" s="10" t="s">
        <v>60</v>
      </c>
      <c r="D2993" s="10" t="s">
        <v>48</v>
      </c>
      <c r="E2993" s="10" t="s">
        <v>382</v>
      </c>
      <c r="F2993" s="10">
        <v>1</v>
      </c>
    </row>
    <row r="2994" spans="1:6" x14ac:dyDescent="0.25">
      <c r="A2994" s="10">
        <v>10470067</v>
      </c>
      <c r="B2994" s="10" t="s">
        <v>348</v>
      </c>
      <c r="C2994" s="10" t="s">
        <v>60</v>
      </c>
      <c r="D2994" s="10" t="s">
        <v>48</v>
      </c>
      <c r="E2994" s="10" t="s">
        <v>383</v>
      </c>
      <c r="F2994" s="10">
        <v>1</v>
      </c>
    </row>
    <row r="2995" spans="1:6" x14ac:dyDescent="0.25">
      <c r="A2995" s="10">
        <v>10470067</v>
      </c>
      <c r="B2995" s="10" t="s">
        <v>348</v>
      </c>
      <c r="C2995" s="10" t="s">
        <v>60</v>
      </c>
      <c r="D2995" s="10" t="s">
        <v>48</v>
      </c>
      <c r="E2995" s="10" t="s">
        <v>384</v>
      </c>
      <c r="F2995" s="10">
        <v>1</v>
      </c>
    </row>
    <row r="2996" spans="1:6" x14ac:dyDescent="0.25">
      <c r="A2996" s="10">
        <v>10470067</v>
      </c>
      <c r="B2996" s="10" t="s">
        <v>348</v>
      </c>
      <c r="C2996" s="10" t="s">
        <v>60</v>
      </c>
      <c r="D2996" s="10" t="s">
        <v>48</v>
      </c>
      <c r="E2996" s="10" t="s">
        <v>385</v>
      </c>
      <c r="F2996" s="10">
        <v>1</v>
      </c>
    </row>
    <row r="2997" spans="1:6" x14ac:dyDescent="0.25">
      <c r="A2997" s="10">
        <v>10470067</v>
      </c>
      <c r="B2997" s="10" t="s">
        <v>348</v>
      </c>
      <c r="C2997" s="10" t="s">
        <v>60</v>
      </c>
      <c r="D2997" s="10" t="s">
        <v>48</v>
      </c>
      <c r="E2997" s="10" t="s">
        <v>377</v>
      </c>
      <c r="F2997" s="10">
        <v>0</v>
      </c>
    </row>
    <row r="2998" spans="1:6" x14ac:dyDescent="0.25">
      <c r="A2998" s="10">
        <v>10470068</v>
      </c>
      <c r="B2998" s="10" t="s">
        <v>348</v>
      </c>
      <c r="C2998" s="10" t="s">
        <v>75</v>
      </c>
      <c r="D2998" s="10" t="s">
        <v>48</v>
      </c>
      <c r="E2998" s="10" t="s">
        <v>380</v>
      </c>
      <c r="F2998" s="10">
        <v>1</v>
      </c>
    </row>
    <row r="2999" spans="1:6" x14ac:dyDescent="0.25">
      <c r="A2999" s="10">
        <v>10470068</v>
      </c>
      <c r="B2999" s="10" t="s">
        <v>348</v>
      </c>
      <c r="C2999" s="10" t="s">
        <v>75</v>
      </c>
      <c r="D2999" s="10" t="s">
        <v>48</v>
      </c>
      <c r="E2999" s="10" t="s">
        <v>381</v>
      </c>
      <c r="F2999" s="10">
        <v>1</v>
      </c>
    </row>
    <row r="3000" spans="1:6" x14ac:dyDescent="0.25">
      <c r="A3000" s="10">
        <v>10470068</v>
      </c>
      <c r="B3000" s="10" t="s">
        <v>348</v>
      </c>
      <c r="C3000" s="10" t="s">
        <v>75</v>
      </c>
      <c r="D3000" s="10" t="s">
        <v>48</v>
      </c>
      <c r="E3000" s="10" t="s">
        <v>382</v>
      </c>
      <c r="F3000" s="10">
        <v>1</v>
      </c>
    </row>
    <row r="3001" spans="1:6" x14ac:dyDescent="0.25">
      <c r="A3001" s="10">
        <v>10470068</v>
      </c>
      <c r="B3001" s="10" t="s">
        <v>348</v>
      </c>
      <c r="C3001" s="10" t="s">
        <v>75</v>
      </c>
      <c r="D3001" s="10" t="s">
        <v>48</v>
      </c>
      <c r="E3001" s="10" t="s">
        <v>383</v>
      </c>
      <c r="F3001" s="10">
        <v>1</v>
      </c>
    </row>
    <row r="3002" spans="1:6" x14ac:dyDescent="0.25">
      <c r="A3002" s="10">
        <v>10470068</v>
      </c>
      <c r="B3002" s="10" t="s">
        <v>348</v>
      </c>
      <c r="C3002" s="10" t="s">
        <v>75</v>
      </c>
      <c r="D3002" s="10" t="s">
        <v>48</v>
      </c>
      <c r="E3002" s="10" t="s">
        <v>384</v>
      </c>
      <c r="F3002" s="10">
        <v>1</v>
      </c>
    </row>
    <row r="3003" spans="1:6" x14ac:dyDescent="0.25">
      <c r="A3003" s="10">
        <v>10470068</v>
      </c>
      <c r="B3003" s="10" t="s">
        <v>348</v>
      </c>
      <c r="C3003" s="10" t="s">
        <v>75</v>
      </c>
      <c r="D3003" s="10" t="s">
        <v>48</v>
      </c>
      <c r="E3003" s="10" t="s">
        <v>385</v>
      </c>
      <c r="F3003" s="10">
        <v>1</v>
      </c>
    </row>
    <row r="3004" spans="1:6" x14ac:dyDescent="0.25">
      <c r="A3004" s="10">
        <v>10470068</v>
      </c>
      <c r="B3004" s="10" t="s">
        <v>348</v>
      </c>
      <c r="C3004" s="10" t="s">
        <v>75</v>
      </c>
      <c r="D3004" s="10" t="s">
        <v>48</v>
      </c>
      <c r="E3004" s="10" t="s">
        <v>377</v>
      </c>
      <c r="F3004" s="10">
        <v>0</v>
      </c>
    </row>
    <row r="3005" spans="1:6" x14ac:dyDescent="0.25">
      <c r="A3005" s="10">
        <v>10470069</v>
      </c>
      <c r="B3005" s="10" t="s">
        <v>348</v>
      </c>
      <c r="C3005" s="10" t="s">
        <v>169</v>
      </c>
      <c r="D3005" s="10" t="s">
        <v>104</v>
      </c>
      <c r="E3005" s="10" t="s">
        <v>380</v>
      </c>
      <c r="F3005" s="10">
        <v>1</v>
      </c>
    </row>
    <row r="3006" spans="1:6" x14ac:dyDescent="0.25">
      <c r="A3006" s="10">
        <v>10470069</v>
      </c>
      <c r="B3006" s="10" t="s">
        <v>348</v>
      </c>
      <c r="C3006" s="10" t="s">
        <v>169</v>
      </c>
      <c r="D3006" s="10" t="s">
        <v>104</v>
      </c>
      <c r="E3006" s="10" t="s">
        <v>381</v>
      </c>
      <c r="F3006" s="10">
        <v>1</v>
      </c>
    </row>
    <row r="3007" spans="1:6" x14ac:dyDescent="0.25">
      <c r="A3007" s="10">
        <v>10470069</v>
      </c>
      <c r="B3007" s="10" t="s">
        <v>348</v>
      </c>
      <c r="C3007" s="10" t="s">
        <v>169</v>
      </c>
      <c r="D3007" s="10" t="s">
        <v>104</v>
      </c>
      <c r="E3007" s="10" t="s">
        <v>382</v>
      </c>
      <c r="F3007" s="10">
        <v>1</v>
      </c>
    </row>
    <row r="3008" spans="1:6" x14ac:dyDescent="0.25">
      <c r="A3008" s="10">
        <v>10470069</v>
      </c>
      <c r="B3008" s="10" t="s">
        <v>348</v>
      </c>
      <c r="C3008" s="10" t="s">
        <v>169</v>
      </c>
      <c r="D3008" s="10" t="s">
        <v>104</v>
      </c>
      <c r="E3008" s="10" t="s">
        <v>383</v>
      </c>
      <c r="F3008" s="10">
        <v>1</v>
      </c>
    </row>
    <row r="3009" spans="1:6" x14ac:dyDescent="0.25">
      <c r="A3009" s="10">
        <v>10470069</v>
      </c>
      <c r="B3009" s="10" t="s">
        <v>348</v>
      </c>
      <c r="C3009" s="10" t="s">
        <v>169</v>
      </c>
      <c r="D3009" s="10" t="s">
        <v>104</v>
      </c>
      <c r="E3009" s="10" t="s">
        <v>384</v>
      </c>
      <c r="F3009" s="10">
        <v>1</v>
      </c>
    </row>
    <row r="3010" spans="1:6" x14ac:dyDescent="0.25">
      <c r="A3010" s="10">
        <v>10470069</v>
      </c>
      <c r="B3010" s="10" t="s">
        <v>348</v>
      </c>
      <c r="C3010" s="10" t="s">
        <v>169</v>
      </c>
      <c r="D3010" s="10" t="s">
        <v>104</v>
      </c>
      <c r="E3010" s="10" t="s">
        <v>385</v>
      </c>
      <c r="F3010" s="10">
        <v>0</v>
      </c>
    </row>
    <row r="3011" spans="1:6" x14ac:dyDescent="0.25">
      <c r="A3011" s="10">
        <v>10470069</v>
      </c>
      <c r="B3011" s="10" t="s">
        <v>348</v>
      </c>
      <c r="C3011" s="10" t="s">
        <v>169</v>
      </c>
      <c r="D3011" s="10" t="s">
        <v>104</v>
      </c>
      <c r="E3011" s="10" t="s">
        <v>377</v>
      </c>
      <c r="F3011" s="10">
        <v>0</v>
      </c>
    </row>
    <row r="3012" spans="1:6" x14ac:dyDescent="0.25">
      <c r="A3012" s="10">
        <v>10470070</v>
      </c>
      <c r="B3012" s="10" t="s">
        <v>348</v>
      </c>
      <c r="C3012" s="10" t="s">
        <v>242</v>
      </c>
      <c r="D3012" s="10" t="s">
        <v>136</v>
      </c>
      <c r="E3012" s="10" t="s">
        <v>380</v>
      </c>
      <c r="F3012" s="10">
        <v>1</v>
      </c>
    </row>
    <row r="3013" spans="1:6" x14ac:dyDescent="0.25">
      <c r="A3013" s="10">
        <v>10470070</v>
      </c>
      <c r="B3013" s="10" t="s">
        <v>348</v>
      </c>
      <c r="C3013" s="10" t="s">
        <v>242</v>
      </c>
      <c r="D3013" s="10" t="s">
        <v>136</v>
      </c>
      <c r="E3013" s="10" t="s">
        <v>381</v>
      </c>
      <c r="F3013" s="10">
        <v>1</v>
      </c>
    </row>
    <row r="3014" spans="1:6" x14ac:dyDescent="0.25">
      <c r="A3014" s="10">
        <v>10470070</v>
      </c>
      <c r="B3014" s="10" t="s">
        <v>348</v>
      </c>
      <c r="C3014" s="10" t="s">
        <v>242</v>
      </c>
      <c r="D3014" s="10" t="s">
        <v>136</v>
      </c>
      <c r="E3014" s="10" t="s">
        <v>382</v>
      </c>
      <c r="F3014" s="10">
        <v>1</v>
      </c>
    </row>
    <row r="3015" spans="1:6" x14ac:dyDescent="0.25">
      <c r="A3015" s="10">
        <v>10470070</v>
      </c>
      <c r="B3015" s="10" t="s">
        <v>348</v>
      </c>
      <c r="C3015" s="10" t="s">
        <v>242</v>
      </c>
      <c r="D3015" s="10" t="s">
        <v>136</v>
      </c>
      <c r="E3015" s="10" t="s">
        <v>383</v>
      </c>
      <c r="F3015" s="10">
        <v>1</v>
      </c>
    </row>
    <row r="3016" spans="1:6" x14ac:dyDescent="0.25">
      <c r="A3016" s="10">
        <v>10470070</v>
      </c>
      <c r="B3016" s="10" t="s">
        <v>348</v>
      </c>
      <c r="C3016" s="10" t="s">
        <v>242</v>
      </c>
      <c r="D3016" s="10" t="s">
        <v>136</v>
      </c>
      <c r="E3016" s="10" t="s">
        <v>384</v>
      </c>
      <c r="F3016" s="10">
        <v>1</v>
      </c>
    </row>
    <row r="3017" spans="1:6" x14ac:dyDescent="0.25">
      <c r="A3017" s="10">
        <v>10470070</v>
      </c>
      <c r="B3017" s="10" t="s">
        <v>348</v>
      </c>
      <c r="C3017" s="10" t="s">
        <v>242</v>
      </c>
      <c r="D3017" s="10" t="s">
        <v>136</v>
      </c>
      <c r="E3017" s="10" t="s">
        <v>385</v>
      </c>
      <c r="F3017" s="10">
        <v>1</v>
      </c>
    </row>
    <row r="3018" spans="1:6" x14ac:dyDescent="0.25">
      <c r="A3018" s="10">
        <v>10470070</v>
      </c>
      <c r="B3018" s="10" t="s">
        <v>348</v>
      </c>
      <c r="C3018" s="10" t="s">
        <v>242</v>
      </c>
      <c r="D3018" s="10" t="s">
        <v>136</v>
      </c>
      <c r="E3018" s="10" t="s">
        <v>377</v>
      </c>
      <c r="F3018" s="10">
        <v>0</v>
      </c>
    </row>
    <row r="3019" spans="1:6" x14ac:dyDescent="0.25">
      <c r="A3019" s="10">
        <v>10470071</v>
      </c>
      <c r="B3019" s="10" t="s">
        <v>348</v>
      </c>
      <c r="C3019" s="10" t="s">
        <v>141</v>
      </c>
      <c r="D3019" s="10" t="s">
        <v>136</v>
      </c>
      <c r="E3019" s="10" t="s">
        <v>380</v>
      </c>
      <c r="F3019" s="10">
        <v>1</v>
      </c>
    </row>
    <row r="3020" spans="1:6" x14ac:dyDescent="0.25">
      <c r="A3020" s="10">
        <v>10470071</v>
      </c>
      <c r="B3020" s="10" t="s">
        <v>348</v>
      </c>
      <c r="C3020" s="10" t="s">
        <v>141</v>
      </c>
      <c r="D3020" s="10" t="s">
        <v>136</v>
      </c>
      <c r="E3020" s="10" t="s">
        <v>381</v>
      </c>
      <c r="F3020" s="10">
        <v>1</v>
      </c>
    </row>
    <row r="3021" spans="1:6" x14ac:dyDescent="0.25">
      <c r="A3021" s="10">
        <v>10470071</v>
      </c>
      <c r="B3021" s="10" t="s">
        <v>348</v>
      </c>
      <c r="C3021" s="10" t="s">
        <v>141</v>
      </c>
      <c r="D3021" s="10" t="s">
        <v>136</v>
      </c>
      <c r="E3021" s="10" t="s">
        <v>382</v>
      </c>
      <c r="F3021" s="10">
        <v>0</v>
      </c>
    </row>
    <row r="3022" spans="1:6" x14ac:dyDescent="0.25">
      <c r="A3022" s="10">
        <v>10470071</v>
      </c>
      <c r="B3022" s="10" t="s">
        <v>348</v>
      </c>
      <c r="C3022" s="10" t="s">
        <v>141</v>
      </c>
      <c r="D3022" s="10" t="s">
        <v>136</v>
      </c>
      <c r="E3022" s="10" t="s">
        <v>383</v>
      </c>
      <c r="F3022" s="10">
        <v>1</v>
      </c>
    </row>
    <row r="3023" spans="1:6" x14ac:dyDescent="0.25">
      <c r="A3023" s="10">
        <v>10470071</v>
      </c>
      <c r="B3023" s="10" t="s">
        <v>348</v>
      </c>
      <c r="C3023" s="10" t="s">
        <v>141</v>
      </c>
      <c r="D3023" s="10" t="s">
        <v>136</v>
      </c>
      <c r="E3023" s="10" t="s">
        <v>384</v>
      </c>
      <c r="F3023" s="10">
        <v>0</v>
      </c>
    </row>
    <row r="3024" spans="1:6" x14ac:dyDescent="0.25">
      <c r="A3024" s="10">
        <v>10470071</v>
      </c>
      <c r="B3024" s="10" t="s">
        <v>348</v>
      </c>
      <c r="C3024" s="10" t="s">
        <v>141</v>
      </c>
      <c r="D3024" s="10" t="s">
        <v>136</v>
      </c>
      <c r="E3024" s="10" t="s">
        <v>385</v>
      </c>
      <c r="F3024" s="10">
        <v>0</v>
      </c>
    </row>
    <row r="3025" spans="1:6" x14ac:dyDescent="0.25">
      <c r="A3025" s="10">
        <v>10470071</v>
      </c>
      <c r="B3025" s="10" t="s">
        <v>348</v>
      </c>
      <c r="C3025" s="10" t="s">
        <v>141</v>
      </c>
      <c r="D3025" s="10" t="s">
        <v>136</v>
      </c>
      <c r="E3025" s="10" t="s">
        <v>377</v>
      </c>
      <c r="F3025" s="10">
        <v>0</v>
      </c>
    </row>
    <row r="3026" spans="1:6" x14ac:dyDescent="0.25">
      <c r="A3026" s="10">
        <v>10470073</v>
      </c>
      <c r="B3026" s="10" t="s">
        <v>348</v>
      </c>
      <c r="C3026" s="10" t="s">
        <v>295</v>
      </c>
      <c r="D3026" s="10" t="s">
        <v>233</v>
      </c>
      <c r="E3026" s="10" t="s">
        <v>380</v>
      </c>
      <c r="F3026" s="10">
        <v>1</v>
      </c>
    </row>
    <row r="3027" spans="1:6" x14ac:dyDescent="0.25">
      <c r="A3027" s="10">
        <v>10470073</v>
      </c>
      <c r="B3027" s="10" t="s">
        <v>348</v>
      </c>
      <c r="C3027" s="10" t="s">
        <v>295</v>
      </c>
      <c r="D3027" s="10" t="s">
        <v>233</v>
      </c>
      <c r="E3027" s="10" t="s">
        <v>381</v>
      </c>
      <c r="F3027" s="10">
        <v>1</v>
      </c>
    </row>
    <row r="3028" spans="1:6" x14ac:dyDescent="0.25">
      <c r="A3028" s="10">
        <v>10470073</v>
      </c>
      <c r="B3028" s="10" t="s">
        <v>348</v>
      </c>
      <c r="C3028" s="10" t="s">
        <v>295</v>
      </c>
      <c r="D3028" s="10" t="s">
        <v>233</v>
      </c>
      <c r="E3028" s="10" t="s">
        <v>382</v>
      </c>
      <c r="F3028" s="10">
        <v>1</v>
      </c>
    </row>
    <row r="3029" spans="1:6" x14ac:dyDescent="0.25">
      <c r="A3029" s="10">
        <v>10470073</v>
      </c>
      <c r="B3029" s="10" t="s">
        <v>348</v>
      </c>
      <c r="C3029" s="10" t="s">
        <v>295</v>
      </c>
      <c r="D3029" s="10" t="s">
        <v>233</v>
      </c>
      <c r="E3029" s="10" t="s">
        <v>383</v>
      </c>
      <c r="F3029" s="10">
        <v>1</v>
      </c>
    </row>
    <row r="3030" spans="1:6" x14ac:dyDescent="0.25">
      <c r="A3030" s="10">
        <v>10470073</v>
      </c>
      <c r="B3030" s="10" t="s">
        <v>348</v>
      </c>
      <c r="C3030" s="10" t="s">
        <v>295</v>
      </c>
      <c r="D3030" s="10" t="s">
        <v>233</v>
      </c>
      <c r="E3030" s="10" t="s">
        <v>384</v>
      </c>
      <c r="F3030" s="10">
        <v>1</v>
      </c>
    </row>
    <row r="3031" spans="1:6" x14ac:dyDescent="0.25">
      <c r="A3031" s="10">
        <v>10470073</v>
      </c>
      <c r="B3031" s="10" t="s">
        <v>348</v>
      </c>
      <c r="C3031" s="10" t="s">
        <v>295</v>
      </c>
      <c r="D3031" s="10" t="s">
        <v>233</v>
      </c>
      <c r="E3031" s="10" t="s">
        <v>385</v>
      </c>
      <c r="F3031" s="10">
        <v>1</v>
      </c>
    </row>
    <row r="3032" spans="1:6" x14ac:dyDescent="0.25">
      <c r="A3032" s="10">
        <v>10470073</v>
      </c>
      <c r="B3032" s="10" t="s">
        <v>348</v>
      </c>
      <c r="C3032" s="10" t="s">
        <v>295</v>
      </c>
      <c r="D3032" s="10" t="s">
        <v>233</v>
      </c>
      <c r="E3032" s="10" t="s">
        <v>377</v>
      </c>
      <c r="F3032" s="10">
        <v>0</v>
      </c>
    </row>
    <row r="3033" spans="1:6" x14ac:dyDescent="0.25">
      <c r="A3033" s="10">
        <v>10470074</v>
      </c>
      <c r="B3033" s="10" t="s">
        <v>348</v>
      </c>
      <c r="C3033" s="10" t="s">
        <v>300</v>
      </c>
      <c r="D3033" s="10" t="s">
        <v>233</v>
      </c>
      <c r="E3033" s="10" t="s">
        <v>380</v>
      </c>
      <c r="F3033" s="10">
        <v>1</v>
      </c>
    </row>
    <row r="3034" spans="1:6" x14ac:dyDescent="0.25">
      <c r="A3034" s="10">
        <v>10470074</v>
      </c>
      <c r="B3034" s="10" t="s">
        <v>348</v>
      </c>
      <c r="C3034" s="10" t="s">
        <v>300</v>
      </c>
      <c r="D3034" s="10" t="s">
        <v>233</v>
      </c>
      <c r="E3034" s="10" t="s">
        <v>381</v>
      </c>
      <c r="F3034" s="10">
        <v>1</v>
      </c>
    </row>
    <row r="3035" spans="1:6" x14ac:dyDescent="0.25">
      <c r="A3035" s="10">
        <v>10470074</v>
      </c>
      <c r="B3035" s="10" t="s">
        <v>348</v>
      </c>
      <c r="C3035" s="10" t="s">
        <v>300</v>
      </c>
      <c r="D3035" s="10" t="s">
        <v>233</v>
      </c>
      <c r="E3035" s="10" t="s">
        <v>382</v>
      </c>
      <c r="F3035" s="10">
        <v>1</v>
      </c>
    </row>
    <row r="3036" spans="1:6" x14ac:dyDescent="0.25">
      <c r="A3036" s="10">
        <v>10470074</v>
      </c>
      <c r="B3036" s="10" t="s">
        <v>348</v>
      </c>
      <c r="C3036" s="10" t="s">
        <v>300</v>
      </c>
      <c r="D3036" s="10" t="s">
        <v>233</v>
      </c>
      <c r="E3036" s="10" t="s">
        <v>383</v>
      </c>
      <c r="F3036" s="10">
        <v>1</v>
      </c>
    </row>
    <row r="3037" spans="1:6" x14ac:dyDescent="0.25">
      <c r="A3037" s="10">
        <v>10470074</v>
      </c>
      <c r="B3037" s="10" t="s">
        <v>348</v>
      </c>
      <c r="C3037" s="10" t="s">
        <v>300</v>
      </c>
      <c r="D3037" s="10" t="s">
        <v>233</v>
      </c>
      <c r="E3037" s="10" t="s">
        <v>384</v>
      </c>
      <c r="F3037" s="10">
        <v>1</v>
      </c>
    </row>
    <row r="3038" spans="1:6" x14ac:dyDescent="0.25">
      <c r="A3038" s="10">
        <v>10470074</v>
      </c>
      <c r="B3038" s="10" t="s">
        <v>348</v>
      </c>
      <c r="C3038" s="10" t="s">
        <v>300</v>
      </c>
      <c r="D3038" s="10" t="s">
        <v>233</v>
      </c>
      <c r="E3038" s="10" t="s">
        <v>385</v>
      </c>
      <c r="F3038" s="10">
        <v>1</v>
      </c>
    </row>
    <row r="3039" spans="1:6" x14ac:dyDescent="0.25">
      <c r="A3039" s="10">
        <v>10470074</v>
      </c>
      <c r="B3039" s="10" t="s">
        <v>348</v>
      </c>
      <c r="C3039" s="10" t="s">
        <v>300</v>
      </c>
      <c r="D3039" s="10" t="s">
        <v>233</v>
      </c>
      <c r="E3039" s="10" t="s">
        <v>377</v>
      </c>
      <c r="F3039" s="10">
        <v>0</v>
      </c>
    </row>
    <row r="3040" spans="1:6" x14ac:dyDescent="0.25">
      <c r="A3040" s="10">
        <v>10470075</v>
      </c>
      <c r="B3040" s="10" t="s">
        <v>348</v>
      </c>
      <c r="C3040" s="10" t="s">
        <v>131</v>
      </c>
      <c r="D3040" s="10" t="s">
        <v>104</v>
      </c>
      <c r="E3040" s="10" t="s">
        <v>380</v>
      </c>
      <c r="F3040" s="10">
        <v>1</v>
      </c>
    </row>
    <row r="3041" spans="1:6" x14ac:dyDescent="0.25">
      <c r="A3041" s="10">
        <v>10470075</v>
      </c>
      <c r="B3041" s="10" t="s">
        <v>348</v>
      </c>
      <c r="C3041" s="10" t="s">
        <v>131</v>
      </c>
      <c r="D3041" s="10" t="s">
        <v>104</v>
      </c>
      <c r="E3041" s="10" t="s">
        <v>381</v>
      </c>
      <c r="F3041" s="10">
        <v>1</v>
      </c>
    </row>
    <row r="3042" spans="1:6" x14ac:dyDescent="0.25">
      <c r="A3042" s="10">
        <v>10470075</v>
      </c>
      <c r="B3042" s="10" t="s">
        <v>348</v>
      </c>
      <c r="C3042" s="10" t="s">
        <v>131</v>
      </c>
      <c r="D3042" s="10" t="s">
        <v>104</v>
      </c>
      <c r="E3042" s="10" t="s">
        <v>382</v>
      </c>
      <c r="F3042" s="10">
        <v>1</v>
      </c>
    </row>
    <row r="3043" spans="1:6" x14ac:dyDescent="0.25">
      <c r="A3043" s="10">
        <v>10470075</v>
      </c>
      <c r="B3043" s="10" t="s">
        <v>348</v>
      </c>
      <c r="C3043" s="10" t="s">
        <v>131</v>
      </c>
      <c r="D3043" s="10" t="s">
        <v>104</v>
      </c>
      <c r="E3043" s="10" t="s">
        <v>383</v>
      </c>
      <c r="F3043" s="10">
        <v>1</v>
      </c>
    </row>
    <row r="3044" spans="1:6" x14ac:dyDescent="0.25">
      <c r="A3044" s="10">
        <v>10470075</v>
      </c>
      <c r="B3044" s="10" t="s">
        <v>348</v>
      </c>
      <c r="C3044" s="10" t="s">
        <v>131</v>
      </c>
      <c r="D3044" s="10" t="s">
        <v>104</v>
      </c>
      <c r="E3044" s="10" t="s">
        <v>384</v>
      </c>
      <c r="F3044" s="10">
        <v>1</v>
      </c>
    </row>
    <row r="3045" spans="1:6" x14ac:dyDescent="0.25">
      <c r="A3045" s="10">
        <v>10470075</v>
      </c>
      <c r="B3045" s="10" t="s">
        <v>348</v>
      </c>
      <c r="C3045" s="10" t="s">
        <v>131</v>
      </c>
      <c r="D3045" s="10" t="s">
        <v>104</v>
      </c>
      <c r="E3045" s="10" t="s">
        <v>385</v>
      </c>
      <c r="F3045" s="10">
        <v>1</v>
      </c>
    </row>
    <row r="3046" spans="1:6" x14ac:dyDescent="0.25">
      <c r="A3046" s="10">
        <v>10470075</v>
      </c>
      <c r="B3046" s="10" t="s">
        <v>348</v>
      </c>
      <c r="C3046" s="10" t="s">
        <v>131</v>
      </c>
      <c r="D3046" s="10" t="s">
        <v>104</v>
      </c>
      <c r="E3046" s="10" t="s">
        <v>377</v>
      </c>
      <c r="F3046" s="10">
        <v>0</v>
      </c>
    </row>
    <row r="3047" spans="1:6" x14ac:dyDescent="0.25">
      <c r="A3047" s="10">
        <v>10470076</v>
      </c>
      <c r="B3047" s="10" t="s">
        <v>348</v>
      </c>
      <c r="C3047" s="10" t="s">
        <v>47</v>
      </c>
      <c r="D3047" s="10" t="s">
        <v>48</v>
      </c>
      <c r="E3047" s="10" t="s">
        <v>380</v>
      </c>
      <c r="F3047" s="10">
        <v>1</v>
      </c>
    </row>
    <row r="3048" spans="1:6" x14ac:dyDescent="0.25">
      <c r="A3048" s="10">
        <v>10470076</v>
      </c>
      <c r="B3048" s="10" t="s">
        <v>348</v>
      </c>
      <c r="C3048" s="10" t="s">
        <v>47</v>
      </c>
      <c r="D3048" s="10" t="s">
        <v>48</v>
      </c>
      <c r="E3048" s="10" t="s">
        <v>381</v>
      </c>
      <c r="F3048" s="10">
        <v>1</v>
      </c>
    </row>
    <row r="3049" spans="1:6" x14ac:dyDescent="0.25">
      <c r="A3049" s="10">
        <v>10470076</v>
      </c>
      <c r="B3049" s="10" t="s">
        <v>348</v>
      </c>
      <c r="C3049" s="10" t="s">
        <v>47</v>
      </c>
      <c r="D3049" s="10" t="s">
        <v>48</v>
      </c>
      <c r="E3049" s="10" t="s">
        <v>382</v>
      </c>
      <c r="F3049" s="10">
        <v>1</v>
      </c>
    </row>
    <row r="3050" spans="1:6" x14ac:dyDescent="0.25">
      <c r="A3050" s="10">
        <v>10470076</v>
      </c>
      <c r="B3050" s="10" t="s">
        <v>348</v>
      </c>
      <c r="C3050" s="10" t="s">
        <v>47</v>
      </c>
      <c r="D3050" s="10" t="s">
        <v>48</v>
      </c>
      <c r="E3050" s="10" t="s">
        <v>383</v>
      </c>
      <c r="F3050" s="10">
        <v>1</v>
      </c>
    </row>
    <row r="3051" spans="1:6" x14ac:dyDescent="0.25">
      <c r="A3051" s="10">
        <v>10470076</v>
      </c>
      <c r="B3051" s="10" t="s">
        <v>348</v>
      </c>
      <c r="C3051" s="10" t="s">
        <v>47</v>
      </c>
      <c r="D3051" s="10" t="s">
        <v>48</v>
      </c>
      <c r="E3051" s="10" t="s">
        <v>384</v>
      </c>
      <c r="F3051" s="10">
        <v>1</v>
      </c>
    </row>
    <row r="3052" spans="1:6" x14ac:dyDescent="0.25">
      <c r="A3052" s="10">
        <v>10470076</v>
      </c>
      <c r="B3052" s="10" t="s">
        <v>348</v>
      </c>
      <c r="C3052" s="10" t="s">
        <v>47</v>
      </c>
      <c r="D3052" s="10" t="s">
        <v>48</v>
      </c>
      <c r="E3052" s="10" t="s">
        <v>385</v>
      </c>
      <c r="F3052" s="10">
        <v>1</v>
      </c>
    </row>
    <row r="3053" spans="1:6" x14ac:dyDescent="0.25">
      <c r="A3053" s="10">
        <v>10470076</v>
      </c>
      <c r="B3053" s="10" t="s">
        <v>348</v>
      </c>
      <c r="C3053" s="10" t="s">
        <v>47</v>
      </c>
      <c r="D3053" s="10" t="s">
        <v>48</v>
      </c>
      <c r="E3053" s="10" t="s">
        <v>377</v>
      </c>
      <c r="F3053" s="10">
        <v>0</v>
      </c>
    </row>
    <row r="3054" spans="1:6" x14ac:dyDescent="0.25">
      <c r="A3054" s="10">
        <v>10470077</v>
      </c>
      <c r="B3054" s="10" t="s">
        <v>348</v>
      </c>
      <c r="C3054" s="10" t="s">
        <v>292</v>
      </c>
      <c r="D3054" s="10" t="s">
        <v>233</v>
      </c>
      <c r="E3054" s="10" t="s">
        <v>380</v>
      </c>
      <c r="F3054" s="10">
        <v>1</v>
      </c>
    </row>
    <row r="3055" spans="1:6" x14ac:dyDescent="0.25">
      <c r="A3055" s="10">
        <v>10470077</v>
      </c>
      <c r="B3055" s="10" t="s">
        <v>348</v>
      </c>
      <c r="C3055" s="10" t="s">
        <v>292</v>
      </c>
      <c r="D3055" s="10" t="s">
        <v>233</v>
      </c>
      <c r="E3055" s="10" t="s">
        <v>381</v>
      </c>
      <c r="F3055" s="10">
        <v>1</v>
      </c>
    </row>
    <row r="3056" spans="1:6" x14ac:dyDescent="0.25">
      <c r="A3056" s="10">
        <v>10470077</v>
      </c>
      <c r="B3056" s="10" t="s">
        <v>348</v>
      </c>
      <c r="C3056" s="10" t="s">
        <v>292</v>
      </c>
      <c r="D3056" s="10" t="s">
        <v>233</v>
      </c>
      <c r="E3056" s="10" t="s">
        <v>382</v>
      </c>
      <c r="F3056" s="10">
        <v>1</v>
      </c>
    </row>
    <row r="3057" spans="1:6" x14ac:dyDescent="0.25">
      <c r="A3057" s="10">
        <v>10470077</v>
      </c>
      <c r="B3057" s="10" t="s">
        <v>348</v>
      </c>
      <c r="C3057" s="10" t="s">
        <v>292</v>
      </c>
      <c r="D3057" s="10" t="s">
        <v>233</v>
      </c>
      <c r="E3057" s="10" t="s">
        <v>383</v>
      </c>
      <c r="F3057" s="10">
        <v>1</v>
      </c>
    </row>
    <row r="3058" spans="1:6" x14ac:dyDescent="0.25">
      <c r="A3058" s="10">
        <v>10470077</v>
      </c>
      <c r="B3058" s="10" t="s">
        <v>348</v>
      </c>
      <c r="C3058" s="10" t="s">
        <v>292</v>
      </c>
      <c r="D3058" s="10" t="s">
        <v>233</v>
      </c>
      <c r="E3058" s="10" t="s">
        <v>384</v>
      </c>
      <c r="F3058" s="10">
        <v>1</v>
      </c>
    </row>
    <row r="3059" spans="1:6" x14ac:dyDescent="0.25">
      <c r="A3059" s="10">
        <v>10470077</v>
      </c>
      <c r="B3059" s="10" t="s">
        <v>348</v>
      </c>
      <c r="C3059" s="10" t="s">
        <v>292</v>
      </c>
      <c r="D3059" s="10" t="s">
        <v>233</v>
      </c>
      <c r="E3059" s="10" t="s">
        <v>385</v>
      </c>
      <c r="F3059" s="10">
        <v>1</v>
      </c>
    </row>
    <row r="3060" spans="1:6" x14ac:dyDescent="0.25">
      <c r="A3060" s="10">
        <v>10470077</v>
      </c>
      <c r="B3060" s="10" t="s">
        <v>348</v>
      </c>
      <c r="C3060" s="10" t="s">
        <v>292</v>
      </c>
      <c r="D3060" s="10" t="s">
        <v>233</v>
      </c>
      <c r="E3060" s="10" t="s">
        <v>377</v>
      </c>
      <c r="F3060" s="10">
        <v>0</v>
      </c>
    </row>
    <row r="3061" spans="1:6" x14ac:dyDescent="0.25">
      <c r="A3061" s="10">
        <v>10470078</v>
      </c>
      <c r="B3061" s="10" t="s">
        <v>348</v>
      </c>
      <c r="C3061" s="10" t="s">
        <v>163</v>
      </c>
      <c r="D3061" s="10" t="s">
        <v>136</v>
      </c>
      <c r="E3061" s="10" t="s">
        <v>380</v>
      </c>
      <c r="F3061" s="10">
        <v>1</v>
      </c>
    </row>
    <row r="3062" spans="1:6" x14ac:dyDescent="0.25">
      <c r="A3062" s="10">
        <v>10470078</v>
      </c>
      <c r="B3062" s="10" t="s">
        <v>348</v>
      </c>
      <c r="C3062" s="10" t="s">
        <v>163</v>
      </c>
      <c r="D3062" s="10" t="s">
        <v>136</v>
      </c>
      <c r="E3062" s="10" t="s">
        <v>381</v>
      </c>
      <c r="F3062" s="10">
        <v>1</v>
      </c>
    </row>
    <row r="3063" spans="1:6" x14ac:dyDescent="0.25">
      <c r="A3063" s="10">
        <v>10470078</v>
      </c>
      <c r="B3063" s="10" t="s">
        <v>348</v>
      </c>
      <c r="C3063" s="10" t="s">
        <v>163</v>
      </c>
      <c r="D3063" s="10" t="s">
        <v>136</v>
      </c>
      <c r="E3063" s="10" t="s">
        <v>382</v>
      </c>
      <c r="F3063" s="10">
        <v>1</v>
      </c>
    </row>
    <row r="3064" spans="1:6" x14ac:dyDescent="0.25">
      <c r="A3064" s="10">
        <v>10470078</v>
      </c>
      <c r="B3064" s="10" t="s">
        <v>348</v>
      </c>
      <c r="C3064" s="10" t="s">
        <v>163</v>
      </c>
      <c r="D3064" s="10" t="s">
        <v>136</v>
      </c>
      <c r="E3064" s="10" t="s">
        <v>383</v>
      </c>
      <c r="F3064" s="10">
        <v>1</v>
      </c>
    </row>
    <row r="3065" spans="1:6" x14ac:dyDescent="0.25">
      <c r="A3065" s="10">
        <v>10470078</v>
      </c>
      <c r="B3065" s="10" t="s">
        <v>348</v>
      </c>
      <c r="C3065" s="10" t="s">
        <v>163</v>
      </c>
      <c r="D3065" s="10" t="s">
        <v>136</v>
      </c>
      <c r="E3065" s="10" t="s">
        <v>384</v>
      </c>
      <c r="F3065" s="10">
        <v>1</v>
      </c>
    </row>
    <row r="3066" spans="1:6" x14ac:dyDescent="0.25">
      <c r="A3066" s="10">
        <v>10470078</v>
      </c>
      <c r="B3066" s="10" t="s">
        <v>348</v>
      </c>
      <c r="C3066" s="10" t="s">
        <v>163</v>
      </c>
      <c r="D3066" s="10" t="s">
        <v>136</v>
      </c>
      <c r="E3066" s="10" t="s">
        <v>385</v>
      </c>
      <c r="F3066" s="10">
        <v>1</v>
      </c>
    </row>
    <row r="3067" spans="1:6" x14ac:dyDescent="0.25">
      <c r="A3067" s="10">
        <v>10470078</v>
      </c>
      <c r="B3067" s="10" t="s">
        <v>348</v>
      </c>
      <c r="C3067" s="10" t="s">
        <v>163</v>
      </c>
      <c r="D3067" s="10" t="s">
        <v>136</v>
      </c>
      <c r="E3067" s="10" t="s">
        <v>377</v>
      </c>
      <c r="F3067" s="10">
        <v>0</v>
      </c>
    </row>
    <row r="3068" spans="1:6" x14ac:dyDescent="0.25">
      <c r="A3068" s="10">
        <v>10470079</v>
      </c>
      <c r="B3068" s="10" t="s">
        <v>348</v>
      </c>
      <c r="C3068" s="10" t="s">
        <v>281</v>
      </c>
      <c r="D3068" s="10" t="s">
        <v>253</v>
      </c>
      <c r="E3068" s="10" t="s">
        <v>380</v>
      </c>
      <c r="F3068" s="10">
        <v>1</v>
      </c>
    </row>
    <row r="3069" spans="1:6" x14ac:dyDescent="0.25">
      <c r="A3069" s="10">
        <v>10470079</v>
      </c>
      <c r="B3069" s="10" t="s">
        <v>348</v>
      </c>
      <c r="C3069" s="10" t="s">
        <v>281</v>
      </c>
      <c r="D3069" s="10" t="s">
        <v>253</v>
      </c>
      <c r="E3069" s="10" t="s">
        <v>381</v>
      </c>
      <c r="F3069" s="10">
        <v>1</v>
      </c>
    </row>
    <row r="3070" spans="1:6" x14ac:dyDescent="0.25">
      <c r="A3070" s="10">
        <v>10470079</v>
      </c>
      <c r="B3070" s="10" t="s">
        <v>348</v>
      </c>
      <c r="C3070" s="10" t="s">
        <v>281</v>
      </c>
      <c r="D3070" s="10" t="s">
        <v>253</v>
      </c>
      <c r="E3070" s="10" t="s">
        <v>382</v>
      </c>
      <c r="F3070" s="10">
        <v>1</v>
      </c>
    </row>
    <row r="3071" spans="1:6" x14ac:dyDescent="0.25">
      <c r="A3071" s="10">
        <v>10470079</v>
      </c>
      <c r="B3071" s="10" t="s">
        <v>348</v>
      </c>
      <c r="C3071" s="10" t="s">
        <v>281</v>
      </c>
      <c r="D3071" s="10" t="s">
        <v>253</v>
      </c>
      <c r="E3071" s="10" t="s">
        <v>383</v>
      </c>
      <c r="F3071" s="10">
        <v>1</v>
      </c>
    </row>
    <row r="3072" spans="1:6" x14ac:dyDescent="0.25">
      <c r="A3072" s="10">
        <v>10470079</v>
      </c>
      <c r="B3072" s="10" t="s">
        <v>348</v>
      </c>
      <c r="C3072" s="10" t="s">
        <v>281</v>
      </c>
      <c r="D3072" s="10" t="s">
        <v>253</v>
      </c>
      <c r="E3072" s="10" t="s">
        <v>384</v>
      </c>
      <c r="F3072" s="10">
        <v>1</v>
      </c>
    </row>
    <row r="3073" spans="1:6" x14ac:dyDescent="0.25">
      <c r="A3073" s="10">
        <v>10470079</v>
      </c>
      <c r="B3073" s="10" t="s">
        <v>348</v>
      </c>
      <c r="C3073" s="10" t="s">
        <v>281</v>
      </c>
      <c r="D3073" s="10" t="s">
        <v>253</v>
      </c>
      <c r="E3073" s="10" t="s">
        <v>385</v>
      </c>
      <c r="F3073" s="10">
        <v>0</v>
      </c>
    </row>
    <row r="3074" spans="1:6" x14ac:dyDescent="0.25">
      <c r="A3074" s="10">
        <v>10470079</v>
      </c>
      <c r="B3074" s="10" t="s">
        <v>348</v>
      </c>
      <c r="C3074" s="10" t="s">
        <v>281</v>
      </c>
      <c r="D3074" s="10" t="s">
        <v>253</v>
      </c>
      <c r="E3074" s="10" t="s">
        <v>377</v>
      </c>
      <c r="F3074" s="10">
        <v>0</v>
      </c>
    </row>
    <row r="3075" spans="1:6" x14ac:dyDescent="0.25">
      <c r="A3075" s="10">
        <v>10470080</v>
      </c>
      <c r="B3075" s="10" t="s">
        <v>348</v>
      </c>
      <c r="C3075" s="10" t="s">
        <v>237</v>
      </c>
      <c r="D3075" s="10" t="s">
        <v>233</v>
      </c>
      <c r="E3075" s="10" t="s">
        <v>380</v>
      </c>
      <c r="F3075" s="10">
        <v>1</v>
      </c>
    </row>
    <row r="3076" spans="1:6" x14ac:dyDescent="0.25">
      <c r="A3076" s="10">
        <v>10470080</v>
      </c>
      <c r="B3076" s="10" t="s">
        <v>348</v>
      </c>
      <c r="C3076" s="10" t="s">
        <v>237</v>
      </c>
      <c r="D3076" s="10" t="s">
        <v>233</v>
      </c>
      <c r="E3076" s="10" t="s">
        <v>381</v>
      </c>
      <c r="F3076" s="10">
        <v>1</v>
      </c>
    </row>
    <row r="3077" spans="1:6" x14ac:dyDescent="0.25">
      <c r="A3077" s="10">
        <v>10470080</v>
      </c>
      <c r="B3077" s="10" t="s">
        <v>348</v>
      </c>
      <c r="C3077" s="10" t="s">
        <v>237</v>
      </c>
      <c r="D3077" s="10" t="s">
        <v>233</v>
      </c>
      <c r="E3077" s="10" t="s">
        <v>382</v>
      </c>
      <c r="F3077" s="10">
        <v>1</v>
      </c>
    </row>
    <row r="3078" spans="1:6" x14ac:dyDescent="0.25">
      <c r="A3078" s="10">
        <v>10470080</v>
      </c>
      <c r="B3078" s="10" t="s">
        <v>348</v>
      </c>
      <c r="C3078" s="10" t="s">
        <v>237</v>
      </c>
      <c r="D3078" s="10" t="s">
        <v>233</v>
      </c>
      <c r="E3078" s="10" t="s">
        <v>383</v>
      </c>
      <c r="F3078" s="10">
        <v>1</v>
      </c>
    </row>
    <row r="3079" spans="1:6" x14ac:dyDescent="0.25">
      <c r="A3079" s="10">
        <v>10470080</v>
      </c>
      <c r="B3079" s="10" t="s">
        <v>348</v>
      </c>
      <c r="C3079" s="10" t="s">
        <v>237</v>
      </c>
      <c r="D3079" s="10" t="s">
        <v>233</v>
      </c>
      <c r="E3079" s="10" t="s">
        <v>384</v>
      </c>
      <c r="F3079" s="10">
        <v>1</v>
      </c>
    </row>
    <row r="3080" spans="1:6" x14ac:dyDescent="0.25">
      <c r="A3080" s="10">
        <v>10470080</v>
      </c>
      <c r="B3080" s="10" t="s">
        <v>348</v>
      </c>
      <c r="C3080" s="10" t="s">
        <v>237</v>
      </c>
      <c r="D3080" s="10" t="s">
        <v>233</v>
      </c>
      <c r="E3080" s="10" t="s">
        <v>385</v>
      </c>
      <c r="F3080" s="10">
        <v>1</v>
      </c>
    </row>
    <row r="3081" spans="1:6" x14ac:dyDescent="0.25">
      <c r="A3081" s="10">
        <v>10470080</v>
      </c>
      <c r="B3081" s="10" t="s">
        <v>348</v>
      </c>
      <c r="C3081" s="10" t="s">
        <v>237</v>
      </c>
      <c r="D3081" s="10" t="s">
        <v>233</v>
      </c>
      <c r="E3081" s="10" t="s">
        <v>377</v>
      </c>
      <c r="F3081" s="10">
        <v>0</v>
      </c>
    </row>
    <row r="3082" spans="1:6" x14ac:dyDescent="0.25">
      <c r="A3082" s="10">
        <v>10470081</v>
      </c>
      <c r="B3082" s="10" t="s">
        <v>348</v>
      </c>
      <c r="C3082" s="10" t="s">
        <v>284</v>
      </c>
      <c r="D3082" s="10" t="s">
        <v>233</v>
      </c>
      <c r="E3082" s="10" t="s">
        <v>380</v>
      </c>
      <c r="F3082" s="10">
        <v>1</v>
      </c>
    </row>
    <row r="3083" spans="1:6" x14ac:dyDescent="0.25">
      <c r="A3083" s="10">
        <v>10470081</v>
      </c>
      <c r="B3083" s="10" t="s">
        <v>348</v>
      </c>
      <c r="C3083" s="10" t="s">
        <v>284</v>
      </c>
      <c r="D3083" s="10" t="s">
        <v>233</v>
      </c>
      <c r="E3083" s="10" t="s">
        <v>381</v>
      </c>
      <c r="F3083" s="10">
        <v>1</v>
      </c>
    </row>
    <row r="3084" spans="1:6" x14ac:dyDescent="0.25">
      <c r="A3084" s="10">
        <v>10470081</v>
      </c>
      <c r="B3084" s="10" t="s">
        <v>348</v>
      </c>
      <c r="C3084" s="10" t="s">
        <v>284</v>
      </c>
      <c r="D3084" s="10" t="s">
        <v>233</v>
      </c>
      <c r="E3084" s="10" t="s">
        <v>382</v>
      </c>
      <c r="F3084" s="10">
        <v>1</v>
      </c>
    </row>
    <row r="3085" spans="1:6" x14ac:dyDescent="0.25">
      <c r="A3085" s="10">
        <v>10470081</v>
      </c>
      <c r="B3085" s="10" t="s">
        <v>348</v>
      </c>
      <c r="C3085" s="10" t="s">
        <v>284</v>
      </c>
      <c r="D3085" s="10" t="s">
        <v>233</v>
      </c>
      <c r="E3085" s="10" t="s">
        <v>383</v>
      </c>
      <c r="F3085" s="10">
        <v>1</v>
      </c>
    </row>
    <row r="3086" spans="1:6" x14ac:dyDescent="0.25">
      <c r="A3086" s="10">
        <v>10470081</v>
      </c>
      <c r="B3086" s="10" t="s">
        <v>348</v>
      </c>
      <c r="C3086" s="10" t="s">
        <v>284</v>
      </c>
      <c r="D3086" s="10" t="s">
        <v>233</v>
      </c>
      <c r="E3086" s="10" t="s">
        <v>384</v>
      </c>
      <c r="F3086" s="10">
        <v>1</v>
      </c>
    </row>
    <row r="3087" spans="1:6" x14ac:dyDescent="0.25">
      <c r="A3087" s="10">
        <v>10470081</v>
      </c>
      <c r="B3087" s="10" t="s">
        <v>348</v>
      </c>
      <c r="C3087" s="10" t="s">
        <v>284</v>
      </c>
      <c r="D3087" s="10" t="s">
        <v>233</v>
      </c>
      <c r="E3087" s="10" t="s">
        <v>385</v>
      </c>
      <c r="F3087" s="10">
        <v>0</v>
      </c>
    </row>
    <row r="3088" spans="1:6" x14ac:dyDescent="0.25">
      <c r="A3088" s="10">
        <v>10470081</v>
      </c>
      <c r="B3088" s="10" t="s">
        <v>348</v>
      </c>
      <c r="C3088" s="10" t="s">
        <v>284</v>
      </c>
      <c r="D3088" s="10" t="s">
        <v>233</v>
      </c>
      <c r="E3088" s="10" t="s">
        <v>377</v>
      </c>
      <c r="F3088" s="10">
        <v>0</v>
      </c>
    </row>
    <row r="3089" spans="1:6" x14ac:dyDescent="0.25">
      <c r="A3089" s="10">
        <v>10470082</v>
      </c>
      <c r="B3089" s="10" t="s">
        <v>348</v>
      </c>
      <c r="C3089" s="10" t="s">
        <v>98</v>
      </c>
      <c r="D3089" s="10" t="s">
        <v>48</v>
      </c>
      <c r="E3089" s="10" t="s">
        <v>380</v>
      </c>
      <c r="F3089" s="10">
        <v>1</v>
      </c>
    </row>
    <row r="3090" spans="1:6" x14ac:dyDescent="0.25">
      <c r="A3090" s="10">
        <v>10470082</v>
      </c>
      <c r="B3090" s="10" t="s">
        <v>348</v>
      </c>
      <c r="C3090" s="10" t="s">
        <v>98</v>
      </c>
      <c r="D3090" s="10" t="s">
        <v>48</v>
      </c>
      <c r="E3090" s="10" t="s">
        <v>381</v>
      </c>
      <c r="F3090" s="10">
        <v>1</v>
      </c>
    </row>
    <row r="3091" spans="1:6" x14ac:dyDescent="0.25">
      <c r="A3091" s="10">
        <v>10470082</v>
      </c>
      <c r="B3091" s="10" t="s">
        <v>348</v>
      </c>
      <c r="C3091" s="10" t="s">
        <v>98</v>
      </c>
      <c r="D3091" s="10" t="s">
        <v>48</v>
      </c>
      <c r="E3091" s="10" t="s">
        <v>382</v>
      </c>
      <c r="F3091" s="10">
        <v>1</v>
      </c>
    </row>
    <row r="3092" spans="1:6" x14ac:dyDescent="0.25">
      <c r="A3092" s="10">
        <v>10470082</v>
      </c>
      <c r="B3092" s="10" t="s">
        <v>348</v>
      </c>
      <c r="C3092" s="10" t="s">
        <v>98</v>
      </c>
      <c r="D3092" s="10" t="s">
        <v>48</v>
      </c>
      <c r="E3092" s="10" t="s">
        <v>383</v>
      </c>
      <c r="F3092" s="10">
        <v>1</v>
      </c>
    </row>
    <row r="3093" spans="1:6" x14ac:dyDescent="0.25">
      <c r="A3093" s="10">
        <v>10470082</v>
      </c>
      <c r="B3093" s="10" t="s">
        <v>348</v>
      </c>
      <c r="C3093" s="10" t="s">
        <v>98</v>
      </c>
      <c r="D3093" s="10" t="s">
        <v>48</v>
      </c>
      <c r="E3093" s="10" t="s">
        <v>384</v>
      </c>
      <c r="F3093" s="10">
        <v>1</v>
      </c>
    </row>
    <row r="3094" spans="1:6" x14ac:dyDescent="0.25">
      <c r="A3094" s="10">
        <v>10470082</v>
      </c>
      <c r="B3094" s="10" t="s">
        <v>348</v>
      </c>
      <c r="C3094" s="10" t="s">
        <v>98</v>
      </c>
      <c r="D3094" s="10" t="s">
        <v>48</v>
      </c>
      <c r="E3094" s="10" t="s">
        <v>385</v>
      </c>
      <c r="F3094" s="10">
        <v>1</v>
      </c>
    </row>
    <row r="3095" spans="1:6" x14ac:dyDescent="0.25">
      <c r="A3095" s="10">
        <v>10470082</v>
      </c>
      <c r="B3095" s="10" t="s">
        <v>348</v>
      </c>
      <c r="C3095" s="10" t="s">
        <v>98</v>
      </c>
      <c r="D3095" s="10" t="s">
        <v>48</v>
      </c>
      <c r="E3095" s="10" t="s">
        <v>377</v>
      </c>
      <c r="F3095" s="10">
        <v>0</v>
      </c>
    </row>
    <row r="3096" spans="1:6" x14ac:dyDescent="0.25">
      <c r="A3096" s="10">
        <v>10470083</v>
      </c>
      <c r="B3096" s="10" t="s">
        <v>348</v>
      </c>
      <c r="C3096" s="10" t="s">
        <v>272</v>
      </c>
      <c r="D3096" s="10" t="s">
        <v>253</v>
      </c>
      <c r="E3096" s="10" t="s">
        <v>380</v>
      </c>
      <c r="F3096" s="10">
        <v>1</v>
      </c>
    </row>
    <row r="3097" spans="1:6" x14ac:dyDescent="0.25">
      <c r="A3097" s="10">
        <v>10470083</v>
      </c>
      <c r="B3097" s="10" t="s">
        <v>348</v>
      </c>
      <c r="C3097" s="10" t="s">
        <v>272</v>
      </c>
      <c r="D3097" s="10" t="s">
        <v>253</v>
      </c>
      <c r="E3097" s="10" t="s">
        <v>381</v>
      </c>
      <c r="F3097" s="10">
        <v>1</v>
      </c>
    </row>
    <row r="3098" spans="1:6" x14ac:dyDescent="0.25">
      <c r="A3098" s="10">
        <v>10470083</v>
      </c>
      <c r="B3098" s="10" t="s">
        <v>348</v>
      </c>
      <c r="C3098" s="10" t="s">
        <v>272</v>
      </c>
      <c r="D3098" s="10" t="s">
        <v>253</v>
      </c>
      <c r="E3098" s="10" t="s">
        <v>382</v>
      </c>
      <c r="F3098" s="10">
        <v>1</v>
      </c>
    </row>
    <row r="3099" spans="1:6" x14ac:dyDescent="0.25">
      <c r="A3099" s="10">
        <v>10470083</v>
      </c>
      <c r="B3099" s="10" t="s">
        <v>348</v>
      </c>
      <c r="C3099" s="10" t="s">
        <v>272</v>
      </c>
      <c r="D3099" s="10" t="s">
        <v>253</v>
      </c>
      <c r="E3099" s="10" t="s">
        <v>383</v>
      </c>
      <c r="F3099" s="10">
        <v>1</v>
      </c>
    </row>
    <row r="3100" spans="1:6" x14ac:dyDescent="0.25">
      <c r="A3100" s="10">
        <v>10470083</v>
      </c>
      <c r="B3100" s="10" t="s">
        <v>348</v>
      </c>
      <c r="C3100" s="10" t="s">
        <v>272</v>
      </c>
      <c r="D3100" s="10" t="s">
        <v>253</v>
      </c>
      <c r="E3100" s="10" t="s">
        <v>384</v>
      </c>
      <c r="F3100" s="10">
        <v>1</v>
      </c>
    </row>
    <row r="3101" spans="1:6" x14ac:dyDescent="0.25">
      <c r="A3101" s="10">
        <v>10470083</v>
      </c>
      <c r="B3101" s="10" t="s">
        <v>348</v>
      </c>
      <c r="C3101" s="10" t="s">
        <v>272</v>
      </c>
      <c r="D3101" s="10" t="s">
        <v>253</v>
      </c>
      <c r="E3101" s="10" t="s">
        <v>385</v>
      </c>
      <c r="F3101" s="10">
        <v>1</v>
      </c>
    </row>
    <row r="3102" spans="1:6" x14ac:dyDescent="0.25">
      <c r="A3102" s="10">
        <v>10470083</v>
      </c>
      <c r="B3102" s="10" t="s">
        <v>348</v>
      </c>
      <c r="C3102" s="10" t="s">
        <v>272</v>
      </c>
      <c r="D3102" s="10" t="s">
        <v>253</v>
      </c>
      <c r="E3102" s="10" t="s">
        <v>377</v>
      </c>
      <c r="F3102" s="10">
        <v>0</v>
      </c>
    </row>
    <row r="3103" spans="1:6" x14ac:dyDescent="0.25">
      <c r="A3103" s="10">
        <v>10470084</v>
      </c>
      <c r="B3103" s="10" t="s">
        <v>348</v>
      </c>
      <c r="C3103" s="10" t="s">
        <v>146</v>
      </c>
      <c r="D3103" s="10" t="s">
        <v>136</v>
      </c>
      <c r="E3103" s="10" t="s">
        <v>380</v>
      </c>
      <c r="F3103" s="10">
        <v>1</v>
      </c>
    </row>
    <row r="3104" spans="1:6" x14ac:dyDescent="0.25">
      <c r="A3104" s="10">
        <v>10470084</v>
      </c>
      <c r="B3104" s="10" t="s">
        <v>348</v>
      </c>
      <c r="C3104" s="10" t="s">
        <v>146</v>
      </c>
      <c r="D3104" s="10" t="s">
        <v>136</v>
      </c>
      <c r="E3104" s="10" t="s">
        <v>381</v>
      </c>
      <c r="F3104" s="10">
        <v>1</v>
      </c>
    </row>
    <row r="3105" spans="1:6" x14ac:dyDescent="0.25">
      <c r="A3105" s="10">
        <v>10470084</v>
      </c>
      <c r="B3105" s="10" t="s">
        <v>348</v>
      </c>
      <c r="C3105" s="10" t="s">
        <v>146</v>
      </c>
      <c r="D3105" s="10" t="s">
        <v>136</v>
      </c>
      <c r="E3105" s="10" t="s">
        <v>382</v>
      </c>
      <c r="F3105" s="10">
        <v>1</v>
      </c>
    </row>
    <row r="3106" spans="1:6" x14ac:dyDescent="0.25">
      <c r="A3106" s="10">
        <v>10470084</v>
      </c>
      <c r="B3106" s="10" t="s">
        <v>348</v>
      </c>
      <c r="C3106" s="10" t="s">
        <v>146</v>
      </c>
      <c r="D3106" s="10" t="s">
        <v>136</v>
      </c>
      <c r="E3106" s="10" t="s">
        <v>383</v>
      </c>
      <c r="F3106" s="10">
        <v>1</v>
      </c>
    </row>
    <row r="3107" spans="1:6" x14ac:dyDescent="0.25">
      <c r="A3107" s="10">
        <v>10470084</v>
      </c>
      <c r="B3107" s="10" t="s">
        <v>348</v>
      </c>
      <c r="C3107" s="10" t="s">
        <v>146</v>
      </c>
      <c r="D3107" s="10" t="s">
        <v>136</v>
      </c>
      <c r="E3107" s="10" t="s">
        <v>384</v>
      </c>
      <c r="F3107" s="10">
        <v>1</v>
      </c>
    </row>
    <row r="3108" spans="1:6" x14ac:dyDescent="0.25">
      <c r="A3108" s="10">
        <v>10470084</v>
      </c>
      <c r="B3108" s="10" t="s">
        <v>348</v>
      </c>
      <c r="C3108" s="10" t="s">
        <v>146</v>
      </c>
      <c r="D3108" s="10" t="s">
        <v>136</v>
      </c>
      <c r="E3108" s="10" t="s">
        <v>385</v>
      </c>
      <c r="F3108" s="10">
        <v>1</v>
      </c>
    </row>
    <row r="3109" spans="1:6" x14ac:dyDescent="0.25">
      <c r="A3109" s="10">
        <v>10470084</v>
      </c>
      <c r="B3109" s="10" t="s">
        <v>348</v>
      </c>
      <c r="C3109" s="10" t="s">
        <v>146</v>
      </c>
      <c r="D3109" s="10" t="s">
        <v>136</v>
      </c>
      <c r="E3109" s="10" t="s">
        <v>377</v>
      </c>
      <c r="F3109" s="10">
        <v>0</v>
      </c>
    </row>
    <row r="3110" spans="1:6" x14ac:dyDescent="0.25">
      <c r="A3110" s="10">
        <v>10470085</v>
      </c>
      <c r="B3110" s="10" t="s">
        <v>348</v>
      </c>
      <c r="C3110" s="10" t="s">
        <v>256</v>
      </c>
      <c r="D3110" s="10" t="s">
        <v>253</v>
      </c>
      <c r="E3110" s="10" t="s">
        <v>380</v>
      </c>
      <c r="F3110" s="10">
        <v>1</v>
      </c>
    </row>
    <row r="3111" spans="1:6" x14ac:dyDescent="0.25">
      <c r="A3111" s="10">
        <v>10470085</v>
      </c>
      <c r="B3111" s="10" t="s">
        <v>348</v>
      </c>
      <c r="C3111" s="10" t="s">
        <v>256</v>
      </c>
      <c r="D3111" s="10" t="s">
        <v>253</v>
      </c>
      <c r="E3111" s="10" t="s">
        <v>381</v>
      </c>
      <c r="F3111" s="10">
        <v>1</v>
      </c>
    </row>
    <row r="3112" spans="1:6" x14ac:dyDescent="0.25">
      <c r="A3112" s="10">
        <v>10470085</v>
      </c>
      <c r="B3112" s="10" t="s">
        <v>348</v>
      </c>
      <c r="C3112" s="10" t="s">
        <v>256</v>
      </c>
      <c r="D3112" s="10" t="s">
        <v>253</v>
      </c>
      <c r="E3112" s="10" t="s">
        <v>382</v>
      </c>
      <c r="F3112" s="10">
        <v>1</v>
      </c>
    </row>
    <row r="3113" spans="1:6" x14ac:dyDescent="0.25">
      <c r="A3113" s="10">
        <v>10470085</v>
      </c>
      <c r="B3113" s="10" t="s">
        <v>348</v>
      </c>
      <c r="C3113" s="10" t="s">
        <v>256</v>
      </c>
      <c r="D3113" s="10" t="s">
        <v>253</v>
      </c>
      <c r="E3113" s="10" t="s">
        <v>383</v>
      </c>
      <c r="F3113" s="10">
        <v>1</v>
      </c>
    </row>
    <row r="3114" spans="1:6" x14ac:dyDescent="0.25">
      <c r="A3114" s="10">
        <v>10470085</v>
      </c>
      <c r="B3114" s="10" t="s">
        <v>348</v>
      </c>
      <c r="C3114" s="10" t="s">
        <v>256</v>
      </c>
      <c r="D3114" s="10" t="s">
        <v>253</v>
      </c>
      <c r="E3114" s="10" t="s">
        <v>384</v>
      </c>
      <c r="F3114" s="10">
        <v>1</v>
      </c>
    </row>
    <row r="3115" spans="1:6" x14ac:dyDescent="0.25">
      <c r="A3115" s="10">
        <v>10470085</v>
      </c>
      <c r="B3115" s="10" t="s">
        <v>348</v>
      </c>
      <c r="C3115" s="10" t="s">
        <v>256</v>
      </c>
      <c r="D3115" s="10" t="s">
        <v>253</v>
      </c>
      <c r="E3115" s="10" t="s">
        <v>385</v>
      </c>
      <c r="F3115" s="10">
        <v>1</v>
      </c>
    </row>
    <row r="3116" spans="1:6" x14ac:dyDescent="0.25">
      <c r="A3116" s="10">
        <v>10470085</v>
      </c>
      <c r="B3116" s="10" t="s">
        <v>348</v>
      </c>
      <c r="C3116" s="10" t="s">
        <v>256</v>
      </c>
      <c r="D3116" s="10" t="s">
        <v>253</v>
      </c>
      <c r="E3116" s="10" t="s">
        <v>377</v>
      </c>
      <c r="F3116" s="10">
        <v>0</v>
      </c>
    </row>
    <row r="3117" spans="1:6" x14ac:dyDescent="0.25">
      <c r="A3117" s="10">
        <v>10470086</v>
      </c>
      <c r="B3117" s="10" t="s">
        <v>348</v>
      </c>
      <c r="C3117" s="10" t="s">
        <v>289</v>
      </c>
      <c r="D3117" s="10" t="s">
        <v>233</v>
      </c>
      <c r="E3117" s="10" t="s">
        <v>380</v>
      </c>
      <c r="F3117" s="10">
        <v>1</v>
      </c>
    </row>
    <row r="3118" spans="1:6" x14ac:dyDescent="0.25">
      <c r="A3118" s="10">
        <v>10470086</v>
      </c>
      <c r="B3118" s="10" t="s">
        <v>348</v>
      </c>
      <c r="C3118" s="10" t="s">
        <v>289</v>
      </c>
      <c r="D3118" s="10" t="s">
        <v>233</v>
      </c>
      <c r="E3118" s="10" t="s">
        <v>381</v>
      </c>
      <c r="F3118" s="10">
        <v>1</v>
      </c>
    </row>
    <row r="3119" spans="1:6" x14ac:dyDescent="0.25">
      <c r="A3119" s="10">
        <v>10470086</v>
      </c>
      <c r="B3119" s="10" t="s">
        <v>348</v>
      </c>
      <c r="C3119" s="10" t="s">
        <v>289</v>
      </c>
      <c r="D3119" s="10" t="s">
        <v>233</v>
      </c>
      <c r="E3119" s="10" t="s">
        <v>382</v>
      </c>
      <c r="F3119" s="10">
        <v>1</v>
      </c>
    </row>
    <row r="3120" spans="1:6" x14ac:dyDescent="0.25">
      <c r="A3120" s="10">
        <v>10470086</v>
      </c>
      <c r="B3120" s="10" t="s">
        <v>348</v>
      </c>
      <c r="C3120" s="10" t="s">
        <v>289</v>
      </c>
      <c r="D3120" s="10" t="s">
        <v>233</v>
      </c>
      <c r="E3120" s="10" t="s">
        <v>383</v>
      </c>
      <c r="F3120" s="10">
        <v>1</v>
      </c>
    </row>
    <row r="3121" spans="1:6" x14ac:dyDescent="0.25">
      <c r="A3121" s="10">
        <v>10470086</v>
      </c>
      <c r="B3121" s="10" t="s">
        <v>348</v>
      </c>
      <c r="C3121" s="10" t="s">
        <v>289</v>
      </c>
      <c r="D3121" s="10" t="s">
        <v>233</v>
      </c>
      <c r="E3121" s="10" t="s">
        <v>384</v>
      </c>
      <c r="F3121" s="10">
        <v>1</v>
      </c>
    </row>
    <row r="3122" spans="1:6" x14ac:dyDescent="0.25">
      <c r="A3122" s="10">
        <v>10470086</v>
      </c>
      <c r="B3122" s="10" t="s">
        <v>348</v>
      </c>
      <c r="C3122" s="10" t="s">
        <v>289</v>
      </c>
      <c r="D3122" s="10" t="s">
        <v>233</v>
      </c>
      <c r="E3122" s="10" t="s">
        <v>385</v>
      </c>
      <c r="F3122" s="10">
        <v>1</v>
      </c>
    </row>
    <row r="3123" spans="1:6" x14ac:dyDescent="0.25">
      <c r="A3123" s="10">
        <v>10470086</v>
      </c>
      <c r="B3123" s="10" t="s">
        <v>348</v>
      </c>
      <c r="C3123" s="10" t="s">
        <v>289</v>
      </c>
      <c r="D3123" s="10" t="s">
        <v>233</v>
      </c>
      <c r="E3123" s="10" t="s">
        <v>377</v>
      </c>
      <c r="F3123" s="10">
        <v>0</v>
      </c>
    </row>
    <row r="3124" spans="1:6" x14ac:dyDescent="0.25">
      <c r="A3124" s="10">
        <v>10470087</v>
      </c>
      <c r="B3124" s="10" t="s">
        <v>348</v>
      </c>
      <c r="C3124" s="10" t="s">
        <v>156</v>
      </c>
      <c r="D3124" s="10" t="s">
        <v>136</v>
      </c>
      <c r="E3124" s="10" t="s">
        <v>380</v>
      </c>
      <c r="F3124" s="10">
        <v>1</v>
      </c>
    </row>
    <row r="3125" spans="1:6" x14ac:dyDescent="0.25">
      <c r="A3125" s="10">
        <v>10470087</v>
      </c>
      <c r="B3125" s="10" t="s">
        <v>348</v>
      </c>
      <c r="C3125" s="10" t="s">
        <v>156</v>
      </c>
      <c r="D3125" s="10" t="s">
        <v>136</v>
      </c>
      <c r="E3125" s="10" t="s">
        <v>381</v>
      </c>
      <c r="F3125" s="10">
        <v>1</v>
      </c>
    </row>
    <row r="3126" spans="1:6" x14ac:dyDescent="0.25">
      <c r="A3126" s="10">
        <v>10470087</v>
      </c>
      <c r="B3126" s="10" t="s">
        <v>348</v>
      </c>
      <c r="C3126" s="10" t="s">
        <v>156</v>
      </c>
      <c r="D3126" s="10" t="s">
        <v>136</v>
      </c>
      <c r="E3126" s="10" t="s">
        <v>382</v>
      </c>
      <c r="F3126" s="10">
        <v>1</v>
      </c>
    </row>
    <row r="3127" spans="1:6" x14ac:dyDescent="0.25">
      <c r="A3127" s="10">
        <v>10470087</v>
      </c>
      <c r="B3127" s="10" t="s">
        <v>348</v>
      </c>
      <c r="C3127" s="10" t="s">
        <v>156</v>
      </c>
      <c r="D3127" s="10" t="s">
        <v>136</v>
      </c>
      <c r="E3127" s="10" t="s">
        <v>383</v>
      </c>
      <c r="F3127" s="10">
        <v>1</v>
      </c>
    </row>
    <row r="3128" spans="1:6" x14ac:dyDescent="0.25">
      <c r="A3128" s="10">
        <v>10470087</v>
      </c>
      <c r="B3128" s="10" t="s">
        <v>348</v>
      </c>
      <c r="C3128" s="10" t="s">
        <v>156</v>
      </c>
      <c r="D3128" s="10" t="s">
        <v>136</v>
      </c>
      <c r="E3128" s="10" t="s">
        <v>384</v>
      </c>
      <c r="F3128" s="10">
        <v>1</v>
      </c>
    </row>
    <row r="3129" spans="1:6" x14ac:dyDescent="0.25">
      <c r="A3129" s="10">
        <v>10470087</v>
      </c>
      <c r="B3129" s="10" t="s">
        <v>348</v>
      </c>
      <c r="C3129" s="10" t="s">
        <v>156</v>
      </c>
      <c r="D3129" s="10" t="s">
        <v>136</v>
      </c>
      <c r="E3129" s="10" t="s">
        <v>385</v>
      </c>
      <c r="F3129" s="10">
        <v>1</v>
      </c>
    </row>
    <row r="3130" spans="1:6" x14ac:dyDescent="0.25">
      <c r="A3130" s="10">
        <v>10470087</v>
      </c>
      <c r="B3130" s="10" t="s">
        <v>348</v>
      </c>
      <c r="C3130" s="10" t="s">
        <v>156</v>
      </c>
      <c r="D3130" s="10" t="s">
        <v>136</v>
      </c>
      <c r="E3130" s="10" t="s">
        <v>377</v>
      </c>
      <c r="F3130" s="10">
        <v>0</v>
      </c>
    </row>
    <row r="3131" spans="1:6" x14ac:dyDescent="0.25">
      <c r="A3131" s="10">
        <v>10470088</v>
      </c>
      <c r="B3131" s="10" t="s">
        <v>348</v>
      </c>
      <c r="C3131" s="10" t="s">
        <v>275</v>
      </c>
      <c r="D3131" s="10" t="s">
        <v>253</v>
      </c>
      <c r="E3131" s="10" t="s">
        <v>380</v>
      </c>
      <c r="F3131" s="10">
        <v>1</v>
      </c>
    </row>
    <row r="3132" spans="1:6" x14ac:dyDescent="0.25">
      <c r="A3132" s="10">
        <v>10470088</v>
      </c>
      <c r="B3132" s="10" t="s">
        <v>348</v>
      </c>
      <c r="C3132" s="10" t="s">
        <v>275</v>
      </c>
      <c r="D3132" s="10" t="s">
        <v>253</v>
      </c>
      <c r="E3132" s="10" t="s">
        <v>381</v>
      </c>
      <c r="F3132" s="10">
        <v>1</v>
      </c>
    </row>
    <row r="3133" spans="1:6" x14ac:dyDescent="0.25">
      <c r="A3133" s="10">
        <v>10470088</v>
      </c>
      <c r="B3133" s="10" t="s">
        <v>348</v>
      </c>
      <c r="C3133" s="10" t="s">
        <v>275</v>
      </c>
      <c r="D3133" s="10" t="s">
        <v>253</v>
      </c>
      <c r="E3133" s="10" t="s">
        <v>382</v>
      </c>
      <c r="F3133" s="10">
        <v>0</v>
      </c>
    </row>
    <row r="3134" spans="1:6" x14ac:dyDescent="0.25">
      <c r="A3134" s="10">
        <v>10470088</v>
      </c>
      <c r="B3134" s="10" t="s">
        <v>348</v>
      </c>
      <c r="C3134" s="10" t="s">
        <v>275</v>
      </c>
      <c r="D3134" s="10" t="s">
        <v>253</v>
      </c>
      <c r="E3134" s="10" t="s">
        <v>383</v>
      </c>
      <c r="F3134" s="10">
        <v>1</v>
      </c>
    </row>
    <row r="3135" spans="1:6" x14ac:dyDescent="0.25">
      <c r="A3135" s="10">
        <v>10470088</v>
      </c>
      <c r="B3135" s="10" t="s">
        <v>348</v>
      </c>
      <c r="C3135" s="10" t="s">
        <v>275</v>
      </c>
      <c r="D3135" s="10" t="s">
        <v>253</v>
      </c>
      <c r="E3135" s="10" t="s">
        <v>384</v>
      </c>
      <c r="F3135" s="10">
        <v>1</v>
      </c>
    </row>
    <row r="3136" spans="1:6" x14ac:dyDescent="0.25">
      <c r="A3136" s="10">
        <v>10470088</v>
      </c>
      <c r="B3136" s="10" t="s">
        <v>348</v>
      </c>
      <c r="C3136" s="10" t="s">
        <v>275</v>
      </c>
      <c r="D3136" s="10" t="s">
        <v>253</v>
      </c>
      <c r="E3136" s="10" t="s">
        <v>385</v>
      </c>
      <c r="F3136" s="10">
        <v>0</v>
      </c>
    </row>
    <row r="3137" spans="1:6" x14ac:dyDescent="0.25">
      <c r="A3137" s="10">
        <v>10470088</v>
      </c>
      <c r="B3137" s="10" t="s">
        <v>348</v>
      </c>
      <c r="C3137" s="10" t="s">
        <v>275</v>
      </c>
      <c r="D3137" s="10" t="s">
        <v>253</v>
      </c>
      <c r="E3137" s="10" t="s">
        <v>377</v>
      </c>
      <c r="F3137" s="10">
        <v>0</v>
      </c>
    </row>
    <row r="3138" spans="1:6" x14ac:dyDescent="0.25">
      <c r="A3138" s="10">
        <v>10470089</v>
      </c>
      <c r="B3138" s="10" t="s">
        <v>348</v>
      </c>
      <c r="C3138" s="10" t="s">
        <v>227</v>
      </c>
      <c r="D3138" s="10" t="s">
        <v>136</v>
      </c>
      <c r="E3138" s="10" t="s">
        <v>380</v>
      </c>
      <c r="F3138" s="10">
        <v>1</v>
      </c>
    </row>
    <row r="3139" spans="1:6" x14ac:dyDescent="0.25">
      <c r="A3139" s="10">
        <v>10470089</v>
      </c>
      <c r="B3139" s="10" t="s">
        <v>348</v>
      </c>
      <c r="C3139" s="10" t="s">
        <v>227</v>
      </c>
      <c r="D3139" s="10" t="s">
        <v>136</v>
      </c>
      <c r="E3139" s="10" t="s">
        <v>381</v>
      </c>
      <c r="F3139" s="10">
        <v>1</v>
      </c>
    </row>
    <row r="3140" spans="1:6" x14ac:dyDescent="0.25">
      <c r="A3140" s="10">
        <v>10470089</v>
      </c>
      <c r="B3140" s="10" t="s">
        <v>348</v>
      </c>
      <c r="C3140" s="10" t="s">
        <v>227</v>
      </c>
      <c r="D3140" s="10" t="s">
        <v>136</v>
      </c>
      <c r="E3140" s="10" t="s">
        <v>382</v>
      </c>
      <c r="F3140" s="10">
        <v>1</v>
      </c>
    </row>
    <row r="3141" spans="1:6" x14ac:dyDescent="0.25">
      <c r="A3141" s="10">
        <v>10470089</v>
      </c>
      <c r="B3141" s="10" t="s">
        <v>348</v>
      </c>
      <c r="C3141" s="10" t="s">
        <v>227</v>
      </c>
      <c r="D3141" s="10" t="s">
        <v>136</v>
      </c>
      <c r="E3141" s="10" t="s">
        <v>383</v>
      </c>
      <c r="F3141" s="10">
        <v>1</v>
      </c>
    </row>
    <row r="3142" spans="1:6" x14ac:dyDescent="0.25">
      <c r="A3142" s="10">
        <v>10470089</v>
      </c>
      <c r="B3142" s="10" t="s">
        <v>348</v>
      </c>
      <c r="C3142" s="10" t="s">
        <v>227</v>
      </c>
      <c r="D3142" s="10" t="s">
        <v>136</v>
      </c>
      <c r="E3142" s="10" t="s">
        <v>384</v>
      </c>
      <c r="F3142" s="10">
        <v>1</v>
      </c>
    </row>
    <row r="3143" spans="1:6" x14ac:dyDescent="0.25">
      <c r="A3143" s="10">
        <v>10470089</v>
      </c>
      <c r="B3143" s="10" t="s">
        <v>348</v>
      </c>
      <c r="C3143" s="10" t="s">
        <v>227</v>
      </c>
      <c r="D3143" s="10" t="s">
        <v>136</v>
      </c>
      <c r="E3143" s="10" t="s">
        <v>385</v>
      </c>
      <c r="F3143" s="10">
        <v>1</v>
      </c>
    </row>
    <row r="3144" spans="1:6" x14ac:dyDescent="0.25">
      <c r="A3144" s="10">
        <v>10470089</v>
      </c>
      <c r="B3144" s="10" t="s">
        <v>348</v>
      </c>
      <c r="C3144" s="10" t="s">
        <v>227</v>
      </c>
      <c r="D3144" s="10" t="s">
        <v>136</v>
      </c>
      <c r="E3144" s="10" t="s">
        <v>377</v>
      </c>
      <c r="F3144" s="10">
        <v>0</v>
      </c>
    </row>
    <row r="3145" spans="1:6" x14ac:dyDescent="0.25">
      <c r="A3145" s="10">
        <v>10470090</v>
      </c>
      <c r="B3145" s="10" t="s">
        <v>348</v>
      </c>
      <c r="C3145" s="10" t="s">
        <v>232</v>
      </c>
      <c r="D3145" s="10" t="s">
        <v>233</v>
      </c>
      <c r="E3145" s="10" t="s">
        <v>380</v>
      </c>
      <c r="F3145" s="10">
        <v>1</v>
      </c>
    </row>
    <row r="3146" spans="1:6" x14ac:dyDescent="0.25">
      <c r="A3146" s="10">
        <v>10470090</v>
      </c>
      <c r="B3146" s="10" t="s">
        <v>348</v>
      </c>
      <c r="C3146" s="10" t="s">
        <v>232</v>
      </c>
      <c r="D3146" s="10" t="s">
        <v>233</v>
      </c>
      <c r="E3146" s="10" t="s">
        <v>381</v>
      </c>
      <c r="F3146" s="10">
        <v>1</v>
      </c>
    </row>
    <row r="3147" spans="1:6" x14ac:dyDescent="0.25">
      <c r="A3147" s="10">
        <v>10470090</v>
      </c>
      <c r="B3147" s="10" t="s">
        <v>348</v>
      </c>
      <c r="C3147" s="10" t="s">
        <v>232</v>
      </c>
      <c r="D3147" s="10" t="s">
        <v>233</v>
      </c>
      <c r="E3147" s="10" t="s">
        <v>382</v>
      </c>
      <c r="F3147" s="10">
        <v>1</v>
      </c>
    </row>
    <row r="3148" spans="1:6" x14ac:dyDescent="0.25">
      <c r="A3148" s="10">
        <v>10470090</v>
      </c>
      <c r="B3148" s="10" t="s">
        <v>348</v>
      </c>
      <c r="C3148" s="10" t="s">
        <v>232</v>
      </c>
      <c r="D3148" s="10" t="s">
        <v>233</v>
      </c>
      <c r="E3148" s="10" t="s">
        <v>383</v>
      </c>
      <c r="F3148" s="10">
        <v>1</v>
      </c>
    </row>
    <row r="3149" spans="1:6" x14ac:dyDescent="0.25">
      <c r="A3149" s="10">
        <v>10470090</v>
      </c>
      <c r="B3149" s="10" t="s">
        <v>348</v>
      </c>
      <c r="C3149" s="10" t="s">
        <v>232</v>
      </c>
      <c r="D3149" s="10" t="s">
        <v>233</v>
      </c>
      <c r="E3149" s="10" t="s">
        <v>384</v>
      </c>
      <c r="F3149" s="10">
        <v>1</v>
      </c>
    </row>
    <row r="3150" spans="1:6" x14ac:dyDescent="0.25">
      <c r="A3150" s="10">
        <v>10470090</v>
      </c>
      <c r="B3150" s="10" t="s">
        <v>348</v>
      </c>
      <c r="C3150" s="10" t="s">
        <v>232</v>
      </c>
      <c r="D3150" s="10" t="s">
        <v>233</v>
      </c>
      <c r="E3150" s="10" t="s">
        <v>385</v>
      </c>
      <c r="F3150" s="10">
        <v>1</v>
      </c>
    </row>
    <row r="3151" spans="1:6" x14ac:dyDescent="0.25">
      <c r="A3151" s="10">
        <v>10470090</v>
      </c>
      <c r="B3151" s="10" t="s">
        <v>348</v>
      </c>
      <c r="C3151" s="10" t="s">
        <v>232</v>
      </c>
      <c r="D3151" s="10" t="s">
        <v>233</v>
      </c>
      <c r="E3151" s="10" t="s">
        <v>377</v>
      </c>
      <c r="F3151" s="10">
        <v>0</v>
      </c>
    </row>
    <row r="3152" spans="1:6" x14ac:dyDescent="0.25">
      <c r="A3152" s="10">
        <v>10470091</v>
      </c>
      <c r="B3152" s="10" t="s">
        <v>348</v>
      </c>
      <c r="C3152" s="10" t="s">
        <v>151</v>
      </c>
      <c r="D3152" s="10" t="s">
        <v>136</v>
      </c>
      <c r="E3152" s="10" t="s">
        <v>380</v>
      </c>
      <c r="F3152" s="10">
        <v>1</v>
      </c>
    </row>
    <row r="3153" spans="1:6" x14ac:dyDescent="0.25">
      <c r="A3153" s="10">
        <v>10470091</v>
      </c>
      <c r="B3153" s="10" t="s">
        <v>348</v>
      </c>
      <c r="C3153" s="10" t="s">
        <v>151</v>
      </c>
      <c r="D3153" s="10" t="s">
        <v>136</v>
      </c>
      <c r="E3153" s="10" t="s">
        <v>381</v>
      </c>
      <c r="F3153" s="10">
        <v>1</v>
      </c>
    </row>
    <row r="3154" spans="1:6" x14ac:dyDescent="0.25">
      <c r="A3154" s="10">
        <v>10470091</v>
      </c>
      <c r="B3154" s="10" t="s">
        <v>348</v>
      </c>
      <c r="C3154" s="10" t="s">
        <v>151</v>
      </c>
      <c r="D3154" s="10" t="s">
        <v>136</v>
      </c>
      <c r="E3154" s="10" t="s">
        <v>382</v>
      </c>
      <c r="F3154" s="10">
        <v>1</v>
      </c>
    </row>
    <row r="3155" spans="1:6" x14ac:dyDescent="0.25">
      <c r="A3155" s="10">
        <v>10470091</v>
      </c>
      <c r="B3155" s="10" t="s">
        <v>348</v>
      </c>
      <c r="C3155" s="10" t="s">
        <v>151</v>
      </c>
      <c r="D3155" s="10" t="s">
        <v>136</v>
      </c>
      <c r="E3155" s="10" t="s">
        <v>383</v>
      </c>
      <c r="F3155" s="10">
        <v>1</v>
      </c>
    </row>
    <row r="3156" spans="1:6" x14ac:dyDescent="0.25">
      <c r="A3156" s="10">
        <v>10470091</v>
      </c>
      <c r="B3156" s="10" t="s">
        <v>348</v>
      </c>
      <c r="C3156" s="10" t="s">
        <v>151</v>
      </c>
      <c r="D3156" s="10" t="s">
        <v>136</v>
      </c>
      <c r="E3156" s="10" t="s">
        <v>384</v>
      </c>
      <c r="F3156" s="10">
        <v>1</v>
      </c>
    </row>
    <row r="3157" spans="1:6" x14ac:dyDescent="0.25">
      <c r="A3157" s="10">
        <v>10470091</v>
      </c>
      <c r="B3157" s="10" t="s">
        <v>348</v>
      </c>
      <c r="C3157" s="10" t="s">
        <v>151</v>
      </c>
      <c r="D3157" s="10" t="s">
        <v>136</v>
      </c>
      <c r="E3157" s="10" t="s">
        <v>385</v>
      </c>
      <c r="F3157" s="10">
        <v>1</v>
      </c>
    </row>
    <row r="3158" spans="1:6" x14ac:dyDescent="0.25">
      <c r="A3158" s="10">
        <v>10470091</v>
      </c>
      <c r="B3158" s="10" t="s">
        <v>348</v>
      </c>
      <c r="C3158" s="10" t="s">
        <v>151</v>
      </c>
      <c r="D3158" s="10" t="s">
        <v>136</v>
      </c>
      <c r="E3158" s="10" t="s">
        <v>377</v>
      </c>
      <c r="F3158" s="10">
        <v>0</v>
      </c>
    </row>
    <row r="3159" spans="1:6" x14ac:dyDescent="0.25">
      <c r="A3159" s="10">
        <v>10470092</v>
      </c>
      <c r="B3159" s="10" t="s">
        <v>348</v>
      </c>
      <c r="C3159" s="10" t="s">
        <v>217</v>
      </c>
      <c r="D3159" s="10" t="s">
        <v>136</v>
      </c>
      <c r="E3159" s="10" t="s">
        <v>380</v>
      </c>
      <c r="F3159" s="10">
        <v>1</v>
      </c>
    </row>
    <row r="3160" spans="1:6" x14ac:dyDescent="0.25">
      <c r="A3160" s="10">
        <v>10470092</v>
      </c>
      <c r="B3160" s="10" t="s">
        <v>348</v>
      </c>
      <c r="C3160" s="10" t="s">
        <v>217</v>
      </c>
      <c r="D3160" s="10" t="s">
        <v>136</v>
      </c>
      <c r="E3160" s="10" t="s">
        <v>381</v>
      </c>
      <c r="F3160" s="10">
        <v>1</v>
      </c>
    </row>
    <row r="3161" spans="1:6" x14ac:dyDescent="0.25">
      <c r="A3161" s="10">
        <v>10470092</v>
      </c>
      <c r="B3161" s="10" t="s">
        <v>348</v>
      </c>
      <c r="C3161" s="10" t="s">
        <v>217</v>
      </c>
      <c r="D3161" s="10" t="s">
        <v>136</v>
      </c>
      <c r="E3161" s="10" t="s">
        <v>382</v>
      </c>
      <c r="F3161" s="10">
        <v>1</v>
      </c>
    </row>
    <row r="3162" spans="1:6" x14ac:dyDescent="0.25">
      <c r="A3162" s="10">
        <v>10470092</v>
      </c>
      <c r="B3162" s="10" t="s">
        <v>348</v>
      </c>
      <c r="C3162" s="10" t="s">
        <v>217</v>
      </c>
      <c r="D3162" s="10" t="s">
        <v>136</v>
      </c>
      <c r="E3162" s="10" t="s">
        <v>383</v>
      </c>
      <c r="F3162" s="10">
        <v>1</v>
      </c>
    </row>
    <row r="3163" spans="1:6" x14ac:dyDescent="0.25">
      <c r="A3163" s="10">
        <v>10470092</v>
      </c>
      <c r="B3163" s="10" t="s">
        <v>348</v>
      </c>
      <c r="C3163" s="10" t="s">
        <v>217</v>
      </c>
      <c r="D3163" s="10" t="s">
        <v>136</v>
      </c>
      <c r="E3163" s="10" t="s">
        <v>384</v>
      </c>
      <c r="F3163" s="10">
        <v>1</v>
      </c>
    </row>
    <row r="3164" spans="1:6" x14ac:dyDescent="0.25">
      <c r="A3164" s="10">
        <v>10470092</v>
      </c>
      <c r="B3164" s="10" t="s">
        <v>348</v>
      </c>
      <c r="C3164" s="10" t="s">
        <v>217</v>
      </c>
      <c r="D3164" s="10" t="s">
        <v>136</v>
      </c>
      <c r="E3164" s="10" t="s">
        <v>385</v>
      </c>
      <c r="F3164" s="10">
        <v>1</v>
      </c>
    </row>
    <row r="3165" spans="1:6" x14ac:dyDescent="0.25">
      <c r="A3165" s="10">
        <v>10470092</v>
      </c>
      <c r="B3165" s="10" t="s">
        <v>348</v>
      </c>
      <c r="C3165" s="10" t="s">
        <v>217</v>
      </c>
      <c r="D3165" s="10" t="s">
        <v>136</v>
      </c>
      <c r="E3165" s="10" t="s">
        <v>377</v>
      </c>
      <c r="F3165" s="10">
        <v>0</v>
      </c>
    </row>
    <row r="3166" spans="1:6" x14ac:dyDescent="0.25">
      <c r="A3166" s="10">
        <v>10470093</v>
      </c>
      <c r="B3166" s="10" t="s">
        <v>348</v>
      </c>
      <c r="C3166" s="10" t="s">
        <v>247</v>
      </c>
      <c r="D3166" s="10" t="s">
        <v>136</v>
      </c>
      <c r="E3166" s="10" t="s">
        <v>380</v>
      </c>
      <c r="F3166" s="10">
        <v>0</v>
      </c>
    </row>
    <row r="3167" spans="1:6" x14ac:dyDescent="0.25">
      <c r="A3167" s="10">
        <v>10470093</v>
      </c>
      <c r="B3167" s="10" t="s">
        <v>348</v>
      </c>
      <c r="C3167" s="10" t="s">
        <v>247</v>
      </c>
      <c r="D3167" s="10" t="s">
        <v>136</v>
      </c>
      <c r="E3167" s="10" t="s">
        <v>381</v>
      </c>
      <c r="F3167" s="10">
        <v>0</v>
      </c>
    </row>
    <row r="3168" spans="1:6" x14ac:dyDescent="0.25">
      <c r="A3168" s="10">
        <v>10470093</v>
      </c>
      <c r="B3168" s="10" t="s">
        <v>348</v>
      </c>
      <c r="C3168" s="10" t="s">
        <v>247</v>
      </c>
      <c r="D3168" s="10" t="s">
        <v>136</v>
      </c>
      <c r="E3168" s="10" t="s">
        <v>382</v>
      </c>
      <c r="F3168" s="10">
        <v>0</v>
      </c>
    </row>
    <row r="3169" spans="1:6" x14ac:dyDescent="0.25">
      <c r="A3169" s="10">
        <v>10470093</v>
      </c>
      <c r="B3169" s="10" t="s">
        <v>348</v>
      </c>
      <c r="C3169" s="10" t="s">
        <v>247</v>
      </c>
      <c r="D3169" s="10" t="s">
        <v>136</v>
      </c>
      <c r="E3169" s="10" t="s">
        <v>383</v>
      </c>
      <c r="F3169" s="10">
        <v>0</v>
      </c>
    </row>
    <row r="3170" spans="1:6" x14ac:dyDescent="0.25">
      <c r="A3170" s="10">
        <v>10470093</v>
      </c>
      <c r="B3170" s="10" t="s">
        <v>348</v>
      </c>
      <c r="C3170" s="10" t="s">
        <v>247</v>
      </c>
      <c r="D3170" s="10" t="s">
        <v>136</v>
      </c>
      <c r="E3170" s="10" t="s">
        <v>384</v>
      </c>
      <c r="F3170" s="10">
        <v>0</v>
      </c>
    </row>
    <row r="3171" spans="1:6" x14ac:dyDescent="0.25">
      <c r="A3171" s="10">
        <v>10470093</v>
      </c>
      <c r="B3171" s="10" t="s">
        <v>348</v>
      </c>
      <c r="C3171" s="10" t="s">
        <v>247</v>
      </c>
      <c r="D3171" s="10" t="s">
        <v>136</v>
      </c>
      <c r="E3171" s="10" t="s">
        <v>385</v>
      </c>
      <c r="F3171" s="10">
        <v>0</v>
      </c>
    </row>
    <row r="3172" spans="1:6" x14ac:dyDescent="0.25">
      <c r="A3172" s="10">
        <v>10470093</v>
      </c>
      <c r="B3172" s="10" t="s">
        <v>348</v>
      </c>
      <c r="C3172" s="10" t="s">
        <v>247</v>
      </c>
      <c r="D3172" s="10" t="s">
        <v>136</v>
      </c>
      <c r="E3172" s="10" t="s">
        <v>377</v>
      </c>
      <c r="F3172" s="10">
        <v>1</v>
      </c>
    </row>
    <row r="3173" spans="1:6" x14ac:dyDescent="0.25">
      <c r="A3173" s="10">
        <v>10470094</v>
      </c>
      <c r="B3173" s="10" t="s">
        <v>348</v>
      </c>
      <c r="C3173" s="10" t="s">
        <v>278</v>
      </c>
      <c r="D3173" s="10" t="s">
        <v>253</v>
      </c>
      <c r="E3173" s="10" t="s">
        <v>380</v>
      </c>
      <c r="F3173" s="10">
        <v>1</v>
      </c>
    </row>
    <row r="3174" spans="1:6" x14ac:dyDescent="0.25">
      <c r="A3174" s="10">
        <v>10470094</v>
      </c>
      <c r="B3174" s="10" t="s">
        <v>348</v>
      </c>
      <c r="C3174" s="10" t="s">
        <v>278</v>
      </c>
      <c r="D3174" s="10" t="s">
        <v>253</v>
      </c>
      <c r="E3174" s="10" t="s">
        <v>381</v>
      </c>
      <c r="F3174" s="10">
        <v>1</v>
      </c>
    </row>
    <row r="3175" spans="1:6" x14ac:dyDescent="0.25">
      <c r="A3175" s="10">
        <v>10470094</v>
      </c>
      <c r="B3175" s="10" t="s">
        <v>348</v>
      </c>
      <c r="C3175" s="10" t="s">
        <v>278</v>
      </c>
      <c r="D3175" s="10" t="s">
        <v>253</v>
      </c>
      <c r="E3175" s="10" t="s">
        <v>382</v>
      </c>
      <c r="F3175" s="10">
        <v>1</v>
      </c>
    </row>
    <row r="3176" spans="1:6" x14ac:dyDescent="0.25">
      <c r="A3176" s="10">
        <v>10470094</v>
      </c>
      <c r="B3176" s="10" t="s">
        <v>348</v>
      </c>
      <c r="C3176" s="10" t="s">
        <v>278</v>
      </c>
      <c r="D3176" s="10" t="s">
        <v>253</v>
      </c>
      <c r="E3176" s="10" t="s">
        <v>383</v>
      </c>
      <c r="F3176" s="10">
        <v>1</v>
      </c>
    </row>
    <row r="3177" spans="1:6" x14ac:dyDescent="0.25">
      <c r="A3177" s="10">
        <v>10470094</v>
      </c>
      <c r="B3177" s="10" t="s">
        <v>348</v>
      </c>
      <c r="C3177" s="10" t="s">
        <v>278</v>
      </c>
      <c r="D3177" s="10" t="s">
        <v>253</v>
      </c>
      <c r="E3177" s="10" t="s">
        <v>384</v>
      </c>
      <c r="F3177" s="10">
        <v>1</v>
      </c>
    </row>
    <row r="3178" spans="1:6" x14ac:dyDescent="0.25">
      <c r="A3178" s="10">
        <v>10470094</v>
      </c>
      <c r="B3178" s="10" t="s">
        <v>348</v>
      </c>
      <c r="C3178" s="10" t="s">
        <v>278</v>
      </c>
      <c r="D3178" s="10" t="s">
        <v>253</v>
      </c>
      <c r="E3178" s="10" t="s">
        <v>385</v>
      </c>
      <c r="F3178" s="10">
        <v>1</v>
      </c>
    </row>
    <row r="3179" spans="1:6" x14ac:dyDescent="0.25">
      <c r="A3179" s="10">
        <v>10470094</v>
      </c>
      <c r="B3179" s="10" t="s">
        <v>348</v>
      </c>
      <c r="C3179" s="10" t="s">
        <v>278</v>
      </c>
      <c r="D3179" s="10" t="s">
        <v>253</v>
      </c>
      <c r="E3179" s="10" t="s">
        <v>377</v>
      </c>
      <c r="F3179" s="10">
        <v>0</v>
      </c>
    </row>
    <row r="3180" spans="1:6" x14ac:dyDescent="0.25">
      <c r="A3180" s="10">
        <v>10470095</v>
      </c>
      <c r="B3180" s="10" t="s">
        <v>348</v>
      </c>
      <c r="C3180" s="10" t="s">
        <v>222</v>
      </c>
      <c r="D3180" s="10" t="s">
        <v>136</v>
      </c>
      <c r="E3180" s="10" t="s">
        <v>380</v>
      </c>
      <c r="F3180" s="10">
        <v>1</v>
      </c>
    </row>
    <row r="3181" spans="1:6" x14ac:dyDescent="0.25">
      <c r="A3181" s="10">
        <v>10470095</v>
      </c>
      <c r="B3181" s="10" t="s">
        <v>348</v>
      </c>
      <c r="C3181" s="10" t="s">
        <v>222</v>
      </c>
      <c r="D3181" s="10" t="s">
        <v>136</v>
      </c>
      <c r="E3181" s="10" t="s">
        <v>381</v>
      </c>
      <c r="F3181" s="10">
        <v>1</v>
      </c>
    </row>
    <row r="3182" spans="1:6" x14ac:dyDescent="0.25">
      <c r="A3182" s="10">
        <v>10470095</v>
      </c>
      <c r="B3182" s="10" t="s">
        <v>348</v>
      </c>
      <c r="C3182" s="10" t="s">
        <v>222</v>
      </c>
      <c r="D3182" s="10" t="s">
        <v>136</v>
      </c>
      <c r="E3182" s="10" t="s">
        <v>382</v>
      </c>
      <c r="F3182" s="10">
        <v>1</v>
      </c>
    </row>
    <row r="3183" spans="1:6" x14ac:dyDescent="0.25">
      <c r="A3183" s="10">
        <v>10470095</v>
      </c>
      <c r="B3183" s="10" t="s">
        <v>348</v>
      </c>
      <c r="C3183" s="10" t="s">
        <v>222</v>
      </c>
      <c r="D3183" s="10" t="s">
        <v>136</v>
      </c>
      <c r="E3183" s="10" t="s">
        <v>383</v>
      </c>
      <c r="F3183" s="10">
        <v>1</v>
      </c>
    </row>
    <row r="3184" spans="1:6" x14ac:dyDescent="0.25">
      <c r="A3184" s="10">
        <v>10470095</v>
      </c>
      <c r="B3184" s="10" t="s">
        <v>348</v>
      </c>
      <c r="C3184" s="10" t="s">
        <v>222</v>
      </c>
      <c r="D3184" s="10" t="s">
        <v>136</v>
      </c>
      <c r="E3184" s="10" t="s">
        <v>384</v>
      </c>
      <c r="F3184" s="10">
        <v>1</v>
      </c>
    </row>
    <row r="3185" spans="1:6" x14ac:dyDescent="0.25">
      <c r="A3185" s="10">
        <v>10470095</v>
      </c>
      <c r="B3185" s="10" t="s">
        <v>348</v>
      </c>
      <c r="C3185" s="10" t="s">
        <v>222</v>
      </c>
      <c r="D3185" s="10" t="s">
        <v>136</v>
      </c>
      <c r="E3185" s="10" t="s">
        <v>385</v>
      </c>
      <c r="F3185" s="10">
        <v>1</v>
      </c>
    </row>
    <row r="3186" spans="1:6" x14ac:dyDescent="0.25">
      <c r="A3186" s="10">
        <v>10470095</v>
      </c>
      <c r="B3186" s="10" t="s">
        <v>348</v>
      </c>
      <c r="C3186" s="10" t="s">
        <v>222</v>
      </c>
      <c r="D3186" s="10" t="s">
        <v>136</v>
      </c>
      <c r="E3186" s="10" t="s">
        <v>377</v>
      </c>
      <c r="F3186" s="10">
        <v>0</v>
      </c>
    </row>
    <row r="3187" spans="1:6" x14ac:dyDescent="0.25">
      <c r="A3187" s="10">
        <v>10470096</v>
      </c>
      <c r="B3187" s="10" t="s">
        <v>348</v>
      </c>
      <c r="C3187" s="10" t="s">
        <v>252</v>
      </c>
      <c r="D3187" s="10" t="s">
        <v>253</v>
      </c>
      <c r="E3187" s="10" t="s">
        <v>380</v>
      </c>
      <c r="F3187" s="10">
        <v>1</v>
      </c>
    </row>
    <row r="3188" spans="1:6" x14ac:dyDescent="0.25">
      <c r="A3188" s="10">
        <v>10470096</v>
      </c>
      <c r="B3188" s="10" t="s">
        <v>348</v>
      </c>
      <c r="C3188" s="10" t="s">
        <v>252</v>
      </c>
      <c r="D3188" s="10" t="s">
        <v>253</v>
      </c>
      <c r="E3188" s="10" t="s">
        <v>381</v>
      </c>
      <c r="F3188" s="10">
        <v>1</v>
      </c>
    </row>
    <row r="3189" spans="1:6" x14ac:dyDescent="0.25">
      <c r="A3189" s="10">
        <v>10470096</v>
      </c>
      <c r="B3189" s="10" t="s">
        <v>348</v>
      </c>
      <c r="C3189" s="10" t="s">
        <v>252</v>
      </c>
      <c r="D3189" s="10" t="s">
        <v>253</v>
      </c>
      <c r="E3189" s="10" t="s">
        <v>382</v>
      </c>
      <c r="F3189" s="10">
        <v>1</v>
      </c>
    </row>
    <row r="3190" spans="1:6" x14ac:dyDescent="0.25">
      <c r="A3190" s="10">
        <v>10470096</v>
      </c>
      <c r="B3190" s="10" t="s">
        <v>348</v>
      </c>
      <c r="C3190" s="10" t="s">
        <v>252</v>
      </c>
      <c r="D3190" s="10" t="s">
        <v>253</v>
      </c>
      <c r="E3190" s="10" t="s">
        <v>383</v>
      </c>
      <c r="F3190" s="10">
        <v>1</v>
      </c>
    </row>
    <row r="3191" spans="1:6" x14ac:dyDescent="0.25">
      <c r="A3191" s="10">
        <v>10470096</v>
      </c>
      <c r="B3191" s="10" t="s">
        <v>348</v>
      </c>
      <c r="C3191" s="10" t="s">
        <v>252</v>
      </c>
      <c r="D3191" s="10" t="s">
        <v>253</v>
      </c>
      <c r="E3191" s="10" t="s">
        <v>384</v>
      </c>
      <c r="F3191" s="10">
        <v>0</v>
      </c>
    </row>
    <row r="3192" spans="1:6" x14ac:dyDescent="0.25">
      <c r="A3192" s="10">
        <v>10470096</v>
      </c>
      <c r="B3192" s="10" t="s">
        <v>348</v>
      </c>
      <c r="C3192" s="10" t="s">
        <v>252</v>
      </c>
      <c r="D3192" s="10" t="s">
        <v>253</v>
      </c>
      <c r="E3192" s="10" t="s">
        <v>385</v>
      </c>
      <c r="F3192" s="10">
        <v>0</v>
      </c>
    </row>
    <row r="3193" spans="1:6" x14ac:dyDescent="0.25">
      <c r="A3193" s="10">
        <v>10470096</v>
      </c>
      <c r="B3193" s="10" t="s">
        <v>348</v>
      </c>
      <c r="C3193" s="10" t="s">
        <v>252</v>
      </c>
      <c r="D3193" s="10" t="s">
        <v>253</v>
      </c>
      <c r="E3193" s="10" t="s">
        <v>377</v>
      </c>
      <c r="F3193" s="10">
        <v>0</v>
      </c>
    </row>
    <row r="3194" spans="1:6" x14ac:dyDescent="0.25">
      <c r="A3194" s="10">
        <v>10470097</v>
      </c>
      <c r="B3194" s="10" t="s">
        <v>348</v>
      </c>
      <c r="C3194" s="10" t="s">
        <v>135</v>
      </c>
      <c r="D3194" s="10" t="s">
        <v>136</v>
      </c>
      <c r="E3194" s="10" t="s">
        <v>380</v>
      </c>
      <c r="F3194" s="10">
        <v>1</v>
      </c>
    </row>
    <row r="3195" spans="1:6" x14ac:dyDescent="0.25">
      <c r="A3195" s="10">
        <v>10470097</v>
      </c>
      <c r="B3195" s="10" t="s">
        <v>348</v>
      </c>
      <c r="C3195" s="10" t="s">
        <v>135</v>
      </c>
      <c r="D3195" s="10" t="s">
        <v>136</v>
      </c>
      <c r="E3195" s="10" t="s">
        <v>381</v>
      </c>
      <c r="F3195" s="10">
        <v>1</v>
      </c>
    </row>
    <row r="3196" spans="1:6" x14ac:dyDescent="0.25">
      <c r="A3196" s="10">
        <v>10470097</v>
      </c>
      <c r="B3196" s="10" t="s">
        <v>348</v>
      </c>
      <c r="C3196" s="10" t="s">
        <v>135</v>
      </c>
      <c r="D3196" s="10" t="s">
        <v>136</v>
      </c>
      <c r="E3196" s="10" t="s">
        <v>382</v>
      </c>
      <c r="F3196" s="10">
        <v>1</v>
      </c>
    </row>
    <row r="3197" spans="1:6" x14ac:dyDescent="0.25">
      <c r="A3197" s="10">
        <v>10470097</v>
      </c>
      <c r="B3197" s="10" t="s">
        <v>348</v>
      </c>
      <c r="C3197" s="10" t="s">
        <v>135</v>
      </c>
      <c r="D3197" s="10" t="s">
        <v>136</v>
      </c>
      <c r="E3197" s="10" t="s">
        <v>383</v>
      </c>
      <c r="F3197" s="10">
        <v>1</v>
      </c>
    </row>
    <row r="3198" spans="1:6" x14ac:dyDescent="0.25">
      <c r="A3198" s="10">
        <v>10470097</v>
      </c>
      <c r="B3198" s="10" t="s">
        <v>348</v>
      </c>
      <c r="C3198" s="10" t="s">
        <v>135</v>
      </c>
      <c r="D3198" s="10" t="s">
        <v>136</v>
      </c>
      <c r="E3198" s="10" t="s">
        <v>384</v>
      </c>
      <c r="F3198" s="10">
        <v>1</v>
      </c>
    </row>
    <row r="3199" spans="1:6" x14ac:dyDescent="0.25">
      <c r="A3199" s="10">
        <v>10470097</v>
      </c>
      <c r="B3199" s="10" t="s">
        <v>348</v>
      </c>
      <c r="C3199" s="10" t="s">
        <v>135</v>
      </c>
      <c r="D3199" s="10" t="s">
        <v>136</v>
      </c>
      <c r="E3199" s="10" t="s">
        <v>385</v>
      </c>
      <c r="F3199" s="10">
        <v>1</v>
      </c>
    </row>
    <row r="3200" spans="1:6" x14ac:dyDescent="0.25">
      <c r="A3200" s="10">
        <v>10470097</v>
      </c>
      <c r="B3200" s="10" t="s">
        <v>348</v>
      </c>
      <c r="C3200" s="10" t="s">
        <v>135</v>
      </c>
      <c r="D3200" s="10" t="s">
        <v>136</v>
      </c>
      <c r="E3200" s="10" t="s">
        <v>377</v>
      </c>
      <c r="F3200" s="10">
        <v>0</v>
      </c>
    </row>
    <row r="3201" spans="1:6" x14ac:dyDescent="0.25">
      <c r="A3201" s="10">
        <v>10485525</v>
      </c>
      <c r="B3201" s="10" t="s">
        <v>348</v>
      </c>
      <c r="C3201" s="10" t="s">
        <v>305</v>
      </c>
      <c r="D3201" s="10" t="s">
        <v>253</v>
      </c>
      <c r="E3201" s="10" t="s">
        <v>380</v>
      </c>
      <c r="F3201" s="10">
        <v>1</v>
      </c>
    </row>
    <row r="3202" spans="1:6" x14ac:dyDescent="0.25">
      <c r="A3202" s="10">
        <v>10485525</v>
      </c>
      <c r="B3202" s="10" t="s">
        <v>348</v>
      </c>
      <c r="C3202" s="10" t="s">
        <v>305</v>
      </c>
      <c r="D3202" s="10" t="s">
        <v>253</v>
      </c>
      <c r="E3202" s="10" t="s">
        <v>381</v>
      </c>
      <c r="F3202" s="10">
        <v>1</v>
      </c>
    </row>
    <row r="3203" spans="1:6" x14ac:dyDescent="0.25">
      <c r="A3203" s="10">
        <v>10485525</v>
      </c>
      <c r="B3203" s="10" t="s">
        <v>348</v>
      </c>
      <c r="C3203" s="10" t="s">
        <v>305</v>
      </c>
      <c r="D3203" s="10" t="s">
        <v>253</v>
      </c>
      <c r="E3203" s="10" t="s">
        <v>382</v>
      </c>
      <c r="F3203" s="10">
        <v>1</v>
      </c>
    </row>
    <row r="3204" spans="1:6" x14ac:dyDescent="0.25">
      <c r="A3204" s="10">
        <v>10485525</v>
      </c>
      <c r="B3204" s="10" t="s">
        <v>348</v>
      </c>
      <c r="C3204" s="10" t="s">
        <v>305</v>
      </c>
      <c r="D3204" s="10" t="s">
        <v>253</v>
      </c>
      <c r="E3204" s="10" t="s">
        <v>383</v>
      </c>
      <c r="F3204" s="10">
        <v>1</v>
      </c>
    </row>
    <row r="3205" spans="1:6" x14ac:dyDescent="0.25">
      <c r="A3205" s="10">
        <v>10485525</v>
      </c>
      <c r="B3205" s="10" t="s">
        <v>348</v>
      </c>
      <c r="C3205" s="10" t="s">
        <v>305</v>
      </c>
      <c r="D3205" s="10" t="s">
        <v>253</v>
      </c>
      <c r="E3205" s="10" t="s">
        <v>384</v>
      </c>
      <c r="F3205" s="10">
        <v>1</v>
      </c>
    </row>
    <row r="3206" spans="1:6" x14ac:dyDescent="0.25">
      <c r="A3206" s="10">
        <v>10485525</v>
      </c>
      <c r="B3206" s="10" t="s">
        <v>348</v>
      </c>
      <c r="C3206" s="10" t="s">
        <v>305</v>
      </c>
      <c r="D3206" s="10" t="s">
        <v>253</v>
      </c>
      <c r="E3206" s="10" t="s">
        <v>385</v>
      </c>
      <c r="F3206" s="10">
        <v>1</v>
      </c>
    </row>
    <row r="3207" spans="1:6" x14ac:dyDescent="0.25">
      <c r="A3207" s="10">
        <v>10485525</v>
      </c>
      <c r="B3207" s="10" t="s">
        <v>348</v>
      </c>
      <c r="C3207" s="10" t="s">
        <v>305</v>
      </c>
      <c r="D3207" s="10" t="s">
        <v>253</v>
      </c>
      <c r="E3207" s="10" t="s">
        <v>377</v>
      </c>
      <c r="F3207" s="10">
        <v>0</v>
      </c>
    </row>
    <row r="3208" spans="1:6" x14ac:dyDescent="0.25">
      <c r="A3208" s="10">
        <v>10485526</v>
      </c>
      <c r="B3208" s="10" t="s">
        <v>348</v>
      </c>
      <c r="C3208" s="10" t="s">
        <v>185</v>
      </c>
      <c r="D3208" s="10" t="s">
        <v>186</v>
      </c>
      <c r="E3208" s="10" t="s">
        <v>380</v>
      </c>
      <c r="F3208" s="10">
        <v>1</v>
      </c>
    </row>
    <row r="3209" spans="1:6" x14ac:dyDescent="0.25">
      <c r="A3209" s="10">
        <v>10485526</v>
      </c>
      <c r="B3209" s="10" t="s">
        <v>348</v>
      </c>
      <c r="C3209" s="10" t="s">
        <v>185</v>
      </c>
      <c r="D3209" s="10" t="s">
        <v>186</v>
      </c>
      <c r="E3209" s="10" t="s">
        <v>381</v>
      </c>
      <c r="F3209" s="10">
        <v>1</v>
      </c>
    </row>
    <row r="3210" spans="1:6" x14ac:dyDescent="0.25">
      <c r="A3210" s="10">
        <v>10485526</v>
      </c>
      <c r="B3210" s="10" t="s">
        <v>348</v>
      </c>
      <c r="C3210" s="10" t="s">
        <v>185</v>
      </c>
      <c r="D3210" s="10" t="s">
        <v>186</v>
      </c>
      <c r="E3210" s="10" t="s">
        <v>382</v>
      </c>
      <c r="F3210" s="10">
        <v>1</v>
      </c>
    </row>
    <row r="3211" spans="1:6" x14ac:dyDescent="0.25">
      <c r="A3211" s="10">
        <v>10485526</v>
      </c>
      <c r="B3211" s="10" t="s">
        <v>348</v>
      </c>
      <c r="C3211" s="10" t="s">
        <v>185</v>
      </c>
      <c r="D3211" s="10" t="s">
        <v>186</v>
      </c>
      <c r="E3211" s="10" t="s">
        <v>383</v>
      </c>
      <c r="F3211" s="10">
        <v>1</v>
      </c>
    </row>
    <row r="3212" spans="1:6" x14ac:dyDescent="0.25">
      <c r="A3212" s="10">
        <v>10485526</v>
      </c>
      <c r="B3212" s="10" t="s">
        <v>348</v>
      </c>
      <c r="C3212" s="10" t="s">
        <v>185</v>
      </c>
      <c r="D3212" s="10" t="s">
        <v>186</v>
      </c>
      <c r="E3212" s="10" t="s">
        <v>384</v>
      </c>
      <c r="F3212" s="10">
        <v>1</v>
      </c>
    </row>
    <row r="3213" spans="1:6" x14ac:dyDescent="0.25">
      <c r="A3213" s="10">
        <v>10485526</v>
      </c>
      <c r="B3213" s="10" t="s">
        <v>348</v>
      </c>
      <c r="C3213" s="10" t="s">
        <v>185</v>
      </c>
      <c r="D3213" s="10" t="s">
        <v>186</v>
      </c>
      <c r="E3213" s="10" t="s">
        <v>385</v>
      </c>
      <c r="F3213" s="10">
        <v>1</v>
      </c>
    </row>
    <row r="3214" spans="1:6" x14ac:dyDescent="0.25">
      <c r="A3214" s="10">
        <v>10485526</v>
      </c>
      <c r="B3214" s="10" t="s">
        <v>348</v>
      </c>
      <c r="C3214" s="10" t="s">
        <v>185</v>
      </c>
      <c r="D3214" s="10" t="s">
        <v>186</v>
      </c>
      <c r="E3214" s="10" t="s">
        <v>377</v>
      </c>
      <c r="F3214" s="10">
        <v>0</v>
      </c>
    </row>
    <row r="3215" spans="1:6" x14ac:dyDescent="0.25">
      <c r="A3215" s="10">
        <v>10485527</v>
      </c>
      <c r="B3215" s="10" t="s">
        <v>348</v>
      </c>
      <c r="C3215" s="10" t="s">
        <v>194</v>
      </c>
      <c r="D3215" s="10" t="s">
        <v>186</v>
      </c>
      <c r="E3215" s="10" t="s">
        <v>380</v>
      </c>
      <c r="F3215" s="10">
        <v>1</v>
      </c>
    </row>
    <row r="3216" spans="1:6" x14ac:dyDescent="0.25">
      <c r="A3216" s="10">
        <v>10485527</v>
      </c>
      <c r="B3216" s="10" t="s">
        <v>348</v>
      </c>
      <c r="C3216" s="10" t="s">
        <v>194</v>
      </c>
      <c r="D3216" s="10" t="s">
        <v>186</v>
      </c>
      <c r="E3216" s="10" t="s">
        <v>381</v>
      </c>
      <c r="F3216" s="10">
        <v>1</v>
      </c>
    </row>
    <row r="3217" spans="1:6" x14ac:dyDescent="0.25">
      <c r="A3217" s="10">
        <v>10485527</v>
      </c>
      <c r="B3217" s="10" t="s">
        <v>348</v>
      </c>
      <c r="C3217" s="10" t="s">
        <v>194</v>
      </c>
      <c r="D3217" s="10" t="s">
        <v>186</v>
      </c>
      <c r="E3217" s="10" t="s">
        <v>382</v>
      </c>
      <c r="F3217" s="10">
        <v>1</v>
      </c>
    </row>
    <row r="3218" spans="1:6" x14ac:dyDescent="0.25">
      <c r="A3218" s="10">
        <v>10485527</v>
      </c>
      <c r="B3218" s="10" t="s">
        <v>348</v>
      </c>
      <c r="C3218" s="10" t="s">
        <v>194</v>
      </c>
      <c r="D3218" s="10" t="s">
        <v>186</v>
      </c>
      <c r="E3218" s="10" t="s">
        <v>383</v>
      </c>
      <c r="F3218" s="10">
        <v>1</v>
      </c>
    </row>
    <row r="3219" spans="1:6" x14ac:dyDescent="0.25">
      <c r="A3219" s="10">
        <v>10485527</v>
      </c>
      <c r="B3219" s="10" t="s">
        <v>348</v>
      </c>
      <c r="C3219" s="10" t="s">
        <v>194</v>
      </c>
      <c r="D3219" s="10" t="s">
        <v>186</v>
      </c>
      <c r="E3219" s="10" t="s">
        <v>384</v>
      </c>
      <c r="F3219" s="10">
        <v>1</v>
      </c>
    </row>
    <row r="3220" spans="1:6" x14ac:dyDescent="0.25">
      <c r="A3220" s="10">
        <v>10485527</v>
      </c>
      <c r="B3220" s="10" t="s">
        <v>348</v>
      </c>
      <c r="C3220" s="10" t="s">
        <v>194</v>
      </c>
      <c r="D3220" s="10" t="s">
        <v>186</v>
      </c>
      <c r="E3220" s="10" t="s">
        <v>385</v>
      </c>
      <c r="F3220" s="10">
        <v>1</v>
      </c>
    </row>
    <row r="3221" spans="1:6" x14ac:dyDescent="0.25">
      <c r="A3221" s="10">
        <v>10485527</v>
      </c>
      <c r="B3221" s="10" t="s">
        <v>348</v>
      </c>
      <c r="C3221" s="10" t="s">
        <v>194</v>
      </c>
      <c r="D3221" s="10" t="s">
        <v>186</v>
      </c>
      <c r="E3221" s="10" t="s">
        <v>377</v>
      </c>
      <c r="F3221" s="10">
        <v>0</v>
      </c>
    </row>
    <row r="3222" spans="1:6" x14ac:dyDescent="0.25">
      <c r="A3222" s="10">
        <v>10485528</v>
      </c>
      <c r="B3222" s="10" t="s">
        <v>348</v>
      </c>
      <c r="C3222" s="10" t="s">
        <v>284</v>
      </c>
      <c r="D3222" s="10" t="s">
        <v>233</v>
      </c>
      <c r="E3222" s="10" t="s">
        <v>380</v>
      </c>
      <c r="F3222" s="10">
        <v>1</v>
      </c>
    </row>
    <row r="3223" spans="1:6" x14ac:dyDescent="0.25">
      <c r="A3223" s="10">
        <v>10485528</v>
      </c>
      <c r="B3223" s="10" t="s">
        <v>348</v>
      </c>
      <c r="C3223" s="10" t="s">
        <v>284</v>
      </c>
      <c r="D3223" s="10" t="s">
        <v>233</v>
      </c>
      <c r="E3223" s="10" t="s">
        <v>381</v>
      </c>
      <c r="F3223" s="10">
        <v>1</v>
      </c>
    </row>
    <row r="3224" spans="1:6" x14ac:dyDescent="0.25">
      <c r="A3224" s="10">
        <v>10485528</v>
      </c>
      <c r="B3224" s="10" t="s">
        <v>348</v>
      </c>
      <c r="C3224" s="10" t="s">
        <v>284</v>
      </c>
      <c r="D3224" s="10" t="s">
        <v>233</v>
      </c>
      <c r="E3224" s="10" t="s">
        <v>382</v>
      </c>
      <c r="F3224" s="10">
        <v>1</v>
      </c>
    </row>
    <row r="3225" spans="1:6" x14ac:dyDescent="0.25">
      <c r="A3225" s="10">
        <v>10485528</v>
      </c>
      <c r="B3225" s="10" t="s">
        <v>348</v>
      </c>
      <c r="C3225" s="10" t="s">
        <v>284</v>
      </c>
      <c r="D3225" s="10" t="s">
        <v>233</v>
      </c>
      <c r="E3225" s="10" t="s">
        <v>383</v>
      </c>
      <c r="F3225" s="10">
        <v>1</v>
      </c>
    </row>
    <row r="3226" spans="1:6" x14ac:dyDescent="0.25">
      <c r="A3226" s="10">
        <v>10485528</v>
      </c>
      <c r="B3226" s="10" t="s">
        <v>348</v>
      </c>
      <c r="C3226" s="10" t="s">
        <v>284</v>
      </c>
      <c r="D3226" s="10" t="s">
        <v>233</v>
      </c>
      <c r="E3226" s="10" t="s">
        <v>384</v>
      </c>
      <c r="F3226" s="10">
        <v>1</v>
      </c>
    </row>
    <row r="3227" spans="1:6" x14ac:dyDescent="0.25">
      <c r="A3227" s="10">
        <v>10485528</v>
      </c>
      <c r="B3227" s="10" t="s">
        <v>348</v>
      </c>
      <c r="C3227" s="10" t="s">
        <v>284</v>
      </c>
      <c r="D3227" s="10" t="s">
        <v>233</v>
      </c>
      <c r="E3227" s="10" t="s">
        <v>385</v>
      </c>
      <c r="F3227" s="10">
        <v>1</v>
      </c>
    </row>
    <row r="3228" spans="1:6" x14ac:dyDescent="0.25">
      <c r="A3228" s="10">
        <v>10485528</v>
      </c>
      <c r="B3228" s="10" t="s">
        <v>348</v>
      </c>
      <c r="C3228" s="10" t="s">
        <v>284</v>
      </c>
      <c r="D3228" s="10" t="s">
        <v>233</v>
      </c>
      <c r="E3228" s="10" t="s">
        <v>377</v>
      </c>
      <c r="F3228" s="10">
        <v>0</v>
      </c>
    </row>
    <row r="3229" spans="1:6" x14ac:dyDescent="0.25">
      <c r="A3229" s="10">
        <v>10485529</v>
      </c>
      <c r="B3229" s="10" t="s">
        <v>348</v>
      </c>
      <c r="C3229" s="10" t="s">
        <v>125</v>
      </c>
      <c r="D3229" s="10" t="s">
        <v>104</v>
      </c>
      <c r="E3229" s="10" t="s">
        <v>380</v>
      </c>
      <c r="F3229" s="10">
        <v>0</v>
      </c>
    </row>
    <row r="3230" spans="1:6" x14ac:dyDescent="0.25">
      <c r="A3230" s="10">
        <v>10485529</v>
      </c>
      <c r="B3230" s="10" t="s">
        <v>348</v>
      </c>
      <c r="C3230" s="10" t="s">
        <v>125</v>
      </c>
      <c r="D3230" s="10" t="s">
        <v>104</v>
      </c>
      <c r="E3230" s="10" t="s">
        <v>381</v>
      </c>
      <c r="F3230" s="10">
        <v>1</v>
      </c>
    </row>
    <row r="3231" spans="1:6" x14ac:dyDescent="0.25">
      <c r="A3231" s="10">
        <v>10485529</v>
      </c>
      <c r="B3231" s="10" t="s">
        <v>348</v>
      </c>
      <c r="C3231" s="10" t="s">
        <v>125</v>
      </c>
      <c r="D3231" s="10" t="s">
        <v>104</v>
      </c>
      <c r="E3231" s="10" t="s">
        <v>382</v>
      </c>
      <c r="F3231" s="10">
        <v>1</v>
      </c>
    </row>
    <row r="3232" spans="1:6" x14ac:dyDescent="0.25">
      <c r="A3232" s="10">
        <v>10485529</v>
      </c>
      <c r="B3232" s="10" t="s">
        <v>348</v>
      </c>
      <c r="C3232" s="10" t="s">
        <v>125</v>
      </c>
      <c r="D3232" s="10" t="s">
        <v>104</v>
      </c>
      <c r="E3232" s="10" t="s">
        <v>383</v>
      </c>
      <c r="F3232" s="10">
        <v>0</v>
      </c>
    </row>
    <row r="3233" spans="1:6" x14ac:dyDescent="0.25">
      <c r="A3233" s="10">
        <v>10485529</v>
      </c>
      <c r="B3233" s="10" t="s">
        <v>348</v>
      </c>
      <c r="C3233" s="10" t="s">
        <v>125</v>
      </c>
      <c r="D3233" s="10" t="s">
        <v>104</v>
      </c>
      <c r="E3233" s="10" t="s">
        <v>384</v>
      </c>
      <c r="F3233" s="10">
        <v>1</v>
      </c>
    </row>
    <row r="3234" spans="1:6" x14ac:dyDescent="0.25">
      <c r="A3234" s="10">
        <v>10485529</v>
      </c>
      <c r="B3234" s="10" t="s">
        <v>348</v>
      </c>
      <c r="C3234" s="10" t="s">
        <v>125</v>
      </c>
      <c r="D3234" s="10" t="s">
        <v>104</v>
      </c>
      <c r="E3234" s="10" t="s">
        <v>385</v>
      </c>
      <c r="F3234" s="10">
        <v>1</v>
      </c>
    </row>
    <row r="3235" spans="1:6" x14ac:dyDescent="0.25">
      <c r="A3235" s="10">
        <v>10485529</v>
      </c>
      <c r="B3235" s="10" t="s">
        <v>348</v>
      </c>
      <c r="C3235" s="10" t="s">
        <v>125</v>
      </c>
      <c r="D3235" s="10" t="s">
        <v>104</v>
      </c>
      <c r="E3235" s="10" t="s">
        <v>377</v>
      </c>
      <c r="F3235" s="10">
        <v>0</v>
      </c>
    </row>
    <row r="3236" spans="1:6" x14ac:dyDescent="0.25">
      <c r="A3236" s="10">
        <v>10485530</v>
      </c>
      <c r="B3236" s="10" t="s">
        <v>348</v>
      </c>
      <c r="C3236" s="10" t="s">
        <v>209</v>
      </c>
      <c r="D3236" s="10" t="s">
        <v>186</v>
      </c>
      <c r="E3236" s="10" t="s">
        <v>380</v>
      </c>
      <c r="F3236" s="10">
        <v>1</v>
      </c>
    </row>
    <row r="3237" spans="1:6" x14ac:dyDescent="0.25">
      <c r="A3237" s="10">
        <v>10485530</v>
      </c>
      <c r="B3237" s="10" t="s">
        <v>348</v>
      </c>
      <c r="C3237" s="10" t="s">
        <v>209</v>
      </c>
      <c r="D3237" s="10" t="s">
        <v>186</v>
      </c>
      <c r="E3237" s="10" t="s">
        <v>381</v>
      </c>
      <c r="F3237" s="10">
        <v>1</v>
      </c>
    </row>
    <row r="3238" spans="1:6" x14ac:dyDescent="0.25">
      <c r="A3238" s="10">
        <v>10485530</v>
      </c>
      <c r="B3238" s="10" t="s">
        <v>348</v>
      </c>
      <c r="C3238" s="10" t="s">
        <v>209</v>
      </c>
      <c r="D3238" s="10" t="s">
        <v>186</v>
      </c>
      <c r="E3238" s="10" t="s">
        <v>382</v>
      </c>
      <c r="F3238" s="10">
        <v>1</v>
      </c>
    </row>
    <row r="3239" spans="1:6" x14ac:dyDescent="0.25">
      <c r="A3239" s="10">
        <v>10485530</v>
      </c>
      <c r="B3239" s="10" t="s">
        <v>348</v>
      </c>
      <c r="C3239" s="10" t="s">
        <v>209</v>
      </c>
      <c r="D3239" s="10" t="s">
        <v>186</v>
      </c>
      <c r="E3239" s="10" t="s">
        <v>383</v>
      </c>
      <c r="F3239" s="10">
        <v>1</v>
      </c>
    </row>
    <row r="3240" spans="1:6" x14ac:dyDescent="0.25">
      <c r="A3240" s="10">
        <v>10485530</v>
      </c>
      <c r="B3240" s="10" t="s">
        <v>348</v>
      </c>
      <c r="C3240" s="10" t="s">
        <v>209</v>
      </c>
      <c r="D3240" s="10" t="s">
        <v>186</v>
      </c>
      <c r="E3240" s="10" t="s">
        <v>384</v>
      </c>
      <c r="F3240" s="10">
        <v>1</v>
      </c>
    </row>
    <row r="3241" spans="1:6" x14ac:dyDescent="0.25">
      <c r="A3241" s="10">
        <v>10485530</v>
      </c>
      <c r="B3241" s="10" t="s">
        <v>348</v>
      </c>
      <c r="C3241" s="10" t="s">
        <v>209</v>
      </c>
      <c r="D3241" s="10" t="s">
        <v>186</v>
      </c>
      <c r="E3241" s="10" t="s">
        <v>385</v>
      </c>
      <c r="F3241" s="10">
        <v>0</v>
      </c>
    </row>
    <row r="3242" spans="1:6" x14ac:dyDescent="0.25">
      <c r="A3242" s="10">
        <v>10485530</v>
      </c>
      <c r="B3242" s="10" t="s">
        <v>348</v>
      </c>
      <c r="C3242" s="10" t="s">
        <v>209</v>
      </c>
      <c r="D3242" s="10" t="s">
        <v>186</v>
      </c>
      <c r="E3242" s="10" t="s">
        <v>377</v>
      </c>
      <c r="F3242" s="10">
        <v>0</v>
      </c>
    </row>
    <row r="3243" spans="1:6" x14ac:dyDescent="0.25">
      <c r="A3243" s="10">
        <v>10485531</v>
      </c>
      <c r="B3243" s="10" t="s">
        <v>348</v>
      </c>
      <c r="C3243" s="10" t="s">
        <v>131</v>
      </c>
      <c r="D3243" s="10" t="s">
        <v>104</v>
      </c>
      <c r="E3243" s="10" t="s">
        <v>380</v>
      </c>
      <c r="F3243" s="10">
        <v>1</v>
      </c>
    </row>
    <row r="3244" spans="1:6" x14ac:dyDescent="0.25">
      <c r="A3244" s="10">
        <v>10485531</v>
      </c>
      <c r="B3244" s="10" t="s">
        <v>348</v>
      </c>
      <c r="C3244" s="10" t="s">
        <v>131</v>
      </c>
      <c r="D3244" s="10" t="s">
        <v>104</v>
      </c>
      <c r="E3244" s="10" t="s">
        <v>381</v>
      </c>
      <c r="F3244" s="10">
        <v>1</v>
      </c>
    </row>
    <row r="3245" spans="1:6" x14ac:dyDescent="0.25">
      <c r="A3245" s="10">
        <v>10485531</v>
      </c>
      <c r="B3245" s="10" t="s">
        <v>348</v>
      </c>
      <c r="C3245" s="10" t="s">
        <v>131</v>
      </c>
      <c r="D3245" s="10" t="s">
        <v>104</v>
      </c>
      <c r="E3245" s="10" t="s">
        <v>382</v>
      </c>
      <c r="F3245" s="10">
        <v>1</v>
      </c>
    </row>
    <row r="3246" spans="1:6" x14ac:dyDescent="0.25">
      <c r="A3246" s="10">
        <v>10485531</v>
      </c>
      <c r="B3246" s="10" t="s">
        <v>348</v>
      </c>
      <c r="C3246" s="10" t="s">
        <v>131</v>
      </c>
      <c r="D3246" s="10" t="s">
        <v>104</v>
      </c>
      <c r="E3246" s="10" t="s">
        <v>383</v>
      </c>
      <c r="F3246" s="10">
        <v>1</v>
      </c>
    </row>
    <row r="3247" spans="1:6" x14ac:dyDescent="0.25">
      <c r="A3247" s="10">
        <v>10485531</v>
      </c>
      <c r="B3247" s="10" t="s">
        <v>348</v>
      </c>
      <c r="C3247" s="10" t="s">
        <v>131</v>
      </c>
      <c r="D3247" s="10" t="s">
        <v>104</v>
      </c>
      <c r="E3247" s="10" t="s">
        <v>384</v>
      </c>
      <c r="F3247" s="10">
        <v>1</v>
      </c>
    </row>
    <row r="3248" spans="1:6" x14ac:dyDescent="0.25">
      <c r="A3248" s="10">
        <v>10485531</v>
      </c>
      <c r="B3248" s="10" t="s">
        <v>348</v>
      </c>
      <c r="C3248" s="10" t="s">
        <v>131</v>
      </c>
      <c r="D3248" s="10" t="s">
        <v>104</v>
      </c>
      <c r="E3248" s="10" t="s">
        <v>385</v>
      </c>
      <c r="F3248" s="10">
        <v>1</v>
      </c>
    </row>
    <row r="3249" spans="1:6" x14ac:dyDescent="0.25">
      <c r="A3249" s="10">
        <v>10485531</v>
      </c>
      <c r="B3249" s="10" t="s">
        <v>348</v>
      </c>
      <c r="C3249" s="10" t="s">
        <v>131</v>
      </c>
      <c r="D3249" s="10" t="s">
        <v>104</v>
      </c>
      <c r="E3249" s="10" t="s">
        <v>377</v>
      </c>
      <c r="F3249" s="10">
        <v>0</v>
      </c>
    </row>
    <row r="3250" spans="1:6" x14ac:dyDescent="0.25">
      <c r="A3250" s="10">
        <v>10485532</v>
      </c>
      <c r="B3250" s="10" t="s">
        <v>348</v>
      </c>
      <c r="C3250" s="10" t="s">
        <v>163</v>
      </c>
      <c r="D3250" s="10" t="s">
        <v>136</v>
      </c>
      <c r="E3250" s="10" t="s">
        <v>380</v>
      </c>
      <c r="F3250" s="10">
        <v>1</v>
      </c>
    </row>
    <row r="3251" spans="1:6" x14ac:dyDescent="0.25">
      <c r="A3251" s="10">
        <v>10485532</v>
      </c>
      <c r="B3251" s="10" t="s">
        <v>348</v>
      </c>
      <c r="C3251" s="10" t="s">
        <v>163</v>
      </c>
      <c r="D3251" s="10" t="s">
        <v>136</v>
      </c>
      <c r="E3251" s="10" t="s">
        <v>381</v>
      </c>
      <c r="F3251" s="10">
        <v>1</v>
      </c>
    </row>
    <row r="3252" spans="1:6" x14ac:dyDescent="0.25">
      <c r="A3252" s="10">
        <v>10485532</v>
      </c>
      <c r="B3252" s="10" t="s">
        <v>348</v>
      </c>
      <c r="C3252" s="10" t="s">
        <v>163</v>
      </c>
      <c r="D3252" s="10" t="s">
        <v>136</v>
      </c>
      <c r="E3252" s="10" t="s">
        <v>382</v>
      </c>
      <c r="F3252" s="10">
        <v>1</v>
      </c>
    </row>
    <row r="3253" spans="1:6" x14ac:dyDescent="0.25">
      <c r="A3253" s="10">
        <v>10485532</v>
      </c>
      <c r="B3253" s="10" t="s">
        <v>348</v>
      </c>
      <c r="C3253" s="10" t="s">
        <v>163</v>
      </c>
      <c r="D3253" s="10" t="s">
        <v>136</v>
      </c>
      <c r="E3253" s="10" t="s">
        <v>383</v>
      </c>
      <c r="F3253" s="10">
        <v>1</v>
      </c>
    </row>
    <row r="3254" spans="1:6" x14ac:dyDescent="0.25">
      <c r="A3254" s="10">
        <v>10485532</v>
      </c>
      <c r="B3254" s="10" t="s">
        <v>348</v>
      </c>
      <c r="C3254" s="10" t="s">
        <v>163</v>
      </c>
      <c r="D3254" s="10" t="s">
        <v>136</v>
      </c>
      <c r="E3254" s="10" t="s">
        <v>384</v>
      </c>
      <c r="F3254" s="10">
        <v>1</v>
      </c>
    </row>
    <row r="3255" spans="1:6" x14ac:dyDescent="0.25">
      <c r="A3255" s="10">
        <v>10485532</v>
      </c>
      <c r="B3255" s="10" t="s">
        <v>348</v>
      </c>
      <c r="C3255" s="10" t="s">
        <v>163</v>
      </c>
      <c r="D3255" s="10" t="s">
        <v>136</v>
      </c>
      <c r="E3255" s="10" t="s">
        <v>385</v>
      </c>
      <c r="F3255" s="10">
        <v>1</v>
      </c>
    </row>
    <row r="3256" spans="1:6" x14ac:dyDescent="0.25">
      <c r="A3256" s="10">
        <v>10485532</v>
      </c>
      <c r="B3256" s="10" t="s">
        <v>348</v>
      </c>
      <c r="C3256" s="10" t="s">
        <v>163</v>
      </c>
      <c r="D3256" s="10" t="s">
        <v>136</v>
      </c>
      <c r="E3256" s="10" t="s">
        <v>377</v>
      </c>
      <c r="F3256" s="10">
        <v>0</v>
      </c>
    </row>
    <row r="3257" spans="1:6" x14ac:dyDescent="0.25">
      <c r="A3257" s="10">
        <v>10485533</v>
      </c>
      <c r="B3257" s="10" t="s">
        <v>348</v>
      </c>
      <c r="C3257" s="10" t="s">
        <v>151</v>
      </c>
      <c r="D3257" s="10" t="s">
        <v>136</v>
      </c>
      <c r="E3257" s="10" t="s">
        <v>380</v>
      </c>
      <c r="F3257" s="10">
        <v>1</v>
      </c>
    </row>
    <row r="3258" spans="1:6" x14ac:dyDescent="0.25">
      <c r="A3258" s="10">
        <v>10485533</v>
      </c>
      <c r="B3258" s="10" t="s">
        <v>348</v>
      </c>
      <c r="C3258" s="10" t="s">
        <v>151</v>
      </c>
      <c r="D3258" s="10" t="s">
        <v>136</v>
      </c>
      <c r="E3258" s="10" t="s">
        <v>381</v>
      </c>
      <c r="F3258" s="10">
        <v>1</v>
      </c>
    </row>
    <row r="3259" spans="1:6" x14ac:dyDescent="0.25">
      <c r="A3259" s="10">
        <v>10485533</v>
      </c>
      <c r="B3259" s="10" t="s">
        <v>348</v>
      </c>
      <c r="C3259" s="10" t="s">
        <v>151</v>
      </c>
      <c r="D3259" s="10" t="s">
        <v>136</v>
      </c>
      <c r="E3259" s="10" t="s">
        <v>382</v>
      </c>
      <c r="F3259" s="10">
        <v>1</v>
      </c>
    </row>
    <row r="3260" spans="1:6" x14ac:dyDescent="0.25">
      <c r="A3260" s="10">
        <v>10485533</v>
      </c>
      <c r="B3260" s="10" t="s">
        <v>348</v>
      </c>
      <c r="C3260" s="10" t="s">
        <v>151</v>
      </c>
      <c r="D3260" s="10" t="s">
        <v>136</v>
      </c>
      <c r="E3260" s="10" t="s">
        <v>383</v>
      </c>
      <c r="F3260" s="10">
        <v>1</v>
      </c>
    </row>
    <row r="3261" spans="1:6" x14ac:dyDescent="0.25">
      <c r="A3261" s="10">
        <v>10485533</v>
      </c>
      <c r="B3261" s="10" t="s">
        <v>348</v>
      </c>
      <c r="C3261" s="10" t="s">
        <v>151</v>
      </c>
      <c r="D3261" s="10" t="s">
        <v>136</v>
      </c>
      <c r="E3261" s="10" t="s">
        <v>384</v>
      </c>
      <c r="F3261" s="10">
        <v>1</v>
      </c>
    </row>
    <row r="3262" spans="1:6" x14ac:dyDescent="0.25">
      <c r="A3262" s="10">
        <v>10485533</v>
      </c>
      <c r="B3262" s="10" t="s">
        <v>348</v>
      </c>
      <c r="C3262" s="10" t="s">
        <v>151</v>
      </c>
      <c r="D3262" s="10" t="s">
        <v>136</v>
      </c>
      <c r="E3262" s="10" t="s">
        <v>385</v>
      </c>
      <c r="F3262" s="10">
        <v>0</v>
      </c>
    </row>
    <row r="3263" spans="1:6" x14ac:dyDescent="0.25">
      <c r="A3263" s="10">
        <v>10485533</v>
      </c>
      <c r="B3263" s="10" t="s">
        <v>348</v>
      </c>
      <c r="C3263" s="10" t="s">
        <v>151</v>
      </c>
      <c r="D3263" s="10" t="s">
        <v>136</v>
      </c>
      <c r="E3263" s="10" t="s">
        <v>377</v>
      </c>
      <c r="F3263" s="10">
        <v>0</v>
      </c>
    </row>
    <row r="3264" spans="1:6" x14ac:dyDescent="0.25">
      <c r="A3264" s="10">
        <v>10485534</v>
      </c>
      <c r="B3264" s="10" t="s">
        <v>348</v>
      </c>
      <c r="C3264" s="10" t="s">
        <v>180</v>
      </c>
      <c r="D3264" s="10" t="s">
        <v>104</v>
      </c>
      <c r="E3264" s="10" t="s">
        <v>380</v>
      </c>
      <c r="F3264" s="10">
        <v>1</v>
      </c>
    </row>
    <row r="3265" spans="1:6" x14ac:dyDescent="0.25">
      <c r="A3265" s="10">
        <v>10485534</v>
      </c>
      <c r="B3265" s="10" t="s">
        <v>348</v>
      </c>
      <c r="C3265" s="10" t="s">
        <v>180</v>
      </c>
      <c r="D3265" s="10" t="s">
        <v>104</v>
      </c>
      <c r="E3265" s="10" t="s">
        <v>381</v>
      </c>
      <c r="F3265" s="10">
        <v>1</v>
      </c>
    </row>
    <row r="3266" spans="1:6" x14ac:dyDescent="0.25">
      <c r="A3266" s="10">
        <v>10485534</v>
      </c>
      <c r="B3266" s="10" t="s">
        <v>348</v>
      </c>
      <c r="C3266" s="10" t="s">
        <v>180</v>
      </c>
      <c r="D3266" s="10" t="s">
        <v>104</v>
      </c>
      <c r="E3266" s="10" t="s">
        <v>382</v>
      </c>
      <c r="F3266" s="10">
        <v>1</v>
      </c>
    </row>
    <row r="3267" spans="1:6" x14ac:dyDescent="0.25">
      <c r="A3267" s="10">
        <v>10485534</v>
      </c>
      <c r="B3267" s="10" t="s">
        <v>348</v>
      </c>
      <c r="C3267" s="10" t="s">
        <v>180</v>
      </c>
      <c r="D3267" s="10" t="s">
        <v>104</v>
      </c>
      <c r="E3267" s="10" t="s">
        <v>383</v>
      </c>
      <c r="F3267" s="10">
        <v>1</v>
      </c>
    </row>
    <row r="3268" spans="1:6" x14ac:dyDescent="0.25">
      <c r="A3268" s="10">
        <v>10485534</v>
      </c>
      <c r="B3268" s="10" t="s">
        <v>348</v>
      </c>
      <c r="C3268" s="10" t="s">
        <v>180</v>
      </c>
      <c r="D3268" s="10" t="s">
        <v>104</v>
      </c>
      <c r="E3268" s="10" t="s">
        <v>384</v>
      </c>
      <c r="F3268" s="10">
        <v>1</v>
      </c>
    </row>
    <row r="3269" spans="1:6" x14ac:dyDescent="0.25">
      <c r="A3269" s="10">
        <v>10485534</v>
      </c>
      <c r="B3269" s="10" t="s">
        <v>348</v>
      </c>
      <c r="C3269" s="10" t="s">
        <v>180</v>
      </c>
      <c r="D3269" s="10" t="s">
        <v>104</v>
      </c>
      <c r="E3269" s="10" t="s">
        <v>385</v>
      </c>
      <c r="F3269" s="10">
        <v>1</v>
      </c>
    </row>
    <row r="3270" spans="1:6" x14ac:dyDescent="0.25">
      <c r="A3270" s="10">
        <v>10485534</v>
      </c>
      <c r="B3270" s="10" t="s">
        <v>348</v>
      </c>
      <c r="C3270" s="10" t="s">
        <v>180</v>
      </c>
      <c r="D3270" s="10" t="s">
        <v>104</v>
      </c>
      <c r="E3270" s="10" t="s">
        <v>377</v>
      </c>
      <c r="F3270" s="10">
        <v>0</v>
      </c>
    </row>
    <row r="3271" spans="1:6" x14ac:dyDescent="0.25">
      <c r="A3271" s="10">
        <v>10485535</v>
      </c>
      <c r="B3271" s="10" t="s">
        <v>348</v>
      </c>
      <c r="C3271" s="10" t="s">
        <v>204</v>
      </c>
      <c r="D3271" s="10" t="s">
        <v>186</v>
      </c>
      <c r="E3271" s="10" t="s">
        <v>380</v>
      </c>
      <c r="F3271" s="10">
        <v>0</v>
      </c>
    </row>
    <row r="3272" spans="1:6" x14ac:dyDescent="0.25">
      <c r="A3272" s="10">
        <v>10485535</v>
      </c>
      <c r="B3272" s="10" t="s">
        <v>348</v>
      </c>
      <c r="C3272" s="10" t="s">
        <v>204</v>
      </c>
      <c r="D3272" s="10" t="s">
        <v>186</v>
      </c>
      <c r="E3272" s="10" t="s">
        <v>381</v>
      </c>
      <c r="F3272" s="10">
        <v>0</v>
      </c>
    </row>
    <row r="3273" spans="1:6" x14ac:dyDescent="0.25">
      <c r="A3273" s="10">
        <v>10485535</v>
      </c>
      <c r="B3273" s="10" t="s">
        <v>348</v>
      </c>
      <c r="C3273" s="10" t="s">
        <v>204</v>
      </c>
      <c r="D3273" s="10" t="s">
        <v>186</v>
      </c>
      <c r="E3273" s="10" t="s">
        <v>382</v>
      </c>
      <c r="F3273" s="10">
        <v>0</v>
      </c>
    </row>
    <row r="3274" spans="1:6" x14ac:dyDescent="0.25">
      <c r="A3274" s="10">
        <v>10485535</v>
      </c>
      <c r="B3274" s="10" t="s">
        <v>348</v>
      </c>
      <c r="C3274" s="10" t="s">
        <v>204</v>
      </c>
      <c r="D3274" s="10" t="s">
        <v>186</v>
      </c>
      <c r="E3274" s="10" t="s">
        <v>383</v>
      </c>
      <c r="F3274" s="10">
        <v>0</v>
      </c>
    </row>
    <row r="3275" spans="1:6" x14ac:dyDescent="0.25">
      <c r="A3275" s="10">
        <v>10485535</v>
      </c>
      <c r="B3275" s="10" t="s">
        <v>348</v>
      </c>
      <c r="C3275" s="10" t="s">
        <v>204</v>
      </c>
      <c r="D3275" s="10" t="s">
        <v>186</v>
      </c>
      <c r="E3275" s="10" t="s">
        <v>384</v>
      </c>
      <c r="F3275" s="10">
        <v>0</v>
      </c>
    </row>
    <row r="3276" spans="1:6" x14ac:dyDescent="0.25">
      <c r="A3276" s="10">
        <v>10485535</v>
      </c>
      <c r="B3276" s="10" t="s">
        <v>348</v>
      </c>
      <c r="C3276" s="10" t="s">
        <v>204</v>
      </c>
      <c r="D3276" s="10" t="s">
        <v>186</v>
      </c>
      <c r="E3276" s="10" t="s">
        <v>385</v>
      </c>
      <c r="F3276" s="10">
        <v>0</v>
      </c>
    </row>
    <row r="3277" spans="1:6" x14ac:dyDescent="0.25">
      <c r="A3277" s="10">
        <v>10485535</v>
      </c>
      <c r="B3277" s="10" t="s">
        <v>348</v>
      </c>
      <c r="C3277" s="10" t="s">
        <v>204</v>
      </c>
      <c r="D3277" s="10" t="s">
        <v>186</v>
      </c>
      <c r="E3277" s="10" t="s">
        <v>377</v>
      </c>
      <c r="F3277" s="10">
        <v>1</v>
      </c>
    </row>
    <row r="3278" spans="1:6" x14ac:dyDescent="0.25">
      <c r="A3278" s="10">
        <v>10485536</v>
      </c>
      <c r="B3278" s="10" t="s">
        <v>348</v>
      </c>
      <c r="C3278" s="10" t="s">
        <v>264</v>
      </c>
      <c r="D3278" s="10" t="s">
        <v>186</v>
      </c>
      <c r="E3278" s="10" t="s">
        <v>380</v>
      </c>
      <c r="F3278" s="10">
        <v>1</v>
      </c>
    </row>
    <row r="3279" spans="1:6" x14ac:dyDescent="0.25">
      <c r="A3279" s="10">
        <v>10485536</v>
      </c>
      <c r="B3279" s="10" t="s">
        <v>348</v>
      </c>
      <c r="C3279" s="10" t="s">
        <v>264</v>
      </c>
      <c r="D3279" s="10" t="s">
        <v>186</v>
      </c>
      <c r="E3279" s="10" t="s">
        <v>381</v>
      </c>
      <c r="F3279" s="10">
        <v>1</v>
      </c>
    </row>
    <row r="3280" spans="1:6" x14ac:dyDescent="0.25">
      <c r="A3280" s="10">
        <v>10485536</v>
      </c>
      <c r="B3280" s="10" t="s">
        <v>348</v>
      </c>
      <c r="C3280" s="10" t="s">
        <v>264</v>
      </c>
      <c r="D3280" s="10" t="s">
        <v>186</v>
      </c>
      <c r="E3280" s="10" t="s">
        <v>382</v>
      </c>
      <c r="F3280" s="10">
        <v>1</v>
      </c>
    </row>
    <row r="3281" spans="1:6" x14ac:dyDescent="0.25">
      <c r="A3281" s="10">
        <v>10485536</v>
      </c>
      <c r="B3281" s="10" t="s">
        <v>348</v>
      </c>
      <c r="C3281" s="10" t="s">
        <v>264</v>
      </c>
      <c r="D3281" s="10" t="s">
        <v>186</v>
      </c>
      <c r="E3281" s="10" t="s">
        <v>383</v>
      </c>
      <c r="F3281" s="10">
        <v>1</v>
      </c>
    </row>
    <row r="3282" spans="1:6" x14ac:dyDescent="0.25">
      <c r="A3282" s="10">
        <v>10485536</v>
      </c>
      <c r="B3282" s="10" t="s">
        <v>348</v>
      </c>
      <c r="C3282" s="10" t="s">
        <v>264</v>
      </c>
      <c r="D3282" s="10" t="s">
        <v>186</v>
      </c>
      <c r="E3282" s="10" t="s">
        <v>384</v>
      </c>
      <c r="F3282" s="10">
        <v>1</v>
      </c>
    </row>
    <row r="3283" spans="1:6" x14ac:dyDescent="0.25">
      <c r="A3283" s="10">
        <v>10485536</v>
      </c>
      <c r="B3283" s="10" t="s">
        <v>348</v>
      </c>
      <c r="C3283" s="10" t="s">
        <v>264</v>
      </c>
      <c r="D3283" s="10" t="s">
        <v>186</v>
      </c>
      <c r="E3283" s="10" t="s">
        <v>385</v>
      </c>
      <c r="F3283" s="10">
        <v>1</v>
      </c>
    </row>
    <row r="3284" spans="1:6" x14ac:dyDescent="0.25">
      <c r="A3284" s="10">
        <v>10485536</v>
      </c>
      <c r="B3284" s="10" t="s">
        <v>348</v>
      </c>
      <c r="C3284" s="10" t="s">
        <v>264</v>
      </c>
      <c r="D3284" s="10" t="s">
        <v>186</v>
      </c>
      <c r="E3284" s="10" t="s">
        <v>377</v>
      </c>
      <c r="F3284" s="10">
        <v>0</v>
      </c>
    </row>
    <row r="3285" spans="1:6" x14ac:dyDescent="0.25">
      <c r="A3285" s="10">
        <v>10485537</v>
      </c>
      <c r="B3285" s="10" t="s">
        <v>348</v>
      </c>
      <c r="C3285" s="10" t="s">
        <v>69</v>
      </c>
      <c r="D3285" s="10" t="s">
        <v>48</v>
      </c>
      <c r="E3285" s="10" t="s">
        <v>380</v>
      </c>
      <c r="F3285" s="10">
        <v>1</v>
      </c>
    </row>
    <row r="3286" spans="1:6" x14ac:dyDescent="0.25">
      <c r="A3286" s="10">
        <v>10485537</v>
      </c>
      <c r="B3286" s="10" t="s">
        <v>348</v>
      </c>
      <c r="C3286" s="10" t="s">
        <v>69</v>
      </c>
      <c r="D3286" s="10" t="s">
        <v>48</v>
      </c>
      <c r="E3286" s="10" t="s">
        <v>381</v>
      </c>
      <c r="F3286" s="10">
        <v>1</v>
      </c>
    </row>
    <row r="3287" spans="1:6" x14ac:dyDescent="0.25">
      <c r="A3287" s="10">
        <v>10485537</v>
      </c>
      <c r="B3287" s="10" t="s">
        <v>348</v>
      </c>
      <c r="C3287" s="10" t="s">
        <v>69</v>
      </c>
      <c r="D3287" s="10" t="s">
        <v>48</v>
      </c>
      <c r="E3287" s="10" t="s">
        <v>382</v>
      </c>
      <c r="F3287" s="10">
        <v>1</v>
      </c>
    </row>
    <row r="3288" spans="1:6" x14ac:dyDescent="0.25">
      <c r="A3288" s="10">
        <v>10485537</v>
      </c>
      <c r="B3288" s="10" t="s">
        <v>348</v>
      </c>
      <c r="C3288" s="10" t="s">
        <v>69</v>
      </c>
      <c r="D3288" s="10" t="s">
        <v>48</v>
      </c>
      <c r="E3288" s="10" t="s">
        <v>383</v>
      </c>
      <c r="F3288" s="10">
        <v>1</v>
      </c>
    </row>
    <row r="3289" spans="1:6" x14ac:dyDescent="0.25">
      <c r="A3289" s="10">
        <v>10485537</v>
      </c>
      <c r="B3289" s="10" t="s">
        <v>348</v>
      </c>
      <c r="C3289" s="10" t="s">
        <v>69</v>
      </c>
      <c r="D3289" s="10" t="s">
        <v>48</v>
      </c>
      <c r="E3289" s="10" t="s">
        <v>384</v>
      </c>
      <c r="F3289" s="10">
        <v>1</v>
      </c>
    </row>
    <row r="3290" spans="1:6" x14ac:dyDescent="0.25">
      <c r="A3290" s="10">
        <v>10485537</v>
      </c>
      <c r="B3290" s="10" t="s">
        <v>348</v>
      </c>
      <c r="C3290" s="10" t="s">
        <v>69</v>
      </c>
      <c r="D3290" s="10" t="s">
        <v>48</v>
      </c>
      <c r="E3290" s="10" t="s">
        <v>385</v>
      </c>
      <c r="F3290" s="10">
        <v>1</v>
      </c>
    </row>
    <row r="3291" spans="1:6" x14ac:dyDescent="0.25">
      <c r="A3291" s="10">
        <v>10485537</v>
      </c>
      <c r="B3291" s="10" t="s">
        <v>348</v>
      </c>
      <c r="C3291" s="10" t="s">
        <v>69</v>
      </c>
      <c r="D3291" s="10" t="s">
        <v>48</v>
      </c>
      <c r="E3291" s="10" t="s">
        <v>377</v>
      </c>
      <c r="F3291" s="10">
        <v>0</v>
      </c>
    </row>
    <row r="3292" spans="1:6" x14ac:dyDescent="0.25">
      <c r="A3292" s="10">
        <v>10485538</v>
      </c>
      <c r="B3292" s="10" t="s">
        <v>348</v>
      </c>
      <c r="C3292" s="10" t="s">
        <v>191</v>
      </c>
      <c r="D3292" s="10" t="s">
        <v>186</v>
      </c>
      <c r="E3292" s="10" t="s">
        <v>380</v>
      </c>
      <c r="F3292" s="10">
        <v>1</v>
      </c>
    </row>
    <row r="3293" spans="1:6" x14ac:dyDescent="0.25">
      <c r="A3293" s="10">
        <v>10485538</v>
      </c>
      <c r="B3293" s="10" t="s">
        <v>348</v>
      </c>
      <c r="C3293" s="10" t="s">
        <v>191</v>
      </c>
      <c r="D3293" s="10" t="s">
        <v>186</v>
      </c>
      <c r="E3293" s="10" t="s">
        <v>381</v>
      </c>
      <c r="F3293" s="10">
        <v>1</v>
      </c>
    </row>
    <row r="3294" spans="1:6" x14ac:dyDescent="0.25">
      <c r="A3294" s="10">
        <v>10485538</v>
      </c>
      <c r="B3294" s="10" t="s">
        <v>348</v>
      </c>
      <c r="C3294" s="10" t="s">
        <v>191</v>
      </c>
      <c r="D3294" s="10" t="s">
        <v>186</v>
      </c>
      <c r="E3294" s="10" t="s">
        <v>382</v>
      </c>
      <c r="F3294" s="10">
        <v>1</v>
      </c>
    </row>
    <row r="3295" spans="1:6" x14ac:dyDescent="0.25">
      <c r="A3295" s="10">
        <v>10485538</v>
      </c>
      <c r="B3295" s="10" t="s">
        <v>348</v>
      </c>
      <c r="C3295" s="10" t="s">
        <v>191</v>
      </c>
      <c r="D3295" s="10" t="s">
        <v>186</v>
      </c>
      <c r="E3295" s="10" t="s">
        <v>383</v>
      </c>
      <c r="F3295" s="10">
        <v>1</v>
      </c>
    </row>
    <row r="3296" spans="1:6" x14ac:dyDescent="0.25">
      <c r="A3296" s="10">
        <v>10485538</v>
      </c>
      <c r="B3296" s="10" t="s">
        <v>348</v>
      </c>
      <c r="C3296" s="10" t="s">
        <v>191</v>
      </c>
      <c r="D3296" s="10" t="s">
        <v>186</v>
      </c>
      <c r="E3296" s="10" t="s">
        <v>384</v>
      </c>
      <c r="F3296" s="10">
        <v>1</v>
      </c>
    </row>
    <row r="3297" spans="1:6" x14ac:dyDescent="0.25">
      <c r="A3297" s="10">
        <v>10485538</v>
      </c>
      <c r="B3297" s="10" t="s">
        <v>348</v>
      </c>
      <c r="C3297" s="10" t="s">
        <v>191</v>
      </c>
      <c r="D3297" s="10" t="s">
        <v>186</v>
      </c>
      <c r="E3297" s="10" t="s">
        <v>385</v>
      </c>
      <c r="F3297" s="10">
        <v>1</v>
      </c>
    </row>
    <row r="3298" spans="1:6" x14ac:dyDescent="0.25">
      <c r="A3298" s="10">
        <v>10485538</v>
      </c>
      <c r="B3298" s="10" t="s">
        <v>348</v>
      </c>
      <c r="C3298" s="10" t="s">
        <v>191</v>
      </c>
      <c r="D3298" s="10" t="s">
        <v>186</v>
      </c>
      <c r="E3298" s="10" t="s">
        <v>377</v>
      </c>
      <c r="F3298" s="10">
        <v>0</v>
      </c>
    </row>
    <row r="3299" spans="1:6" x14ac:dyDescent="0.25">
      <c r="A3299" s="10">
        <v>10485539</v>
      </c>
      <c r="B3299" s="10" t="s">
        <v>348</v>
      </c>
      <c r="C3299" s="10" t="s">
        <v>177</v>
      </c>
      <c r="D3299" s="10" t="s">
        <v>104</v>
      </c>
      <c r="E3299" s="10" t="s">
        <v>380</v>
      </c>
      <c r="F3299" s="10">
        <v>1</v>
      </c>
    </row>
    <row r="3300" spans="1:6" x14ac:dyDescent="0.25">
      <c r="A3300" s="10">
        <v>10485539</v>
      </c>
      <c r="B3300" s="10" t="s">
        <v>348</v>
      </c>
      <c r="C3300" s="10" t="s">
        <v>177</v>
      </c>
      <c r="D3300" s="10" t="s">
        <v>104</v>
      </c>
      <c r="E3300" s="10" t="s">
        <v>381</v>
      </c>
      <c r="F3300" s="10">
        <v>1</v>
      </c>
    </row>
    <row r="3301" spans="1:6" x14ac:dyDescent="0.25">
      <c r="A3301" s="10">
        <v>10485539</v>
      </c>
      <c r="B3301" s="10" t="s">
        <v>348</v>
      </c>
      <c r="C3301" s="10" t="s">
        <v>177</v>
      </c>
      <c r="D3301" s="10" t="s">
        <v>104</v>
      </c>
      <c r="E3301" s="10" t="s">
        <v>382</v>
      </c>
      <c r="F3301" s="10">
        <v>1</v>
      </c>
    </row>
    <row r="3302" spans="1:6" x14ac:dyDescent="0.25">
      <c r="A3302" s="10">
        <v>10485539</v>
      </c>
      <c r="B3302" s="10" t="s">
        <v>348</v>
      </c>
      <c r="C3302" s="10" t="s">
        <v>177</v>
      </c>
      <c r="D3302" s="10" t="s">
        <v>104</v>
      </c>
      <c r="E3302" s="10" t="s">
        <v>383</v>
      </c>
      <c r="F3302" s="10">
        <v>1</v>
      </c>
    </row>
    <row r="3303" spans="1:6" x14ac:dyDescent="0.25">
      <c r="A3303" s="10">
        <v>10485539</v>
      </c>
      <c r="B3303" s="10" t="s">
        <v>348</v>
      </c>
      <c r="C3303" s="10" t="s">
        <v>177</v>
      </c>
      <c r="D3303" s="10" t="s">
        <v>104</v>
      </c>
      <c r="E3303" s="10" t="s">
        <v>384</v>
      </c>
      <c r="F3303" s="10">
        <v>1</v>
      </c>
    </row>
    <row r="3304" spans="1:6" x14ac:dyDescent="0.25">
      <c r="A3304" s="10">
        <v>10485539</v>
      </c>
      <c r="B3304" s="10" t="s">
        <v>348</v>
      </c>
      <c r="C3304" s="10" t="s">
        <v>177</v>
      </c>
      <c r="D3304" s="10" t="s">
        <v>104</v>
      </c>
      <c r="E3304" s="10" t="s">
        <v>385</v>
      </c>
      <c r="F3304" s="10">
        <v>1</v>
      </c>
    </row>
    <row r="3305" spans="1:6" x14ac:dyDescent="0.25">
      <c r="A3305" s="10">
        <v>10485539</v>
      </c>
      <c r="B3305" s="10" t="s">
        <v>348</v>
      </c>
      <c r="C3305" s="10" t="s">
        <v>177</v>
      </c>
      <c r="D3305" s="10" t="s">
        <v>104</v>
      </c>
      <c r="E3305" s="10" t="s">
        <v>377</v>
      </c>
      <c r="F3305" s="10">
        <v>0</v>
      </c>
    </row>
    <row r="3306" spans="1:6" x14ac:dyDescent="0.25">
      <c r="A3306" s="10">
        <v>10485540</v>
      </c>
      <c r="B3306" s="10" t="s">
        <v>348</v>
      </c>
      <c r="C3306" s="10" t="s">
        <v>256</v>
      </c>
      <c r="D3306" s="10" t="s">
        <v>253</v>
      </c>
      <c r="E3306" s="10" t="s">
        <v>380</v>
      </c>
      <c r="F3306" s="10">
        <v>0</v>
      </c>
    </row>
    <row r="3307" spans="1:6" x14ac:dyDescent="0.25">
      <c r="A3307" s="10">
        <v>10485540</v>
      </c>
      <c r="B3307" s="10" t="s">
        <v>348</v>
      </c>
      <c r="C3307" s="10" t="s">
        <v>256</v>
      </c>
      <c r="D3307" s="10" t="s">
        <v>253</v>
      </c>
      <c r="E3307" s="10" t="s">
        <v>381</v>
      </c>
      <c r="F3307" s="10">
        <v>0</v>
      </c>
    </row>
    <row r="3308" spans="1:6" x14ac:dyDescent="0.25">
      <c r="A3308" s="10">
        <v>10485540</v>
      </c>
      <c r="B3308" s="10" t="s">
        <v>348</v>
      </c>
      <c r="C3308" s="10" t="s">
        <v>256</v>
      </c>
      <c r="D3308" s="10" t="s">
        <v>253</v>
      </c>
      <c r="E3308" s="10" t="s">
        <v>382</v>
      </c>
      <c r="F3308" s="10">
        <v>1</v>
      </c>
    </row>
    <row r="3309" spans="1:6" x14ac:dyDescent="0.25">
      <c r="A3309" s="10">
        <v>10485540</v>
      </c>
      <c r="B3309" s="10" t="s">
        <v>348</v>
      </c>
      <c r="C3309" s="10" t="s">
        <v>256</v>
      </c>
      <c r="D3309" s="10" t="s">
        <v>253</v>
      </c>
      <c r="E3309" s="10" t="s">
        <v>383</v>
      </c>
      <c r="F3309" s="10">
        <v>1</v>
      </c>
    </row>
    <row r="3310" spans="1:6" x14ac:dyDescent="0.25">
      <c r="A3310" s="10">
        <v>10485540</v>
      </c>
      <c r="B3310" s="10" t="s">
        <v>348</v>
      </c>
      <c r="C3310" s="10" t="s">
        <v>256</v>
      </c>
      <c r="D3310" s="10" t="s">
        <v>253</v>
      </c>
      <c r="E3310" s="10" t="s">
        <v>384</v>
      </c>
      <c r="F3310" s="10">
        <v>0</v>
      </c>
    </row>
    <row r="3311" spans="1:6" x14ac:dyDescent="0.25">
      <c r="A3311" s="10">
        <v>10485540</v>
      </c>
      <c r="B3311" s="10" t="s">
        <v>348</v>
      </c>
      <c r="C3311" s="10" t="s">
        <v>256</v>
      </c>
      <c r="D3311" s="10" t="s">
        <v>253</v>
      </c>
      <c r="E3311" s="10" t="s">
        <v>385</v>
      </c>
      <c r="F3311" s="10">
        <v>0</v>
      </c>
    </row>
    <row r="3312" spans="1:6" x14ac:dyDescent="0.25">
      <c r="A3312" s="10">
        <v>10485540</v>
      </c>
      <c r="B3312" s="10" t="s">
        <v>348</v>
      </c>
      <c r="C3312" s="10" t="s">
        <v>256</v>
      </c>
      <c r="D3312" s="10" t="s">
        <v>253</v>
      </c>
      <c r="E3312" s="10" t="s">
        <v>377</v>
      </c>
      <c r="F3312" s="10">
        <v>0</v>
      </c>
    </row>
    <row r="3313" spans="1:6" x14ac:dyDescent="0.25">
      <c r="A3313" s="10">
        <v>10485541</v>
      </c>
      <c r="B3313" s="10" t="s">
        <v>348</v>
      </c>
      <c r="C3313" s="10" t="s">
        <v>128</v>
      </c>
      <c r="D3313" s="10" t="s">
        <v>104</v>
      </c>
      <c r="E3313" s="10" t="s">
        <v>380</v>
      </c>
      <c r="F3313" s="10">
        <v>1</v>
      </c>
    </row>
    <row r="3314" spans="1:6" x14ac:dyDescent="0.25">
      <c r="A3314" s="10">
        <v>10485541</v>
      </c>
      <c r="B3314" s="10" t="s">
        <v>348</v>
      </c>
      <c r="C3314" s="10" t="s">
        <v>128</v>
      </c>
      <c r="D3314" s="10" t="s">
        <v>104</v>
      </c>
      <c r="E3314" s="10" t="s">
        <v>381</v>
      </c>
      <c r="F3314" s="10">
        <v>1</v>
      </c>
    </row>
    <row r="3315" spans="1:6" x14ac:dyDescent="0.25">
      <c r="A3315" s="10">
        <v>10485541</v>
      </c>
      <c r="B3315" s="10" t="s">
        <v>348</v>
      </c>
      <c r="C3315" s="10" t="s">
        <v>128</v>
      </c>
      <c r="D3315" s="10" t="s">
        <v>104</v>
      </c>
      <c r="E3315" s="10" t="s">
        <v>382</v>
      </c>
      <c r="F3315" s="10">
        <v>1</v>
      </c>
    </row>
    <row r="3316" spans="1:6" x14ac:dyDescent="0.25">
      <c r="A3316" s="10">
        <v>10485541</v>
      </c>
      <c r="B3316" s="10" t="s">
        <v>348</v>
      </c>
      <c r="C3316" s="10" t="s">
        <v>128</v>
      </c>
      <c r="D3316" s="10" t="s">
        <v>104</v>
      </c>
      <c r="E3316" s="10" t="s">
        <v>383</v>
      </c>
      <c r="F3316" s="10">
        <v>1</v>
      </c>
    </row>
    <row r="3317" spans="1:6" x14ac:dyDescent="0.25">
      <c r="A3317" s="10">
        <v>10485541</v>
      </c>
      <c r="B3317" s="10" t="s">
        <v>348</v>
      </c>
      <c r="C3317" s="10" t="s">
        <v>128</v>
      </c>
      <c r="D3317" s="10" t="s">
        <v>104</v>
      </c>
      <c r="E3317" s="10" t="s">
        <v>384</v>
      </c>
      <c r="F3317" s="10">
        <v>1</v>
      </c>
    </row>
    <row r="3318" spans="1:6" x14ac:dyDescent="0.25">
      <c r="A3318" s="10">
        <v>10485541</v>
      </c>
      <c r="B3318" s="10" t="s">
        <v>348</v>
      </c>
      <c r="C3318" s="10" t="s">
        <v>128</v>
      </c>
      <c r="D3318" s="10" t="s">
        <v>104</v>
      </c>
      <c r="E3318" s="10" t="s">
        <v>385</v>
      </c>
      <c r="F3318" s="10">
        <v>0</v>
      </c>
    </row>
    <row r="3319" spans="1:6" x14ac:dyDescent="0.25">
      <c r="A3319" s="10">
        <v>10485541</v>
      </c>
      <c r="B3319" s="10" t="s">
        <v>348</v>
      </c>
      <c r="C3319" s="10" t="s">
        <v>128</v>
      </c>
      <c r="D3319" s="10" t="s">
        <v>104</v>
      </c>
      <c r="E3319" s="10" t="s">
        <v>377</v>
      </c>
      <c r="F3319" s="10">
        <v>0</v>
      </c>
    </row>
    <row r="3320" spans="1:6" x14ac:dyDescent="0.25">
      <c r="A3320" s="10">
        <v>10485542</v>
      </c>
      <c r="B3320" s="10" t="s">
        <v>348</v>
      </c>
      <c r="C3320" s="10" t="s">
        <v>166</v>
      </c>
      <c r="D3320" s="10" t="s">
        <v>104</v>
      </c>
      <c r="E3320" s="10" t="s">
        <v>380</v>
      </c>
      <c r="F3320" s="10">
        <v>0</v>
      </c>
    </row>
    <row r="3321" spans="1:6" x14ac:dyDescent="0.25">
      <c r="A3321" s="10">
        <v>10485542</v>
      </c>
      <c r="B3321" s="10" t="s">
        <v>348</v>
      </c>
      <c r="C3321" s="10" t="s">
        <v>166</v>
      </c>
      <c r="D3321" s="10" t="s">
        <v>104</v>
      </c>
      <c r="E3321" s="10" t="s">
        <v>381</v>
      </c>
      <c r="F3321" s="10">
        <v>0</v>
      </c>
    </row>
    <row r="3322" spans="1:6" x14ac:dyDescent="0.25">
      <c r="A3322" s="10">
        <v>10485542</v>
      </c>
      <c r="B3322" s="10" t="s">
        <v>348</v>
      </c>
      <c r="C3322" s="10" t="s">
        <v>166</v>
      </c>
      <c r="D3322" s="10" t="s">
        <v>104</v>
      </c>
      <c r="E3322" s="10" t="s">
        <v>382</v>
      </c>
      <c r="F3322" s="10">
        <v>0</v>
      </c>
    </row>
    <row r="3323" spans="1:6" x14ac:dyDescent="0.25">
      <c r="A3323" s="10">
        <v>10485542</v>
      </c>
      <c r="B3323" s="10" t="s">
        <v>348</v>
      </c>
      <c r="C3323" s="10" t="s">
        <v>166</v>
      </c>
      <c r="D3323" s="10" t="s">
        <v>104</v>
      </c>
      <c r="E3323" s="10" t="s">
        <v>383</v>
      </c>
      <c r="F3323" s="10">
        <v>1</v>
      </c>
    </row>
    <row r="3324" spans="1:6" x14ac:dyDescent="0.25">
      <c r="A3324" s="10">
        <v>10485542</v>
      </c>
      <c r="B3324" s="10" t="s">
        <v>348</v>
      </c>
      <c r="C3324" s="10" t="s">
        <v>166</v>
      </c>
      <c r="D3324" s="10" t="s">
        <v>104</v>
      </c>
      <c r="E3324" s="10" t="s">
        <v>384</v>
      </c>
      <c r="F3324" s="10">
        <v>0</v>
      </c>
    </row>
    <row r="3325" spans="1:6" x14ac:dyDescent="0.25">
      <c r="A3325" s="10">
        <v>10485542</v>
      </c>
      <c r="B3325" s="10" t="s">
        <v>348</v>
      </c>
      <c r="C3325" s="10" t="s">
        <v>166</v>
      </c>
      <c r="D3325" s="10" t="s">
        <v>104</v>
      </c>
      <c r="E3325" s="10" t="s">
        <v>385</v>
      </c>
      <c r="F3325" s="10">
        <v>0</v>
      </c>
    </row>
    <row r="3326" spans="1:6" x14ac:dyDescent="0.25">
      <c r="A3326" s="10">
        <v>10485542</v>
      </c>
      <c r="B3326" s="10" t="s">
        <v>348</v>
      </c>
      <c r="C3326" s="10" t="s">
        <v>166</v>
      </c>
      <c r="D3326" s="10" t="s">
        <v>104</v>
      </c>
      <c r="E3326" s="10" t="s">
        <v>377</v>
      </c>
      <c r="F3326" s="10">
        <v>0</v>
      </c>
    </row>
    <row r="3327" spans="1:6" x14ac:dyDescent="0.25">
      <c r="A3327" s="10">
        <v>10485543</v>
      </c>
      <c r="B3327" s="10" t="s">
        <v>348</v>
      </c>
      <c r="C3327" s="10" t="s">
        <v>174</v>
      </c>
      <c r="D3327" s="10" t="s">
        <v>104</v>
      </c>
      <c r="E3327" s="10" t="s">
        <v>380</v>
      </c>
      <c r="F3327" s="10">
        <v>1</v>
      </c>
    </row>
    <row r="3328" spans="1:6" x14ac:dyDescent="0.25">
      <c r="A3328" s="10">
        <v>10485543</v>
      </c>
      <c r="B3328" s="10" t="s">
        <v>348</v>
      </c>
      <c r="C3328" s="10" t="s">
        <v>174</v>
      </c>
      <c r="D3328" s="10" t="s">
        <v>104</v>
      </c>
      <c r="E3328" s="10" t="s">
        <v>381</v>
      </c>
      <c r="F3328" s="10">
        <v>1</v>
      </c>
    </row>
    <row r="3329" spans="1:6" x14ac:dyDescent="0.25">
      <c r="A3329" s="10">
        <v>10485543</v>
      </c>
      <c r="B3329" s="10" t="s">
        <v>348</v>
      </c>
      <c r="C3329" s="10" t="s">
        <v>174</v>
      </c>
      <c r="D3329" s="10" t="s">
        <v>104</v>
      </c>
      <c r="E3329" s="10" t="s">
        <v>382</v>
      </c>
      <c r="F3329" s="10">
        <v>1</v>
      </c>
    </row>
    <row r="3330" spans="1:6" x14ac:dyDescent="0.25">
      <c r="A3330" s="10">
        <v>10485543</v>
      </c>
      <c r="B3330" s="10" t="s">
        <v>348</v>
      </c>
      <c r="C3330" s="10" t="s">
        <v>174</v>
      </c>
      <c r="D3330" s="10" t="s">
        <v>104</v>
      </c>
      <c r="E3330" s="10" t="s">
        <v>383</v>
      </c>
      <c r="F3330" s="10">
        <v>1</v>
      </c>
    </row>
    <row r="3331" spans="1:6" x14ac:dyDescent="0.25">
      <c r="A3331" s="10">
        <v>10485543</v>
      </c>
      <c r="B3331" s="10" t="s">
        <v>348</v>
      </c>
      <c r="C3331" s="10" t="s">
        <v>174</v>
      </c>
      <c r="D3331" s="10" t="s">
        <v>104</v>
      </c>
      <c r="E3331" s="10" t="s">
        <v>384</v>
      </c>
      <c r="F3331" s="10">
        <v>1</v>
      </c>
    </row>
    <row r="3332" spans="1:6" x14ac:dyDescent="0.25">
      <c r="A3332" s="10">
        <v>10485543</v>
      </c>
      <c r="B3332" s="10" t="s">
        <v>348</v>
      </c>
      <c r="C3332" s="10" t="s">
        <v>174</v>
      </c>
      <c r="D3332" s="10" t="s">
        <v>104</v>
      </c>
      <c r="E3332" s="10" t="s">
        <v>385</v>
      </c>
      <c r="F3332" s="10">
        <v>1</v>
      </c>
    </row>
    <row r="3333" spans="1:6" x14ac:dyDescent="0.25">
      <c r="A3333" s="10">
        <v>10485543</v>
      </c>
      <c r="B3333" s="10" t="s">
        <v>348</v>
      </c>
      <c r="C3333" s="10" t="s">
        <v>174</v>
      </c>
      <c r="D3333" s="10" t="s">
        <v>104</v>
      </c>
      <c r="E3333" s="10" t="s">
        <v>377</v>
      </c>
      <c r="F3333" s="10">
        <v>0</v>
      </c>
    </row>
    <row r="3334" spans="1:6" x14ac:dyDescent="0.25">
      <c r="A3334" s="10">
        <v>10485544</v>
      </c>
      <c r="B3334" s="10" t="s">
        <v>348</v>
      </c>
      <c r="C3334" s="10" t="s">
        <v>146</v>
      </c>
      <c r="D3334" s="10" t="s">
        <v>136</v>
      </c>
      <c r="E3334" s="10" t="s">
        <v>380</v>
      </c>
      <c r="F3334" s="10">
        <v>1</v>
      </c>
    </row>
    <row r="3335" spans="1:6" x14ac:dyDescent="0.25">
      <c r="A3335" s="10">
        <v>10485544</v>
      </c>
      <c r="B3335" s="10" t="s">
        <v>348</v>
      </c>
      <c r="C3335" s="10" t="s">
        <v>146</v>
      </c>
      <c r="D3335" s="10" t="s">
        <v>136</v>
      </c>
      <c r="E3335" s="10" t="s">
        <v>381</v>
      </c>
      <c r="F3335" s="10">
        <v>1</v>
      </c>
    </row>
    <row r="3336" spans="1:6" x14ac:dyDescent="0.25">
      <c r="A3336" s="10">
        <v>10485544</v>
      </c>
      <c r="B3336" s="10" t="s">
        <v>348</v>
      </c>
      <c r="C3336" s="10" t="s">
        <v>146</v>
      </c>
      <c r="D3336" s="10" t="s">
        <v>136</v>
      </c>
      <c r="E3336" s="10" t="s">
        <v>382</v>
      </c>
      <c r="F3336" s="10">
        <v>1</v>
      </c>
    </row>
    <row r="3337" spans="1:6" x14ac:dyDescent="0.25">
      <c r="A3337" s="10">
        <v>10485544</v>
      </c>
      <c r="B3337" s="10" t="s">
        <v>348</v>
      </c>
      <c r="C3337" s="10" t="s">
        <v>146</v>
      </c>
      <c r="D3337" s="10" t="s">
        <v>136</v>
      </c>
      <c r="E3337" s="10" t="s">
        <v>383</v>
      </c>
      <c r="F3337" s="10">
        <v>1</v>
      </c>
    </row>
    <row r="3338" spans="1:6" x14ac:dyDescent="0.25">
      <c r="A3338" s="10">
        <v>10485544</v>
      </c>
      <c r="B3338" s="10" t="s">
        <v>348</v>
      </c>
      <c r="C3338" s="10" t="s">
        <v>146</v>
      </c>
      <c r="D3338" s="10" t="s">
        <v>136</v>
      </c>
      <c r="E3338" s="10" t="s">
        <v>384</v>
      </c>
      <c r="F3338" s="10">
        <v>1</v>
      </c>
    </row>
    <row r="3339" spans="1:6" x14ac:dyDescent="0.25">
      <c r="A3339" s="10">
        <v>10485544</v>
      </c>
      <c r="B3339" s="10" t="s">
        <v>348</v>
      </c>
      <c r="C3339" s="10" t="s">
        <v>146</v>
      </c>
      <c r="D3339" s="10" t="s">
        <v>136</v>
      </c>
      <c r="E3339" s="10" t="s">
        <v>385</v>
      </c>
      <c r="F3339" s="10">
        <v>1</v>
      </c>
    </row>
    <row r="3340" spans="1:6" x14ac:dyDescent="0.25">
      <c r="A3340" s="10">
        <v>10485544</v>
      </c>
      <c r="B3340" s="10" t="s">
        <v>348</v>
      </c>
      <c r="C3340" s="10" t="s">
        <v>146</v>
      </c>
      <c r="D3340" s="10" t="s">
        <v>136</v>
      </c>
      <c r="E3340" s="10" t="s">
        <v>377</v>
      </c>
      <c r="F3340" s="10">
        <v>0</v>
      </c>
    </row>
    <row r="3341" spans="1:6" x14ac:dyDescent="0.25">
      <c r="A3341" s="10">
        <v>10485545</v>
      </c>
      <c r="B3341" s="10" t="s">
        <v>348</v>
      </c>
      <c r="C3341" s="10" t="s">
        <v>60</v>
      </c>
      <c r="D3341" s="10" t="s">
        <v>48</v>
      </c>
      <c r="E3341" s="10" t="s">
        <v>380</v>
      </c>
      <c r="F3341" s="10">
        <v>1</v>
      </c>
    </row>
    <row r="3342" spans="1:6" x14ac:dyDescent="0.25">
      <c r="A3342" s="10">
        <v>10485545</v>
      </c>
      <c r="B3342" s="10" t="s">
        <v>348</v>
      </c>
      <c r="C3342" s="10" t="s">
        <v>60</v>
      </c>
      <c r="D3342" s="10" t="s">
        <v>48</v>
      </c>
      <c r="E3342" s="10" t="s">
        <v>381</v>
      </c>
      <c r="F3342" s="10">
        <v>1</v>
      </c>
    </row>
    <row r="3343" spans="1:6" x14ac:dyDescent="0.25">
      <c r="A3343" s="10">
        <v>10485545</v>
      </c>
      <c r="B3343" s="10" t="s">
        <v>348</v>
      </c>
      <c r="C3343" s="10" t="s">
        <v>60</v>
      </c>
      <c r="D3343" s="10" t="s">
        <v>48</v>
      </c>
      <c r="E3343" s="10" t="s">
        <v>382</v>
      </c>
      <c r="F3343" s="10">
        <v>1</v>
      </c>
    </row>
    <row r="3344" spans="1:6" x14ac:dyDescent="0.25">
      <c r="A3344" s="10">
        <v>10485545</v>
      </c>
      <c r="B3344" s="10" t="s">
        <v>348</v>
      </c>
      <c r="C3344" s="10" t="s">
        <v>60</v>
      </c>
      <c r="D3344" s="10" t="s">
        <v>48</v>
      </c>
      <c r="E3344" s="10" t="s">
        <v>383</v>
      </c>
      <c r="F3344" s="10">
        <v>1</v>
      </c>
    </row>
    <row r="3345" spans="1:6" x14ac:dyDescent="0.25">
      <c r="A3345" s="10">
        <v>10485545</v>
      </c>
      <c r="B3345" s="10" t="s">
        <v>348</v>
      </c>
      <c r="C3345" s="10" t="s">
        <v>60</v>
      </c>
      <c r="D3345" s="10" t="s">
        <v>48</v>
      </c>
      <c r="E3345" s="10" t="s">
        <v>384</v>
      </c>
      <c r="F3345" s="10">
        <v>1</v>
      </c>
    </row>
    <row r="3346" spans="1:6" x14ac:dyDescent="0.25">
      <c r="A3346" s="10">
        <v>10485545</v>
      </c>
      <c r="B3346" s="10" t="s">
        <v>348</v>
      </c>
      <c r="C3346" s="10" t="s">
        <v>60</v>
      </c>
      <c r="D3346" s="10" t="s">
        <v>48</v>
      </c>
      <c r="E3346" s="10" t="s">
        <v>385</v>
      </c>
      <c r="F3346" s="10">
        <v>1</v>
      </c>
    </row>
    <row r="3347" spans="1:6" x14ac:dyDescent="0.25">
      <c r="A3347" s="10">
        <v>10485545</v>
      </c>
      <c r="B3347" s="10" t="s">
        <v>348</v>
      </c>
      <c r="C3347" s="10" t="s">
        <v>60</v>
      </c>
      <c r="D3347" s="10" t="s">
        <v>48</v>
      </c>
      <c r="E3347" s="10" t="s">
        <v>377</v>
      </c>
      <c r="F3347" s="10">
        <v>0</v>
      </c>
    </row>
    <row r="3348" spans="1:6" x14ac:dyDescent="0.25">
      <c r="A3348" s="10">
        <v>10485546</v>
      </c>
      <c r="B3348" s="10" t="s">
        <v>348</v>
      </c>
      <c r="C3348" s="10" t="s">
        <v>47</v>
      </c>
      <c r="D3348" s="10" t="s">
        <v>48</v>
      </c>
      <c r="E3348" s="10" t="s">
        <v>380</v>
      </c>
      <c r="F3348" s="10">
        <v>0</v>
      </c>
    </row>
    <row r="3349" spans="1:6" x14ac:dyDescent="0.25">
      <c r="A3349" s="10">
        <v>10485546</v>
      </c>
      <c r="B3349" s="10" t="s">
        <v>348</v>
      </c>
      <c r="C3349" s="10" t="s">
        <v>47</v>
      </c>
      <c r="D3349" s="10" t="s">
        <v>48</v>
      </c>
      <c r="E3349" s="10" t="s">
        <v>381</v>
      </c>
      <c r="F3349" s="10">
        <v>0</v>
      </c>
    </row>
    <row r="3350" spans="1:6" x14ac:dyDescent="0.25">
      <c r="A3350" s="10">
        <v>10485546</v>
      </c>
      <c r="B3350" s="10" t="s">
        <v>348</v>
      </c>
      <c r="C3350" s="10" t="s">
        <v>47</v>
      </c>
      <c r="D3350" s="10" t="s">
        <v>48</v>
      </c>
      <c r="E3350" s="10" t="s">
        <v>382</v>
      </c>
      <c r="F3350" s="10">
        <v>0</v>
      </c>
    </row>
    <row r="3351" spans="1:6" x14ac:dyDescent="0.25">
      <c r="A3351" s="10">
        <v>10485546</v>
      </c>
      <c r="B3351" s="10" t="s">
        <v>348</v>
      </c>
      <c r="C3351" s="10" t="s">
        <v>47</v>
      </c>
      <c r="D3351" s="10" t="s">
        <v>48</v>
      </c>
      <c r="E3351" s="10" t="s">
        <v>383</v>
      </c>
      <c r="F3351" s="10">
        <v>0</v>
      </c>
    </row>
    <row r="3352" spans="1:6" x14ac:dyDescent="0.25">
      <c r="A3352" s="10">
        <v>10485546</v>
      </c>
      <c r="B3352" s="10" t="s">
        <v>348</v>
      </c>
      <c r="C3352" s="10" t="s">
        <v>47</v>
      </c>
      <c r="D3352" s="10" t="s">
        <v>48</v>
      </c>
      <c r="E3352" s="10" t="s">
        <v>384</v>
      </c>
      <c r="F3352" s="10">
        <v>0</v>
      </c>
    </row>
    <row r="3353" spans="1:6" x14ac:dyDescent="0.25">
      <c r="A3353" s="10">
        <v>10485546</v>
      </c>
      <c r="B3353" s="10" t="s">
        <v>348</v>
      </c>
      <c r="C3353" s="10" t="s">
        <v>47</v>
      </c>
      <c r="D3353" s="10" t="s">
        <v>48</v>
      </c>
      <c r="E3353" s="10" t="s">
        <v>385</v>
      </c>
      <c r="F3353" s="10">
        <v>0</v>
      </c>
    </row>
    <row r="3354" spans="1:6" x14ac:dyDescent="0.25">
      <c r="A3354" s="10">
        <v>10485546</v>
      </c>
      <c r="B3354" s="10" t="s">
        <v>348</v>
      </c>
      <c r="C3354" s="10" t="s">
        <v>47</v>
      </c>
      <c r="D3354" s="10" t="s">
        <v>48</v>
      </c>
      <c r="E3354" s="10" t="s">
        <v>377</v>
      </c>
      <c r="F3354" s="10">
        <v>1</v>
      </c>
    </row>
    <row r="3355" spans="1:6" x14ac:dyDescent="0.25">
      <c r="A3355" s="10">
        <v>10485547</v>
      </c>
      <c r="B3355" s="10" t="s">
        <v>348</v>
      </c>
      <c r="C3355" s="10" t="s">
        <v>141</v>
      </c>
      <c r="D3355" s="10" t="s">
        <v>136</v>
      </c>
      <c r="E3355" s="10" t="s">
        <v>380</v>
      </c>
      <c r="F3355" s="10">
        <v>1</v>
      </c>
    </row>
    <row r="3356" spans="1:6" x14ac:dyDescent="0.25">
      <c r="A3356" s="10">
        <v>10485547</v>
      </c>
      <c r="B3356" s="10" t="s">
        <v>348</v>
      </c>
      <c r="C3356" s="10" t="s">
        <v>141</v>
      </c>
      <c r="D3356" s="10" t="s">
        <v>136</v>
      </c>
      <c r="E3356" s="10" t="s">
        <v>381</v>
      </c>
      <c r="F3356" s="10">
        <v>1</v>
      </c>
    </row>
    <row r="3357" spans="1:6" x14ac:dyDescent="0.25">
      <c r="A3357" s="10">
        <v>10485547</v>
      </c>
      <c r="B3357" s="10" t="s">
        <v>348</v>
      </c>
      <c r="C3357" s="10" t="s">
        <v>141</v>
      </c>
      <c r="D3357" s="10" t="s">
        <v>136</v>
      </c>
      <c r="E3357" s="10" t="s">
        <v>382</v>
      </c>
      <c r="F3357" s="10">
        <v>1</v>
      </c>
    </row>
    <row r="3358" spans="1:6" x14ac:dyDescent="0.25">
      <c r="A3358" s="10">
        <v>10485547</v>
      </c>
      <c r="B3358" s="10" t="s">
        <v>348</v>
      </c>
      <c r="C3358" s="10" t="s">
        <v>141</v>
      </c>
      <c r="D3358" s="10" t="s">
        <v>136</v>
      </c>
      <c r="E3358" s="10" t="s">
        <v>383</v>
      </c>
      <c r="F3358" s="10">
        <v>1</v>
      </c>
    </row>
    <row r="3359" spans="1:6" x14ac:dyDescent="0.25">
      <c r="A3359" s="10">
        <v>10485547</v>
      </c>
      <c r="B3359" s="10" t="s">
        <v>348</v>
      </c>
      <c r="C3359" s="10" t="s">
        <v>141</v>
      </c>
      <c r="D3359" s="10" t="s">
        <v>136</v>
      </c>
      <c r="E3359" s="10" t="s">
        <v>384</v>
      </c>
      <c r="F3359" s="10">
        <v>1</v>
      </c>
    </row>
    <row r="3360" spans="1:6" x14ac:dyDescent="0.25">
      <c r="A3360" s="10">
        <v>10485547</v>
      </c>
      <c r="B3360" s="10" t="s">
        <v>348</v>
      </c>
      <c r="C3360" s="10" t="s">
        <v>141</v>
      </c>
      <c r="D3360" s="10" t="s">
        <v>136</v>
      </c>
      <c r="E3360" s="10" t="s">
        <v>385</v>
      </c>
      <c r="F3360" s="10">
        <v>1</v>
      </c>
    </row>
    <row r="3361" spans="1:6" x14ac:dyDescent="0.25">
      <c r="A3361" s="10">
        <v>10485547</v>
      </c>
      <c r="B3361" s="10" t="s">
        <v>348</v>
      </c>
      <c r="C3361" s="10" t="s">
        <v>141</v>
      </c>
      <c r="D3361" s="10" t="s">
        <v>136</v>
      </c>
      <c r="E3361" s="10" t="s">
        <v>377</v>
      </c>
      <c r="F3361" s="10">
        <v>0</v>
      </c>
    </row>
    <row r="3362" spans="1:6" x14ac:dyDescent="0.25">
      <c r="A3362" s="10">
        <v>10485548</v>
      </c>
      <c r="B3362" s="10" t="s">
        <v>348</v>
      </c>
      <c r="C3362" s="10" t="s">
        <v>292</v>
      </c>
      <c r="D3362" s="10" t="s">
        <v>233</v>
      </c>
      <c r="E3362" s="10" t="s">
        <v>380</v>
      </c>
      <c r="F3362" s="10">
        <v>1</v>
      </c>
    </row>
    <row r="3363" spans="1:6" x14ac:dyDescent="0.25">
      <c r="A3363" s="10">
        <v>10485548</v>
      </c>
      <c r="B3363" s="10" t="s">
        <v>348</v>
      </c>
      <c r="C3363" s="10" t="s">
        <v>292</v>
      </c>
      <c r="D3363" s="10" t="s">
        <v>233</v>
      </c>
      <c r="E3363" s="10" t="s">
        <v>381</v>
      </c>
      <c r="F3363" s="10">
        <v>1</v>
      </c>
    </row>
    <row r="3364" spans="1:6" x14ac:dyDescent="0.25">
      <c r="A3364" s="10">
        <v>10485548</v>
      </c>
      <c r="B3364" s="10" t="s">
        <v>348</v>
      </c>
      <c r="C3364" s="10" t="s">
        <v>292</v>
      </c>
      <c r="D3364" s="10" t="s">
        <v>233</v>
      </c>
      <c r="E3364" s="10" t="s">
        <v>382</v>
      </c>
      <c r="F3364" s="10">
        <v>1</v>
      </c>
    </row>
    <row r="3365" spans="1:6" x14ac:dyDescent="0.25">
      <c r="A3365" s="10">
        <v>10485548</v>
      </c>
      <c r="B3365" s="10" t="s">
        <v>348</v>
      </c>
      <c r="C3365" s="10" t="s">
        <v>292</v>
      </c>
      <c r="D3365" s="10" t="s">
        <v>233</v>
      </c>
      <c r="E3365" s="10" t="s">
        <v>383</v>
      </c>
      <c r="F3365" s="10">
        <v>1</v>
      </c>
    </row>
    <row r="3366" spans="1:6" x14ac:dyDescent="0.25">
      <c r="A3366" s="10">
        <v>10485548</v>
      </c>
      <c r="B3366" s="10" t="s">
        <v>348</v>
      </c>
      <c r="C3366" s="10" t="s">
        <v>292</v>
      </c>
      <c r="D3366" s="10" t="s">
        <v>233</v>
      </c>
      <c r="E3366" s="10" t="s">
        <v>384</v>
      </c>
      <c r="F3366" s="10">
        <v>1</v>
      </c>
    </row>
    <row r="3367" spans="1:6" x14ac:dyDescent="0.25">
      <c r="A3367" s="10">
        <v>10485548</v>
      </c>
      <c r="B3367" s="10" t="s">
        <v>348</v>
      </c>
      <c r="C3367" s="10" t="s">
        <v>292</v>
      </c>
      <c r="D3367" s="10" t="s">
        <v>233</v>
      </c>
      <c r="E3367" s="10" t="s">
        <v>385</v>
      </c>
      <c r="F3367" s="10">
        <v>0</v>
      </c>
    </row>
    <row r="3368" spans="1:6" x14ac:dyDescent="0.25">
      <c r="A3368" s="10">
        <v>10485548</v>
      </c>
      <c r="B3368" s="10" t="s">
        <v>348</v>
      </c>
      <c r="C3368" s="10" t="s">
        <v>292</v>
      </c>
      <c r="D3368" s="10" t="s">
        <v>233</v>
      </c>
      <c r="E3368" s="10" t="s">
        <v>377</v>
      </c>
      <c r="F3368" s="10">
        <v>0</v>
      </c>
    </row>
    <row r="3369" spans="1:6" x14ac:dyDescent="0.25">
      <c r="A3369" s="10">
        <v>10485549</v>
      </c>
      <c r="B3369" s="10" t="s">
        <v>348</v>
      </c>
      <c r="C3369" s="10" t="s">
        <v>272</v>
      </c>
      <c r="D3369" s="10" t="s">
        <v>253</v>
      </c>
      <c r="E3369" s="10" t="s">
        <v>380</v>
      </c>
      <c r="F3369" s="10">
        <v>1</v>
      </c>
    </row>
    <row r="3370" spans="1:6" x14ac:dyDescent="0.25">
      <c r="A3370" s="10">
        <v>10485549</v>
      </c>
      <c r="B3370" s="10" t="s">
        <v>348</v>
      </c>
      <c r="C3370" s="10" t="s">
        <v>272</v>
      </c>
      <c r="D3370" s="10" t="s">
        <v>253</v>
      </c>
      <c r="E3370" s="10" t="s">
        <v>381</v>
      </c>
      <c r="F3370" s="10">
        <v>1</v>
      </c>
    </row>
    <row r="3371" spans="1:6" x14ac:dyDescent="0.25">
      <c r="A3371" s="10">
        <v>10485549</v>
      </c>
      <c r="B3371" s="10" t="s">
        <v>348</v>
      </c>
      <c r="C3371" s="10" t="s">
        <v>272</v>
      </c>
      <c r="D3371" s="10" t="s">
        <v>253</v>
      </c>
      <c r="E3371" s="10" t="s">
        <v>382</v>
      </c>
      <c r="F3371" s="10">
        <v>0</v>
      </c>
    </row>
    <row r="3372" spans="1:6" x14ac:dyDescent="0.25">
      <c r="A3372" s="10">
        <v>10485549</v>
      </c>
      <c r="B3372" s="10" t="s">
        <v>348</v>
      </c>
      <c r="C3372" s="10" t="s">
        <v>272</v>
      </c>
      <c r="D3372" s="10" t="s">
        <v>253</v>
      </c>
      <c r="E3372" s="10" t="s">
        <v>383</v>
      </c>
      <c r="F3372" s="10">
        <v>1</v>
      </c>
    </row>
    <row r="3373" spans="1:6" x14ac:dyDescent="0.25">
      <c r="A3373" s="10">
        <v>10485549</v>
      </c>
      <c r="B3373" s="10" t="s">
        <v>348</v>
      </c>
      <c r="C3373" s="10" t="s">
        <v>272</v>
      </c>
      <c r="D3373" s="10" t="s">
        <v>253</v>
      </c>
      <c r="E3373" s="10" t="s">
        <v>384</v>
      </c>
      <c r="F3373" s="10">
        <v>0</v>
      </c>
    </row>
    <row r="3374" spans="1:6" x14ac:dyDescent="0.25">
      <c r="A3374" s="10">
        <v>10485549</v>
      </c>
      <c r="B3374" s="10" t="s">
        <v>348</v>
      </c>
      <c r="C3374" s="10" t="s">
        <v>272</v>
      </c>
      <c r="D3374" s="10" t="s">
        <v>253</v>
      </c>
      <c r="E3374" s="10" t="s">
        <v>385</v>
      </c>
      <c r="F3374" s="10">
        <v>1</v>
      </c>
    </row>
    <row r="3375" spans="1:6" x14ac:dyDescent="0.25">
      <c r="A3375" s="10">
        <v>10485549</v>
      </c>
      <c r="B3375" s="10" t="s">
        <v>348</v>
      </c>
      <c r="C3375" s="10" t="s">
        <v>272</v>
      </c>
      <c r="D3375" s="10" t="s">
        <v>253</v>
      </c>
      <c r="E3375" s="10" t="s">
        <v>377</v>
      </c>
      <c r="F3375" s="10">
        <v>0</v>
      </c>
    </row>
    <row r="3376" spans="1:6" x14ac:dyDescent="0.25">
      <c r="A3376" s="10">
        <v>10485550</v>
      </c>
      <c r="B3376" s="10" t="s">
        <v>348</v>
      </c>
      <c r="C3376" s="10" t="s">
        <v>232</v>
      </c>
      <c r="D3376" s="10" t="s">
        <v>233</v>
      </c>
      <c r="E3376" s="10" t="s">
        <v>380</v>
      </c>
      <c r="F3376" s="10">
        <v>1</v>
      </c>
    </row>
    <row r="3377" spans="1:6" x14ac:dyDescent="0.25">
      <c r="A3377" s="10">
        <v>10485550</v>
      </c>
      <c r="B3377" s="10" t="s">
        <v>348</v>
      </c>
      <c r="C3377" s="10" t="s">
        <v>232</v>
      </c>
      <c r="D3377" s="10" t="s">
        <v>233</v>
      </c>
      <c r="E3377" s="10" t="s">
        <v>381</v>
      </c>
      <c r="F3377" s="10">
        <v>1</v>
      </c>
    </row>
    <row r="3378" spans="1:6" x14ac:dyDescent="0.25">
      <c r="A3378" s="10">
        <v>10485550</v>
      </c>
      <c r="B3378" s="10" t="s">
        <v>348</v>
      </c>
      <c r="C3378" s="10" t="s">
        <v>232</v>
      </c>
      <c r="D3378" s="10" t="s">
        <v>233</v>
      </c>
      <c r="E3378" s="10" t="s">
        <v>382</v>
      </c>
      <c r="F3378" s="10">
        <v>1</v>
      </c>
    </row>
    <row r="3379" spans="1:6" x14ac:dyDescent="0.25">
      <c r="A3379" s="10">
        <v>10485550</v>
      </c>
      <c r="B3379" s="10" t="s">
        <v>348</v>
      </c>
      <c r="C3379" s="10" t="s">
        <v>232</v>
      </c>
      <c r="D3379" s="10" t="s">
        <v>233</v>
      </c>
      <c r="E3379" s="10" t="s">
        <v>383</v>
      </c>
      <c r="F3379" s="10">
        <v>1</v>
      </c>
    </row>
    <row r="3380" spans="1:6" x14ac:dyDescent="0.25">
      <c r="A3380" s="10">
        <v>10485550</v>
      </c>
      <c r="B3380" s="10" t="s">
        <v>348</v>
      </c>
      <c r="C3380" s="10" t="s">
        <v>232</v>
      </c>
      <c r="D3380" s="10" t="s">
        <v>233</v>
      </c>
      <c r="E3380" s="10" t="s">
        <v>384</v>
      </c>
      <c r="F3380" s="10">
        <v>1</v>
      </c>
    </row>
    <row r="3381" spans="1:6" x14ac:dyDescent="0.25">
      <c r="A3381" s="10">
        <v>10485550</v>
      </c>
      <c r="B3381" s="10" t="s">
        <v>348</v>
      </c>
      <c r="C3381" s="10" t="s">
        <v>232</v>
      </c>
      <c r="D3381" s="10" t="s">
        <v>233</v>
      </c>
      <c r="E3381" s="10" t="s">
        <v>385</v>
      </c>
      <c r="F3381" s="10">
        <v>1</v>
      </c>
    </row>
    <row r="3382" spans="1:6" x14ac:dyDescent="0.25">
      <c r="A3382" s="10">
        <v>10485550</v>
      </c>
      <c r="B3382" s="10" t="s">
        <v>348</v>
      </c>
      <c r="C3382" s="10" t="s">
        <v>232</v>
      </c>
      <c r="D3382" s="10" t="s">
        <v>233</v>
      </c>
      <c r="E3382" s="10" t="s">
        <v>377</v>
      </c>
      <c r="F3382" s="10">
        <v>0</v>
      </c>
    </row>
    <row r="3383" spans="1:6" x14ac:dyDescent="0.25">
      <c r="A3383" s="10">
        <v>10485551</v>
      </c>
      <c r="B3383" s="10" t="s">
        <v>348</v>
      </c>
      <c r="C3383" s="10" t="s">
        <v>278</v>
      </c>
      <c r="D3383" s="10" t="s">
        <v>253</v>
      </c>
      <c r="E3383" s="10" t="s">
        <v>380</v>
      </c>
      <c r="F3383" s="10">
        <v>1</v>
      </c>
    </row>
    <row r="3384" spans="1:6" x14ac:dyDescent="0.25">
      <c r="A3384" s="10">
        <v>10485551</v>
      </c>
      <c r="B3384" s="10" t="s">
        <v>348</v>
      </c>
      <c r="C3384" s="10" t="s">
        <v>278</v>
      </c>
      <c r="D3384" s="10" t="s">
        <v>253</v>
      </c>
      <c r="E3384" s="10" t="s">
        <v>381</v>
      </c>
      <c r="F3384" s="10">
        <v>1</v>
      </c>
    </row>
    <row r="3385" spans="1:6" x14ac:dyDescent="0.25">
      <c r="A3385" s="10">
        <v>10485551</v>
      </c>
      <c r="B3385" s="10" t="s">
        <v>348</v>
      </c>
      <c r="C3385" s="10" t="s">
        <v>278</v>
      </c>
      <c r="D3385" s="10" t="s">
        <v>253</v>
      </c>
      <c r="E3385" s="10" t="s">
        <v>382</v>
      </c>
      <c r="F3385" s="10">
        <v>1</v>
      </c>
    </row>
    <row r="3386" spans="1:6" x14ac:dyDescent="0.25">
      <c r="A3386" s="10">
        <v>10485551</v>
      </c>
      <c r="B3386" s="10" t="s">
        <v>348</v>
      </c>
      <c r="C3386" s="10" t="s">
        <v>278</v>
      </c>
      <c r="D3386" s="10" t="s">
        <v>253</v>
      </c>
      <c r="E3386" s="10" t="s">
        <v>383</v>
      </c>
      <c r="F3386" s="10">
        <v>1</v>
      </c>
    </row>
    <row r="3387" spans="1:6" x14ac:dyDescent="0.25">
      <c r="A3387" s="10">
        <v>10485551</v>
      </c>
      <c r="B3387" s="10" t="s">
        <v>348</v>
      </c>
      <c r="C3387" s="10" t="s">
        <v>278</v>
      </c>
      <c r="D3387" s="10" t="s">
        <v>253</v>
      </c>
      <c r="E3387" s="10" t="s">
        <v>384</v>
      </c>
      <c r="F3387" s="10">
        <v>1</v>
      </c>
    </row>
    <row r="3388" spans="1:6" x14ac:dyDescent="0.25">
      <c r="A3388" s="10">
        <v>10485551</v>
      </c>
      <c r="B3388" s="10" t="s">
        <v>348</v>
      </c>
      <c r="C3388" s="10" t="s">
        <v>278</v>
      </c>
      <c r="D3388" s="10" t="s">
        <v>253</v>
      </c>
      <c r="E3388" s="10" t="s">
        <v>385</v>
      </c>
      <c r="F3388" s="10">
        <v>1</v>
      </c>
    </row>
    <row r="3389" spans="1:6" x14ac:dyDescent="0.25">
      <c r="A3389" s="10">
        <v>10485551</v>
      </c>
      <c r="B3389" s="10" t="s">
        <v>348</v>
      </c>
      <c r="C3389" s="10" t="s">
        <v>278</v>
      </c>
      <c r="D3389" s="10" t="s">
        <v>253</v>
      </c>
      <c r="E3389" s="10" t="s">
        <v>377</v>
      </c>
      <c r="F3389" s="10">
        <v>0</v>
      </c>
    </row>
    <row r="3390" spans="1:6" x14ac:dyDescent="0.25">
      <c r="A3390" s="10">
        <v>10485552</v>
      </c>
      <c r="B3390" s="10" t="s">
        <v>348</v>
      </c>
      <c r="C3390" s="10" t="s">
        <v>217</v>
      </c>
      <c r="D3390" s="10" t="s">
        <v>136</v>
      </c>
      <c r="E3390" s="10" t="s">
        <v>380</v>
      </c>
      <c r="F3390" s="10">
        <v>1</v>
      </c>
    </row>
    <row r="3391" spans="1:6" x14ac:dyDescent="0.25">
      <c r="A3391" s="10">
        <v>10485552</v>
      </c>
      <c r="B3391" s="10" t="s">
        <v>348</v>
      </c>
      <c r="C3391" s="10" t="s">
        <v>217</v>
      </c>
      <c r="D3391" s="10" t="s">
        <v>136</v>
      </c>
      <c r="E3391" s="10" t="s">
        <v>381</v>
      </c>
      <c r="F3391" s="10">
        <v>1</v>
      </c>
    </row>
    <row r="3392" spans="1:6" x14ac:dyDescent="0.25">
      <c r="A3392" s="10">
        <v>10485552</v>
      </c>
      <c r="B3392" s="10" t="s">
        <v>348</v>
      </c>
      <c r="C3392" s="10" t="s">
        <v>217</v>
      </c>
      <c r="D3392" s="10" t="s">
        <v>136</v>
      </c>
      <c r="E3392" s="10" t="s">
        <v>382</v>
      </c>
      <c r="F3392" s="10">
        <v>1</v>
      </c>
    </row>
    <row r="3393" spans="1:6" x14ac:dyDescent="0.25">
      <c r="A3393" s="10">
        <v>10485552</v>
      </c>
      <c r="B3393" s="10" t="s">
        <v>348</v>
      </c>
      <c r="C3393" s="10" t="s">
        <v>217</v>
      </c>
      <c r="D3393" s="10" t="s">
        <v>136</v>
      </c>
      <c r="E3393" s="10" t="s">
        <v>383</v>
      </c>
      <c r="F3393" s="10">
        <v>1</v>
      </c>
    </row>
    <row r="3394" spans="1:6" x14ac:dyDescent="0.25">
      <c r="A3394" s="10">
        <v>10485552</v>
      </c>
      <c r="B3394" s="10" t="s">
        <v>348</v>
      </c>
      <c r="C3394" s="10" t="s">
        <v>217</v>
      </c>
      <c r="D3394" s="10" t="s">
        <v>136</v>
      </c>
      <c r="E3394" s="10" t="s">
        <v>384</v>
      </c>
      <c r="F3394" s="10">
        <v>1</v>
      </c>
    </row>
    <row r="3395" spans="1:6" x14ac:dyDescent="0.25">
      <c r="A3395" s="10">
        <v>10485552</v>
      </c>
      <c r="B3395" s="10" t="s">
        <v>348</v>
      </c>
      <c r="C3395" s="10" t="s">
        <v>217</v>
      </c>
      <c r="D3395" s="10" t="s">
        <v>136</v>
      </c>
      <c r="E3395" s="10" t="s">
        <v>385</v>
      </c>
      <c r="F3395" s="10">
        <v>0</v>
      </c>
    </row>
    <row r="3396" spans="1:6" x14ac:dyDescent="0.25">
      <c r="A3396" s="10">
        <v>10485552</v>
      </c>
      <c r="B3396" s="10" t="s">
        <v>348</v>
      </c>
      <c r="C3396" s="10" t="s">
        <v>217</v>
      </c>
      <c r="D3396" s="10" t="s">
        <v>136</v>
      </c>
      <c r="E3396" s="10" t="s">
        <v>377</v>
      </c>
      <c r="F3396" s="10">
        <v>0</v>
      </c>
    </row>
    <row r="3397" spans="1:6" x14ac:dyDescent="0.25">
      <c r="A3397" s="10">
        <v>10485553</v>
      </c>
      <c r="B3397" s="10" t="s">
        <v>348</v>
      </c>
      <c r="C3397" s="10" t="s">
        <v>82</v>
      </c>
      <c r="D3397" s="10" t="s">
        <v>48</v>
      </c>
      <c r="E3397" s="10" t="s">
        <v>380</v>
      </c>
      <c r="F3397" s="10">
        <v>1</v>
      </c>
    </row>
    <row r="3398" spans="1:6" x14ac:dyDescent="0.25">
      <c r="A3398" s="10">
        <v>10485553</v>
      </c>
      <c r="B3398" s="10" t="s">
        <v>348</v>
      </c>
      <c r="C3398" s="10" t="s">
        <v>82</v>
      </c>
      <c r="D3398" s="10" t="s">
        <v>48</v>
      </c>
      <c r="E3398" s="10" t="s">
        <v>381</v>
      </c>
      <c r="F3398" s="10">
        <v>1</v>
      </c>
    </row>
    <row r="3399" spans="1:6" x14ac:dyDescent="0.25">
      <c r="A3399" s="10">
        <v>10485553</v>
      </c>
      <c r="B3399" s="10" t="s">
        <v>348</v>
      </c>
      <c r="C3399" s="10" t="s">
        <v>82</v>
      </c>
      <c r="D3399" s="10" t="s">
        <v>48</v>
      </c>
      <c r="E3399" s="10" t="s">
        <v>382</v>
      </c>
      <c r="F3399" s="10">
        <v>1</v>
      </c>
    </row>
    <row r="3400" spans="1:6" x14ac:dyDescent="0.25">
      <c r="A3400" s="10">
        <v>10485553</v>
      </c>
      <c r="B3400" s="10" t="s">
        <v>348</v>
      </c>
      <c r="C3400" s="10" t="s">
        <v>82</v>
      </c>
      <c r="D3400" s="10" t="s">
        <v>48</v>
      </c>
      <c r="E3400" s="10" t="s">
        <v>383</v>
      </c>
      <c r="F3400" s="10">
        <v>1</v>
      </c>
    </row>
    <row r="3401" spans="1:6" x14ac:dyDescent="0.25">
      <c r="A3401" s="10">
        <v>10485553</v>
      </c>
      <c r="B3401" s="10" t="s">
        <v>348</v>
      </c>
      <c r="C3401" s="10" t="s">
        <v>82</v>
      </c>
      <c r="D3401" s="10" t="s">
        <v>48</v>
      </c>
      <c r="E3401" s="10" t="s">
        <v>384</v>
      </c>
      <c r="F3401" s="10">
        <v>1</v>
      </c>
    </row>
    <row r="3402" spans="1:6" x14ac:dyDescent="0.25">
      <c r="A3402" s="10">
        <v>10485553</v>
      </c>
      <c r="B3402" s="10" t="s">
        <v>348</v>
      </c>
      <c r="C3402" s="10" t="s">
        <v>82</v>
      </c>
      <c r="D3402" s="10" t="s">
        <v>48</v>
      </c>
      <c r="E3402" s="10" t="s">
        <v>385</v>
      </c>
      <c r="F3402" s="10">
        <v>1</v>
      </c>
    </row>
    <row r="3403" spans="1:6" x14ac:dyDescent="0.25">
      <c r="A3403" s="10">
        <v>10485553</v>
      </c>
      <c r="B3403" s="10" t="s">
        <v>348</v>
      </c>
      <c r="C3403" s="10" t="s">
        <v>82</v>
      </c>
      <c r="D3403" s="10" t="s">
        <v>48</v>
      </c>
      <c r="E3403" s="10" t="s">
        <v>377</v>
      </c>
      <c r="F3403" s="10">
        <v>0</v>
      </c>
    </row>
    <row r="3404" spans="1:6" x14ac:dyDescent="0.25">
      <c r="A3404" s="10">
        <v>10485554</v>
      </c>
      <c r="B3404" s="10" t="s">
        <v>348</v>
      </c>
      <c r="C3404" s="10" t="s">
        <v>109</v>
      </c>
      <c r="D3404" s="10" t="s">
        <v>104</v>
      </c>
      <c r="E3404" s="10" t="s">
        <v>380</v>
      </c>
      <c r="F3404" s="10">
        <v>1</v>
      </c>
    </row>
    <row r="3405" spans="1:6" x14ac:dyDescent="0.25">
      <c r="A3405" s="10">
        <v>10485554</v>
      </c>
      <c r="B3405" s="10" t="s">
        <v>348</v>
      </c>
      <c r="C3405" s="10" t="s">
        <v>109</v>
      </c>
      <c r="D3405" s="10" t="s">
        <v>104</v>
      </c>
      <c r="E3405" s="10" t="s">
        <v>381</v>
      </c>
      <c r="F3405" s="10">
        <v>1</v>
      </c>
    </row>
    <row r="3406" spans="1:6" x14ac:dyDescent="0.25">
      <c r="A3406" s="10">
        <v>10485554</v>
      </c>
      <c r="B3406" s="10" t="s">
        <v>348</v>
      </c>
      <c r="C3406" s="10" t="s">
        <v>109</v>
      </c>
      <c r="D3406" s="10" t="s">
        <v>104</v>
      </c>
      <c r="E3406" s="10" t="s">
        <v>382</v>
      </c>
      <c r="F3406" s="10">
        <v>1</v>
      </c>
    </row>
    <row r="3407" spans="1:6" x14ac:dyDescent="0.25">
      <c r="A3407" s="10">
        <v>10485554</v>
      </c>
      <c r="B3407" s="10" t="s">
        <v>348</v>
      </c>
      <c r="C3407" s="10" t="s">
        <v>109</v>
      </c>
      <c r="D3407" s="10" t="s">
        <v>104</v>
      </c>
      <c r="E3407" s="10" t="s">
        <v>383</v>
      </c>
      <c r="F3407" s="10">
        <v>1</v>
      </c>
    </row>
    <row r="3408" spans="1:6" x14ac:dyDescent="0.25">
      <c r="A3408" s="10">
        <v>10485554</v>
      </c>
      <c r="B3408" s="10" t="s">
        <v>348</v>
      </c>
      <c r="C3408" s="10" t="s">
        <v>109</v>
      </c>
      <c r="D3408" s="10" t="s">
        <v>104</v>
      </c>
      <c r="E3408" s="10" t="s">
        <v>384</v>
      </c>
      <c r="F3408" s="10">
        <v>1</v>
      </c>
    </row>
    <row r="3409" spans="1:6" x14ac:dyDescent="0.25">
      <c r="A3409" s="10">
        <v>10485554</v>
      </c>
      <c r="B3409" s="10" t="s">
        <v>348</v>
      </c>
      <c r="C3409" s="10" t="s">
        <v>109</v>
      </c>
      <c r="D3409" s="10" t="s">
        <v>104</v>
      </c>
      <c r="E3409" s="10" t="s">
        <v>385</v>
      </c>
      <c r="F3409" s="10">
        <v>1</v>
      </c>
    </row>
    <row r="3410" spans="1:6" x14ac:dyDescent="0.25">
      <c r="A3410" s="10">
        <v>10485554</v>
      </c>
      <c r="B3410" s="10" t="s">
        <v>348</v>
      </c>
      <c r="C3410" s="10" t="s">
        <v>109</v>
      </c>
      <c r="D3410" s="10" t="s">
        <v>104</v>
      </c>
      <c r="E3410" s="10" t="s">
        <v>377</v>
      </c>
      <c r="F3410" s="10">
        <v>0</v>
      </c>
    </row>
    <row r="3411" spans="1:6" x14ac:dyDescent="0.25">
      <c r="A3411" s="10">
        <v>10485555</v>
      </c>
      <c r="B3411" s="10" t="s">
        <v>348</v>
      </c>
      <c r="C3411" s="10" t="s">
        <v>66</v>
      </c>
      <c r="D3411" s="10" t="s">
        <v>48</v>
      </c>
      <c r="E3411" s="10" t="s">
        <v>380</v>
      </c>
      <c r="F3411" s="10">
        <v>1</v>
      </c>
    </row>
    <row r="3412" spans="1:6" x14ac:dyDescent="0.25">
      <c r="A3412" s="10">
        <v>10485555</v>
      </c>
      <c r="B3412" s="10" t="s">
        <v>348</v>
      </c>
      <c r="C3412" s="10" t="s">
        <v>66</v>
      </c>
      <c r="D3412" s="10" t="s">
        <v>48</v>
      </c>
      <c r="E3412" s="10" t="s">
        <v>381</v>
      </c>
      <c r="F3412" s="10">
        <v>1</v>
      </c>
    </row>
    <row r="3413" spans="1:6" x14ac:dyDescent="0.25">
      <c r="A3413" s="10">
        <v>10485555</v>
      </c>
      <c r="B3413" s="10" t="s">
        <v>348</v>
      </c>
      <c r="C3413" s="10" t="s">
        <v>66</v>
      </c>
      <c r="D3413" s="10" t="s">
        <v>48</v>
      </c>
      <c r="E3413" s="10" t="s">
        <v>382</v>
      </c>
      <c r="F3413" s="10">
        <v>1</v>
      </c>
    </row>
    <row r="3414" spans="1:6" x14ac:dyDescent="0.25">
      <c r="A3414" s="10">
        <v>10485555</v>
      </c>
      <c r="B3414" s="10" t="s">
        <v>348</v>
      </c>
      <c r="C3414" s="10" t="s">
        <v>66</v>
      </c>
      <c r="D3414" s="10" t="s">
        <v>48</v>
      </c>
      <c r="E3414" s="10" t="s">
        <v>383</v>
      </c>
      <c r="F3414" s="10">
        <v>1</v>
      </c>
    </row>
    <row r="3415" spans="1:6" x14ac:dyDescent="0.25">
      <c r="A3415" s="10">
        <v>10485555</v>
      </c>
      <c r="B3415" s="10" t="s">
        <v>348</v>
      </c>
      <c r="C3415" s="10" t="s">
        <v>66</v>
      </c>
      <c r="D3415" s="10" t="s">
        <v>48</v>
      </c>
      <c r="E3415" s="10" t="s">
        <v>384</v>
      </c>
      <c r="F3415" s="10">
        <v>1</v>
      </c>
    </row>
    <row r="3416" spans="1:6" x14ac:dyDescent="0.25">
      <c r="A3416" s="10">
        <v>10485555</v>
      </c>
      <c r="B3416" s="10" t="s">
        <v>348</v>
      </c>
      <c r="C3416" s="10" t="s">
        <v>66</v>
      </c>
      <c r="D3416" s="10" t="s">
        <v>48</v>
      </c>
      <c r="E3416" s="10" t="s">
        <v>385</v>
      </c>
      <c r="F3416" s="10">
        <v>1</v>
      </c>
    </row>
    <row r="3417" spans="1:6" x14ac:dyDescent="0.25">
      <c r="A3417" s="10">
        <v>10485555</v>
      </c>
      <c r="B3417" s="10" t="s">
        <v>348</v>
      </c>
      <c r="C3417" s="10" t="s">
        <v>66</v>
      </c>
      <c r="D3417" s="10" t="s">
        <v>48</v>
      </c>
      <c r="E3417" s="10" t="s">
        <v>377</v>
      </c>
      <c r="F3417" s="10">
        <v>1</v>
      </c>
    </row>
    <row r="3418" spans="1:6" x14ac:dyDescent="0.25">
      <c r="A3418" s="10">
        <v>10485556</v>
      </c>
      <c r="B3418" s="10" t="s">
        <v>348</v>
      </c>
      <c r="C3418" s="10" t="s">
        <v>87</v>
      </c>
      <c r="D3418" s="10" t="s">
        <v>48</v>
      </c>
      <c r="E3418" s="10" t="s">
        <v>380</v>
      </c>
      <c r="F3418" s="10">
        <v>1</v>
      </c>
    </row>
    <row r="3419" spans="1:6" x14ac:dyDescent="0.25">
      <c r="A3419" s="10">
        <v>10485556</v>
      </c>
      <c r="B3419" s="10" t="s">
        <v>348</v>
      </c>
      <c r="C3419" s="10" t="s">
        <v>87</v>
      </c>
      <c r="D3419" s="10" t="s">
        <v>48</v>
      </c>
      <c r="E3419" s="10" t="s">
        <v>381</v>
      </c>
      <c r="F3419" s="10">
        <v>1</v>
      </c>
    </row>
    <row r="3420" spans="1:6" x14ac:dyDescent="0.25">
      <c r="A3420" s="10">
        <v>10485556</v>
      </c>
      <c r="B3420" s="10" t="s">
        <v>348</v>
      </c>
      <c r="C3420" s="10" t="s">
        <v>87</v>
      </c>
      <c r="D3420" s="10" t="s">
        <v>48</v>
      </c>
      <c r="E3420" s="10" t="s">
        <v>382</v>
      </c>
      <c r="F3420" s="10">
        <v>1</v>
      </c>
    </row>
    <row r="3421" spans="1:6" x14ac:dyDescent="0.25">
      <c r="A3421" s="10">
        <v>10485556</v>
      </c>
      <c r="B3421" s="10" t="s">
        <v>348</v>
      </c>
      <c r="C3421" s="10" t="s">
        <v>87</v>
      </c>
      <c r="D3421" s="10" t="s">
        <v>48</v>
      </c>
      <c r="E3421" s="10" t="s">
        <v>383</v>
      </c>
      <c r="F3421" s="10">
        <v>1</v>
      </c>
    </row>
    <row r="3422" spans="1:6" x14ac:dyDescent="0.25">
      <c r="A3422" s="10">
        <v>10485556</v>
      </c>
      <c r="B3422" s="10" t="s">
        <v>348</v>
      </c>
      <c r="C3422" s="10" t="s">
        <v>87</v>
      </c>
      <c r="D3422" s="10" t="s">
        <v>48</v>
      </c>
      <c r="E3422" s="10" t="s">
        <v>384</v>
      </c>
      <c r="F3422" s="10">
        <v>1</v>
      </c>
    </row>
    <row r="3423" spans="1:6" x14ac:dyDescent="0.25">
      <c r="A3423" s="10">
        <v>10485556</v>
      </c>
      <c r="B3423" s="10" t="s">
        <v>348</v>
      </c>
      <c r="C3423" s="10" t="s">
        <v>87</v>
      </c>
      <c r="D3423" s="10" t="s">
        <v>48</v>
      </c>
      <c r="E3423" s="10" t="s">
        <v>385</v>
      </c>
      <c r="F3423" s="10">
        <v>0</v>
      </c>
    </row>
    <row r="3424" spans="1:6" x14ac:dyDescent="0.25">
      <c r="A3424" s="10">
        <v>10485556</v>
      </c>
      <c r="B3424" s="10" t="s">
        <v>348</v>
      </c>
      <c r="C3424" s="10" t="s">
        <v>87</v>
      </c>
      <c r="D3424" s="10" t="s">
        <v>48</v>
      </c>
      <c r="E3424" s="10" t="s">
        <v>377</v>
      </c>
      <c r="F3424" s="10">
        <v>0</v>
      </c>
    </row>
    <row r="3425" spans="1:6" x14ac:dyDescent="0.25">
      <c r="A3425" s="10">
        <v>10485557</v>
      </c>
      <c r="B3425" s="10" t="s">
        <v>348</v>
      </c>
      <c r="C3425" s="10" t="s">
        <v>269</v>
      </c>
      <c r="D3425" s="10" t="s">
        <v>186</v>
      </c>
      <c r="E3425" s="10" t="s">
        <v>380</v>
      </c>
      <c r="F3425" s="10">
        <v>1</v>
      </c>
    </row>
    <row r="3426" spans="1:6" x14ac:dyDescent="0.25">
      <c r="A3426" s="10">
        <v>10485557</v>
      </c>
      <c r="B3426" s="10" t="s">
        <v>348</v>
      </c>
      <c r="C3426" s="10" t="s">
        <v>269</v>
      </c>
      <c r="D3426" s="10" t="s">
        <v>186</v>
      </c>
      <c r="E3426" s="10" t="s">
        <v>381</v>
      </c>
      <c r="F3426" s="10">
        <v>1</v>
      </c>
    </row>
    <row r="3427" spans="1:6" x14ac:dyDescent="0.25">
      <c r="A3427" s="10">
        <v>10485557</v>
      </c>
      <c r="B3427" s="10" t="s">
        <v>348</v>
      </c>
      <c r="C3427" s="10" t="s">
        <v>269</v>
      </c>
      <c r="D3427" s="10" t="s">
        <v>186</v>
      </c>
      <c r="E3427" s="10" t="s">
        <v>382</v>
      </c>
      <c r="F3427" s="10">
        <v>1</v>
      </c>
    </row>
    <row r="3428" spans="1:6" x14ac:dyDescent="0.25">
      <c r="A3428" s="10">
        <v>10485557</v>
      </c>
      <c r="B3428" s="10" t="s">
        <v>348</v>
      </c>
      <c r="C3428" s="10" t="s">
        <v>269</v>
      </c>
      <c r="D3428" s="10" t="s">
        <v>186</v>
      </c>
      <c r="E3428" s="10" t="s">
        <v>383</v>
      </c>
      <c r="F3428" s="10">
        <v>1</v>
      </c>
    </row>
    <row r="3429" spans="1:6" x14ac:dyDescent="0.25">
      <c r="A3429" s="10">
        <v>10485557</v>
      </c>
      <c r="B3429" s="10" t="s">
        <v>348</v>
      </c>
      <c r="C3429" s="10" t="s">
        <v>269</v>
      </c>
      <c r="D3429" s="10" t="s">
        <v>186</v>
      </c>
      <c r="E3429" s="10" t="s">
        <v>384</v>
      </c>
      <c r="F3429" s="10">
        <v>1</v>
      </c>
    </row>
    <row r="3430" spans="1:6" x14ac:dyDescent="0.25">
      <c r="A3430" s="10">
        <v>10485557</v>
      </c>
      <c r="B3430" s="10" t="s">
        <v>348</v>
      </c>
      <c r="C3430" s="10" t="s">
        <v>269</v>
      </c>
      <c r="D3430" s="10" t="s">
        <v>186</v>
      </c>
      <c r="E3430" s="10" t="s">
        <v>385</v>
      </c>
      <c r="F3430" s="10">
        <v>1</v>
      </c>
    </row>
    <row r="3431" spans="1:6" x14ac:dyDescent="0.25">
      <c r="A3431" s="10">
        <v>10485557</v>
      </c>
      <c r="B3431" s="10" t="s">
        <v>348</v>
      </c>
      <c r="C3431" s="10" t="s">
        <v>269</v>
      </c>
      <c r="D3431" s="10" t="s">
        <v>186</v>
      </c>
      <c r="E3431" s="10" t="s">
        <v>377</v>
      </c>
      <c r="F3431" s="10">
        <v>0</v>
      </c>
    </row>
    <row r="3432" spans="1:6" x14ac:dyDescent="0.25">
      <c r="A3432" s="10">
        <v>10485558</v>
      </c>
      <c r="B3432" s="10" t="s">
        <v>348</v>
      </c>
      <c r="C3432" s="10" t="s">
        <v>308</v>
      </c>
      <c r="D3432" s="10" t="s">
        <v>48</v>
      </c>
      <c r="E3432" s="10" t="s">
        <v>380</v>
      </c>
      <c r="F3432" s="10">
        <v>1</v>
      </c>
    </row>
    <row r="3433" spans="1:6" x14ac:dyDescent="0.25">
      <c r="A3433" s="10">
        <v>10485558</v>
      </c>
      <c r="B3433" s="10" t="s">
        <v>348</v>
      </c>
      <c r="C3433" s="10" t="s">
        <v>308</v>
      </c>
      <c r="D3433" s="10" t="s">
        <v>48</v>
      </c>
      <c r="E3433" s="10" t="s">
        <v>381</v>
      </c>
      <c r="F3433" s="10">
        <v>1</v>
      </c>
    </row>
    <row r="3434" spans="1:6" x14ac:dyDescent="0.25">
      <c r="A3434" s="10">
        <v>10485558</v>
      </c>
      <c r="B3434" s="10" t="s">
        <v>348</v>
      </c>
      <c r="C3434" s="10" t="s">
        <v>308</v>
      </c>
      <c r="D3434" s="10" t="s">
        <v>48</v>
      </c>
      <c r="E3434" s="10" t="s">
        <v>382</v>
      </c>
      <c r="F3434" s="10">
        <v>1</v>
      </c>
    </row>
    <row r="3435" spans="1:6" x14ac:dyDescent="0.25">
      <c r="A3435" s="10">
        <v>10485558</v>
      </c>
      <c r="B3435" s="10" t="s">
        <v>348</v>
      </c>
      <c r="C3435" s="10" t="s">
        <v>308</v>
      </c>
      <c r="D3435" s="10" t="s">
        <v>48</v>
      </c>
      <c r="E3435" s="10" t="s">
        <v>383</v>
      </c>
      <c r="F3435" s="10">
        <v>1</v>
      </c>
    </row>
    <row r="3436" spans="1:6" x14ac:dyDescent="0.25">
      <c r="A3436" s="10">
        <v>10485558</v>
      </c>
      <c r="B3436" s="10" t="s">
        <v>348</v>
      </c>
      <c r="C3436" s="10" t="s">
        <v>308</v>
      </c>
      <c r="D3436" s="10" t="s">
        <v>48</v>
      </c>
      <c r="E3436" s="10" t="s">
        <v>384</v>
      </c>
      <c r="F3436" s="10">
        <v>1</v>
      </c>
    </row>
    <row r="3437" spans="1:6" x14ac:dyDescent="0.25">
      <c r="A3437" s="10">
        <v>10485558</v>
      </c>
      <c r="B3437" s="10" t="s">
        <v>348</v>
      </c>
      <c r="C3437" s="10" t="s">
        <v>308</v>
      </c>
      <c r="D3437" s="10" t="s">
        <v>48</v>
      </c>
      <c r="E3437" s="10" t="s">
        <v>385</v>
      </c>
      <c r="F3437" s="10">
        <v>1</v>
      </c>
    </row>
    <row r="3438" spans="1:6" x14ac:dyDescent="0.25">
      <c r="A3438" s="10">
        <v>10485558</v>
      </c>
      <c r="B3438" s="10" t="s">
        <v>348</v>
      </c>
      <c r="C3438" s="10" t="s">
        <v>308</v>
      </c>
      <c r="D3438" s="10" t="s">
        <v>48</v>
      </c>
      <c r="E3438" s="10" t="s">
        <v>377</v>
      </c>
      <c r="F3438" s="10">
        <v>0</v>
      </c>
    </row>
    <row r="3439" spans="1:6" x14ac:dyDescent="0.25">
      <c r="A3439" s="10">
        <v>10485559</v>
      </c>
      <c r="B3439" s="10" t="s">
        <v>348</v>
      </c>
      <c r="C3439" s="10" t="s">
        <v>169</v>
      </c>
      <c r="D3439" s="10" t="s">
        <v>104</v>
      </c>
      <c r="E3439" s="10" t="s">
        <v>380</v>
      </c>
      <c r="F3439" s="10">
        <v>1</v>
      </c>
    </row>
    <row r="3440" spans="1:6" x14ac:dyDescent="0.25">
      <c r="A3440" s="10">
        <v>10485559</v>
      </c>
      <c r="B3440" s="10" t="s">
        <v>348</v>
      </c>
      <c r="C3440" s="10" t="s">
        <v>169</v>
      </c>
      <c r="D3440" s="10" t="s">
        <v>104</v>
      </c>
      <c r="E3440" s="10" t="s">
        <v>381</v>
      </c>
      <c r="F3440" s="10">
        <v>1</v>
      </c>
    </row>
    <row r="3441" spans="1:6" x14ac:dyDescent="0.25">
      <c r="A3441" s="10">
        <v>10485559</v>
      </c>
      <c r="B3441" s="10" t="s">
        <v>348</v>
      </c>
      <c r="C3441" s="10" t="s">
        <v>169</v>
      </c>
      <c r="D3441" s="10" t="s">
        <v>104</v>
      </c>
      <c r="E3441" s="10" t="s">
        <v>382</v>
      </c>
      <c r="F3441" s="10">
        <v>1</v>
      </c>
    </row>
    <row r="3442" spans="1:6" x14ac:dyDescent="0.25">
      <c r="A3442" s="10">
        <v>10485559</v>
      </c>
      <c r="B3442" s="10" t="s">
        <v>348</v>
      </c>
      <c r="C3442" s="10" t="s">
        <v>169</v>
      </c>
      <c r="D3442" s="10" t="s">
        <v>104</v>
      </c>
      <c r="E3442" s="10" t="s">
        <v>383</v>
      </c>
      <c r="F3442" s="10">
        <v>1</v>
      </c>
    </row>
    <row r="3443" spans="1:6" x14ac:dyDescent="0.25">
      <c r="A3443" s="10">
        <v>10485559</v>
      </c>
      <c r="B3443" s="10" t="s">
        <v>348</v>
      </c>
      <c r="C3443" s="10" t="s">
        <v>169</v>
      </c>
      <c r="D3443" s="10" t="s">
        <v>104</v>
      </c>
      <c r="E3443" s="10" t="s">
        <v>384</v>
      </c>
      <c r="F3443" s="10">
        <v>1</v>
      </c>
    </row>
    <row r="3444" spans="1:6" x14ac:dyDescent="0.25">
      <c r="A3444" s="10">
        <v>10485559</v>
      </c>
      <c r="B3444" s="10" t="s">
        <v>348</v>
      </c>
      <c r="C3444" s="10" t="s">
        <v>169</v>
      </c>
      <c r="D3444" s="10" t="s">
        <v>104</v>
      </c>
      <c r="E3444" s="10" t="s">
        <v>385</v>
      </c>
      <c r="F3444" s="10">
        <v>1</v>
      </c>
    </row>
    <row r="3445" spans="1:6" x14ac:dyDescent="0.25">
      <c r="A3445" s="10">
        <v>10485559</v>
      </c>
      <c r="B3445" s="10" t="s">
        <v>348</v>
      </c>
      <c r="C3445" s="10" t="s">
        <v>169</v>
      </c>
      <c r="D3445" s="10" t="s">
        <v>104</v>
      </c>
      <c r="E3445" s="10" t="s">
        <v>377</v>
      </c>
      <c r="F3445" s="10">
        <v>0</v>
      </c>
    </row>
    <row r="3446" spans="1:6" x14ac:dyDescent="0.25">
      <c r="A3446" s="10">
        <v>10485560</v>
      </c>
      <c r="B3446" s="10" t="s">
        <v>348</v>
      </c>
      <c r="C3446" s="10" t="s">
        <v>295</v>
      </c>
      <c r="D3446" s="10" t="s">
        <v>233</v>
      </c>
      <c r="E3446" s="10" t="s">
        <v>380</v>
      </c>
      <c r="F3446" s="10">
        <v>1</v>
      </c>
    </row>
    <row r="3447" spans="1:6" x14ac:dyDescent="0.25">
      <c r="A3447" s="10">
        <v>10485560</v>
      </c>
      <c r="B3447" s="10" t="s">
        <v>348</v>
      </c>
      <c r="C3447" s="10" t="s">
        <v>295</v>
      </c>
      <c r="D3447" s="10" t="s">
        <v>233</v>
      </c>
      <c r="E3447" s="10" t="s">
        <v>381</v>
      </c>
      <c r="F3447" s="10">
        <v>1</v>
      </c>
    </row>
    <row r="3448" spans="1:6" x14ac:dyDescent="0.25">
      <c r="A3448" s="10">
        <v>10485560</v>
      </c>
      <c r="B3448" s="10" t="s">
        <v>348</v>
      </c>
      <c r="C3448" s="10" t="s">
        <v>295</v>
      </c>
      <c r="D3448" s="10" t="s">
        <v>233</v>
      </c>
      <c r="E3448" s="10" t="s">
        <v>382</v>
      </c>
      <c r="F3448" s="10">
        <v>1</v>
      </c>
    </row>
    <row r="3449" spans="1:6" x14ac:dyDescent="0.25">
      <c r="A3449" s="10">
        <v>10485560</v>
      </c>
      <c r="B3449" s="10" t="s">
        <v>348</v>
      </c>
      <c r="C3449" s="10" t="s">
        <v>295</v>
      </c>
      <c r="D3449" s="10" t="s">
        <v>233</v>
      </c>
      <c r="E3449" s="10" t="s">
        <v>383</v>
      </c>
      <c r="F3449" s="10">
        <v>1</v>
      </c>
    </row>
    <row r="3450" spans="1:6" x14ac:dyDescent="0.25">
      <c r="A3450" s="10">
        <v>10485560</v>
      </c>
      <c r="B3450" s="10" t="s">
        <v>348</v>
      </c>
      <c r="C3450" s="10" t="s">
        <v>295</v>
      </c>
      <c r="D3450" s="10" t="s">
        <v>233</v>
      </c>
      <c r="E3450" s="10" t="s">
        <v>384</v>
      </c>
      <c r="F3450" s="10">
        <v>1</v>
      </c>
    </row>
    <row r="3451" spans="1:6" x14ac:dyDescent="0.25">
      <c r="A3451" s="10">
        <v>10485560</v>
      </c>
      <c r="B3451" s="10" t="s">
        <v>348</v>
      </c>
      <c r="C3451" s="10" t="s">
        <v>295</v>
      </c>
      <c r="D3451" s="10" t="s">
        <v>233</v>
      </c>
      <c r="E3451" s="10" t="s">
        <v>385</v>
      </c>
      <c r="F3451" s="10">
        <v>1</v>
      </c>
    </row>
    <row r="3452" spans="1:6" x14ac:dyDescent="0.25">
      <c r="A3452" s="10">
        <v>10485560</v>
      </c>
      <c r="B3452" s="10" t="s">
        <v>348</v>
      </c>
      <c r="C3452" s="10" t="s">
        <v>295</v>
      </c>
      <c r="D3452" s="10" t="s">
        <v>233</v>
      </c>
      <c r="E3452" s="10" t="s">
        <v>377</v>
      </c>
      <c r="F3452" s="10">
        <v>0</v>
      </c>
    </row>
    <row r="3453" spans="1:6" x14ac:dyDescent="0.25">
      <c r="A3453" s="10">
        <v>10485561</v>
      </c>
      <c r="B3453" s="10" t="s">
        <v>348</v>
      </c>
      <c r="C3453" s="10" t="s">
        <v>300</v>
      </c>
      <c r="D3453" s="10" t="s">
        <v>233</v>
      </c>
      <c r="E3453" s="10" t="s">
        <v>380</v>
      </c>
      <c r="F3453" s="10">
        <v>1</v>
      </c>
    </row>
    <row r="3454" spans="1:6" x14ac:dyDescent="0.25">
      <c r="A3454" s="10">
        <v>10485561</v>
      </c>
      <c r="B3454" s="10" t="s">
        <v>348</v>
      </c>
      <c r="C3454" s="10" t="s">
        <v>300</v>
      </c>
      <c r="D3454" s="10" t="s">
        <v>233</v>
      </c>
      <c r="E3454" s="10" t="s">
        <v>381</v>
      </c>
      <c r="F3454" s="10">
        <v>1</v>
      </c>
    </row>
    <row r="3455" spans="1:6" x14ac:dyDescent="0.25">
      <c r="A3455" s="10">
        <v>10485561</v>
      </c>
      <c r="B3455" s="10" t="s">
        <v>348</v>
      </c>
      <c r="C3455" s="10" t="s">
        <v>300</v>
      </c>
      <c r="D3455" s="10" t="s">
        <v>233</v>
      </c>
      <c r="E3455" s="10" t="s">
        <v>382</v>
      </c>
      <c r="F3455" s="10">
        <v>1</v>
      </c>
    </row>
    <row r="3456" spans="1:6" x14ac:dyDescent="0.25">
      <c r="A3456" s="10">
        <v>10485561</v>
      </c>
      <c r="B3456" s="10" t="s">
        <v>348</v>
      </c>
      <c r="C3456" s="10" t="s">
        <v>300</v>
      </c>
      <c r="D3456" s="10" t="s">
        <v>233</v>
      </c>
      <c r="E3456" s="10" t="s">
        <v>383</v>
      </c>
      <c r="F3456" s="10">
        <v>1</v>
      </c>
    </row>
    <row r="3457" spans="1:6" x14ac:dyDescent="0.25">
      <c r="A3457" s="10">
        <v>10485561</v>
      </c>
      <c r="B3457" s="10" t="s">
        <v>348</v>
      </c>
      <c r="C3457" s="10" t="s">
        <v>300</v>
      </c>
      <c r="D3457" s="10" t="s">
        <v>233</v>
      </c>
      <c r="E3457" s="10" t="s">
        <v>384</v>
      </c>
      <c r="F3457" s="10">
        <v>1</v>
      </c>
    </row>
    <row r="3458" spans="1:6" x14ac:dyDescent="0.25">
      <c r="A3458" s="10">
        <v>10485561</v>
      </c>
      <c r="B3458" s="10" t="s">
        <v>348</v>
      </c>
      <c r="C3458" s="10" t="s">
        <v>300</v>
      </c>
      <c r="D3458" s="10" t="s">
        <v>233</v>
      </c>
      <c r="E3458" s="10" t="s">
        <v>385</v>
      </c>
      <c r="F3458" s="10">
        <v>1</v>
      </c>
    </row>
    <row r="3459" spans="1:6" x14ac:dyDescent="0.25">
      <c r="A3459" s="10">
        <v>10485561</v>
      </c>
      <c r="B3459" s="10" t="s">
        <v>348</v>
      </c>
      <c r="C3459" s="10" t="s">
        <v>300</v>
      </c>
      <c r="D3459" s="10" t="s">
        <v>233</v>
      </c>
      <c r="E3459" s="10" t="s">
        <v>377</v>
      </c>
      <c r="F3459" s="10">
        <v>0</v>
      </c>
    </row>
    <row r="3460" spans="1:6" x14ac:dyDescent="0.25">
      <c r="A3460" s="10">
        <v>10485562</v>
      </c>
      <c r="B3460" s="10" t="s">
        <v>348</v>
      </c>
      <c r="C3460" s="10" t="s">
        <v>281</v>
      </c>
      <c r="D3460" s="10" t="s">
        <v>253</v>
      </c>
      <c r="E3460" s="10" t="s">
        <v>380</v>
      </c>
      <c r="F3460" s="10">
        <v>1</v>
      </c>
    </row>
    <row r="3461" spans="1:6" x14ac:dyDescent="0.25">
      <c r="A3461" s="10">
        <v>10485562</v>
      </c>
      <c r="B3461" s="10" t="s">
        <v>348</v>
      </c>
      <c r="C3461" s="10" t="s">
        <v>281</v>
      </c>
      <c r="D3461" s="10" t="s">
        <v>253</v>
      </c>
      <c r="E3461" s="10" t="s">
        <v>381</v>
      </c>
      <c r="F3461" s="10">
        <v>1</v>
      </c>
    </row>
    <row r="3462" spans="1:6" x14ac:dyDescent="0.25">
      <c r="A3462" s="10">
        <v>10485562</v>
      </c>
      <c r="B3462" s="10" t="s">
        <v>348</v>
      </c>
      <c r="C3462" s="10" t="s">
        <v>281</v>
      </c>
      <c r="D3462" s="10" t="s">
        <v>253</v>
      </c>
      <c r="E3462" s="10" t="s">
        <v>382</v>
      </c>
      <c r="F3462" s="10">
        <v>1</v>
      </c>
    </row>
    <row r="3463" spans="1:6" x14ac:dyDescent="0.25">
      <c r="A3463" s="10">
        <v>10485562</v>
      </c>
      <c r="B3463" s="10" t="s">
        <v>348</v>
      </c>
      <c r="C3463" s="10" t="s">
        <v>281</v>
      </c>
      <c r="D3463" s="10" t="s">
        <v>253</v>
      </c>
      <c r="E3463" s="10" t="s">
        <v>383</v>
      </c>
      <c r="F3463" s="10">
        <v>1</v>
      </c>
    </row>
    <row r="3464" spans="1:6" x14ac:dyDescent="0.25">
      <c r="A3464" s="10">
        <v>10485562</v>
      </c>
      <c r="B3464" s="10" t="s">
        <v>348</v>
      </c>
      <c r="C3464" s="10" t="s">
        <v>281</v>
      </c>
      <c r="D3464" s="10" t="s">
        <v>253</v>
      </c>
      <c r="E3464" s="10" t="s">
        <v>384</v>
      </c>
      <c r="F3464" s="10">
        <v>1</v>
      </c>
    </row>
    <row r="3465" spans="1:6" x14ac:dyDescent="0.25">
      <c r="A3465" s="10">
        <v>10485562</v>
      </c>
      <c r="B3465" s="10" t="s">
        <v>348</v>
      </c>
      <c r="C3465" s="10" t="s">
        <v>281</v>
      </c>
      <c r="D3465" s="10" t="s">
        <v>253</v>
      </c>
      <c r="E3465" s="10" t="s">
        <v>385</v>
      </c>
      <c r="F3465" s="10">
        <v>1</v>
      </c>
    </row>
    <row r="3466" spans="1:6" x14ac:dyDescent="0.25">
      <c r="A3466" s="10">
        <v>10485562</v>
      </c>
      <c r="B3466" s="10" t="s">
        <v>348</v>
      </c>
      <c r="C3466" s="10" t="s">
        <v>281</v>
      </c>
      <c r="D3466" s="10" t="s">
        <v>253</v>
      </c>
      <c r="E3466" s="10" t="s">
        <v>377</v>
      </c>
      <c r="F3466" s="10">
        <v>0</v>
      </c>
    </row>
    <row r="3467" spans="1:6" x14ac:dyDescent="0.25">
      <c r="A3467" s="10">
        <v>10485563</v>
      </c>
      <c r="B3467" s="10" t="s">
        <v>348</v>
      </c>
      <c r="C3467" s="10" t="s">
        <v>289</v>
      </c>
      <c r="D3467" s="10" t="s">
        <v>233</v>
      </c>
      <c r="E3467" s="10" t="s">
        <v>380</v>
      </c>
      <c r="F3467" s="10">
        <v>1</v>
      </c>
    </row>
    <row r="3468" spans="1:6" x14ac:dyDescent="0.25">
      <c r="A3468" s="10">
        <v>10485563</v>
      </c>
      <c r="B3468" s="10" t="s">
        <v>348</v>
      </c>
      <c r="C3468" s="10" t="s">
        <v>289</v>
      </c>
      <c r="D3468" s="10" t="s">
        <v>233</v>
      </c>
      <c r="E3468" s="10" t="s">
        <v>381</v>
      </c>
      <c r="F3468" s="10">
        <v>1</v>
      </c>
    </row>
    <row r="3469" spans="1:6" x14ac:dyDescent="0.25">
      <c r="A3469" s="10">
        <v>10485563</v>
      </c>
      <c r="B3469" s="10" t="s">
        <v>348</v>
      </c>
      <c r="C3469" s="10" t="s">
        <v>289</v>
      </c>
      <c r="D3469" s="10" t="s">
        <v>233</v>
      </c>
      <c r="E3469" s="10" t="s">
        <v>382</v>
      </c>
      <c r="F3469" s="10">
        <v>1</v>
      </c>
    </row>
    <row r="3470" spans="1:6" x14ac:dyDescent="0.25">
      <c r="A3470" s="10">
        <v>10485563</v>
      </c>
      <c r="B3470" s="10" t="s">
        <v>348</v>
      </c>
      <c r="C3470" s="10" t="s">
        <v>289</v>
      </c>
      <c r="D3470" s="10" t="s">
        <v>233</v>
      </c>
      <c r="E3470" s="10" t="s">
        <v>383</v>
      </c>
      <c r="F3470" s="10">
        <v>1</v>
      </c>
    </row>
    <row r="3471" spans="1:6" x14ac:dyDescent="0.25">
      <c r="A3471" s="10">
        <v>10485563</v>
      </c>
      <c r="B3471" s="10" t="s">
        <v>348</v>
      </c>
      <c r="C3471" s="10" t="s">
        <v>289</v>
      </c>
      <c r="D3471" s="10" t="s">
        <v>233</v>
      </c>
      <c r="E3471" s="10" t="s">
        <v>384</v>
      </c>
      <c r="F3471" s="10">
        <v>1</v>
      </c>
    </row>
    <row r="3472" spans="1:6" x14ac:dyDescent="0.25">
      <c r="A3472" s="10">
        <v>10485563</v>
      </c>
      <c r="B3472" s="10" t="s">
        <v>348</v>
      </c>
      <c r="C3472" s="10" t="s">
        <v>289</v>
      </c>
      <c r="D3472" s="10" t="s">
        <v>233</v>
      </c>
      <c r="E3472" s="10" t="s">
        <v>385</v>
      </c>
      <c r="F3472" s="10">
        <v>1</v>
      </c>
    </row>
    <row r="3473" spans="1:6" x14ac:dyDescent="0.25">
      <c r="A3473" s="10">
        <v>10485563</v>
      </c>
      <c r="B3473" s="10" t="s">
        <v>348</v>
      </c>
      <c r="C3473" s="10" t="s">
        <v>289</v>
      </c>
      <c r="D3473" s="10" t="s">
        <v>233</v>
      </c>
      <c r="E3473" s="10" t="s">
        <v>377</v>
      </c>
      <c r="F3473" s="10">
        <v>0</v>
      </c>
    </row>
    <row r="3474" spans="1:6" x14ac:dyDescent="0.25">
      <c r="A3474" s="10">
        <v>10485564</v>
      </c>
      <c r="B3474" s="10" t="s">
        <v>348</v>
      </c>
      <c r="C3474" s="10" t="s">
        <v>156</v>
      </c>
      <c r="D3474" s="10" t="s">
        <v>136</v>
      </c>
      <c r="E3474" s="10" t="s">
        <v>380</v>
      </c>
      <c r="F3474" s="10">
        <v>1</v>
      </c>
    </row>
    <row r="3475" spans="1:6" x14ac:dyDescent="0.25">
      <c r="A3475" s="10">
        <v>10485564</v>
      </c>
      <c r="B3475" s="10" t="s">
        <v>348</v>
      </c>
      <c r="C3475" s="10" t="s">
        <v>156</v>
      </c>
      <c r="D3475" s="10" t="s">
        <v>136</v>
      </c>
      <c r="E3475" s="10" t="s">
        <v>381</v>
      </c>
      <c r="F3475" s="10">
        <v>1</v>
      </c>
    </row>
    <row r="3476" spans="1:6" x14ac:dyDescent="0.25">
      <c r="A3476" s="10">
        <v>10485564</v>
      </c>
      <c r="B3476" s="10" t="s">
        <v>348</v>
      </c>
      <c r="C3476" s="10" t="s">
        <v>156</v>
      </c>
      <c r="D3476" s="10" t="s">
        <v>136</v>
      </c>
      <c r="E3476" s="10" t="s">
        <v>382</v>
      </c>
      <c r="F3476" s="10">
        <v>0</v>
      </c>
    </row>
    <row r="3477" spans="1:6" x14ac:dyDescent="0.25">
      <c r="A3477" s="10">
        <v>10485564</v>
      </c>
      <c r="B3477" s="10" t="s">
        <v>348</v>
      </c>
      <c r="C3477" s="10" t="s">
        <v>156</v>
      </c>
      <c r="D3477" s="10" t="s">
        <v>136</v>
      </c>
      <c r="E3477" s="10" t="s">
        <v>383</v>
      </c>
      <c r="F3477" s="10">
        <v>1</v>
      </c>
    </row>
    <row r="3478" spans="1:6" x14ac:dyDescent="0.25">
      <c r="A3478" s="10">
        <v>10485564</v>
      </c>
      <c r="B3478" s="10" t="s">
        <v>348</v>
      </c>
      <c r="C3478" s="10" t="s">
        <v>156</v>
      </c>
      <c r="D3478" s="10" t="s">
        <v>136</v>
      </c>
      <c r="E3478" s="10" t="s">
        <v>384</v>
      </c>
      <c r="F3478" s="10">
        <v>1</v>
      </c>
    </row>
    <row r="3479" spans="1:6" x14ac:dyDescent="0.25">
      <c r="A3479" s="10">
        <v>10485564</v>
      </c>
      <c r="B3479" s="10" t="s">
        <v>348</v>
      </c>
      <c r="C3479" s="10" t="s">
        <v>156</v>
      </c>
      <c r="D3479" s="10" t="s">
        <v>136</v>
      </c>
      <c r="E3479" s="10" t="s">
        <v>385</v>
      </c>
      <c r="F3479" s="10">
        <v>0</v>
      </c>
    </row>
    <row r="3480" spans="1:6" x14ac:dyDescent="0.25">
      <c r="A3480" s="10">
        <v>10485564</v>
      </c>
      <c r="B3480" s="10" t="s">
        <v>348</v>
      </c>
      <c r="C3480" s="10" t="s">
        <v>156</v>
      </c>
      <c r="D3480" s="10" t="s">
        <v>136</v>
      </c>
      <c r="E3480" s="10" t="s">
        <v>377</v>
      </c>
      <c r="F3480" s="10">
        <v>0</v>
      </c>
    </row>
    <row r="3481" spans="1:6" x14ac:dyDescent="0.25">
      <c r="A3481" s="10">
        <v>10485565</v>
      </c>
      <c r="B3481" s="10" t="s">
        <v>348</v>
      </c>
      <c r="C3481" s="10" t="s">
        <v>275</v>
      </c>
      <c r="D3481" s="10" t="s">
        <v>253</v>
      </c>
      <c r="E3481" s="10" t="s">
        <v>380</v>
      </c>
      <c r="F3481" s="10">
        <v>1</v>
      </c>
    </row>
    <row r="3482" spans="1:6" x14ac:dyDescent="0.25">
      <c r="A3482" s="10">
        <v>10485565</v>
      </c>
      <c r="B3482" s="10" t="s">
        <v>348</v>
      </c>
      <c r="C3482" s="10" t="s">
        <v>275</v>
      </c>
      <c r="D3482" s="10" t="s">
        <v>253</v>
      </c>
      <c r="E3482" s="10" t="s">
        <v>381</v>
      </c>
      <c r="F3482" s="10">
        <v>1</v>
      </c>
    </row>
    <row r="3483" spans="1:6" x14ac:dyDescent="0.25">
      <c r="A3483" s="10">
        <v>10485565</v>
      </c>
      <c r="B3483" s="10" t="s">
        <v>348</v>
      </c>
      <c r="C3483" s="10" t="s">
        <v>275</v>
      </c>
      <c r="D3483" s="10" t="s">
        <v>253</v>
      </c>
      <c r="E3483" s="10" t="s">
        <v>382</v>
      </c>
      <c r="F3483" s="10">
        <v>1</v>
      </c>
    </row>
    <row r="3484" spans="1:6" x14ac:dyDescent="0.25">
      <c r="A3484" s="10">
        <v>10485565</v>
      </c>
      <c r="B3484" s="10" t="s">
        <v>348</v>
      </c>
      <c r="C3484" s="10" t="s">
        <v>275</v>
      </c>
      <c r="D3484" s="10" t="s">
        <v>253</v>
      </c>
      <c r="E3484" s="10" t="s">
        <v>383</v>
      </c>
      <c r="F3484" s="10">
        <v>1</v>
      </c>
    </row>
    <row r="3485" spans="1:6" x14ac:dyDescent="0.25">
      <c r="A3485" s="10">
        <v>10485565</v>
      </c>
      <c r="B3485" s="10" t="s">
        <v>348</v>
      </c>
      <c r="C3485" s="10" t="s">
        <v>275</v>
      </c>
      <c r="D3485" s="10" t="s">
        <v>253</v>
      </c>
      <c r="E3485" s="10" t="s">
        <v>384</v>
      </c>
      <c r="F3485" s="10">
        <v>1</v>
      </c>
    </row>
    <row r="3486" spans="1:6" x14ac:dyDescent="0.25">
      <c r="A3486" s="10">
        <v>10485565</v>
      </c>
      <c r="B3486" s="10" t="s">
        <v>348</v>
      </c>
      <c r="C3486" s="10" t="s">
        <v>275</v>
      </c>
      <c r="D3486" s="10" t="s">
        <v>253</v>
      </c>
      <c r="E3486" s="10" t="s">
        <v>385</v>
      </c>
      <c r="F3486" s="10">
        <v>1</v>
      </c>
    </row>
    <row r="3487" spans="1:6" x14ac:dyDescent="0.25">
      <c r="A3487" s="10">
        <v>10485565</v>
      </c>
      <c r="B3487" s="10" t="s">
        <v>348</v>
      </c>
      <c r="C3487" s="10" t="s">
        <v>275</v>
      </c>
      <c r="D3487" s="10" t="s">
        <v>253</v>
      </c>
      <c r="E3487" s="10" t="s">
        <v>377</v>
      </c>
      <c r="F3487" s="10">
        <v>0</v>
      </c>
    </row>
    <row r="3488" spans="1:6" x14ac:dyDescent="0.25">
      <c r="A3488" s="10">
        <v>10485566</v>
      </c>
      <c r="B3488" s="10" t="s">
        <v>348</v>
      </c>
      <c r="C3488" s="10" t="s">
        <v>247</v>
      </c>
      <c r="D3488" s="10" t="s">
        <v>136</v>
      </c>
      <c r="E3488" s="10" t="s">
        <v>380</v>
      </c>
      <c r="F3488" s="10">
        <v>1</v>
      </c>
    </row>
    <row r="3489" spans="1:6" x14ac:dyDescent="0.25">
      <c r="A3489" s="10">
        <v>10485566</v>
      </c>
      <c r="B3489" s="10" t="s">
        <v>348</v>
      </c>
      <c r="C3489" s="10" t="s">
        <v>247</v>
      </c>
      <c r="D3489" s="10" t="s">
        <v>136</v>
      </c>
      <c r="E3489" s="10" t="s">
        <v>381</v>
      </c>
      <c r="F3489" s="10">
        <v>1</v>
      </c>
    </row>
    <row r="3490" spans="1:6" x14ac:dyDescent="0.25">
      <c r="A3490" s="10">
        <v>10485566</v>
      </c>
      <c r="B3490" s="10" t="s">
        <v>348</v>
      </c>
      <c r="C3490" s="10" t="s">
        <v>247</v>
      </c>
      <c r="D3490" s="10" t="s">
        <v>136</v>
      </c>
      <c r="E3490" s="10" t="s">
        <v>382</v>
      </c>
      <c r="F3490" s="10">
        <v>1</v>
      </c>
    </row>
    <row r="3491" spans="1:6" x14ac:dyDescent="0.25">
      <c r="A3491" s="10">
        <v>10485566</v>
      </c>
      <c r="B3491" s="10" t="s">
        <v>348</v>
      </c>
      <c r="C3491" s="10" t="s">
        <v>247</v>
      </c>
      <c r="D3491" s="10" t="s">
        <v>136</v>
      </c>
      <c r="E3491" s="10" t="s">
        <v>383</v>
      </c>
      <c r="F3491" s="10">
        <v>1</v>
      </c>
    </row>
    <row r="3492" spans="1:6" x14ac:dyDescent="0.25">
      <c r="A3492" s="10">
        <v>10485566</v>
      </c>
      <c r="B3492" s="10" t="s">
        <v>348</v>
      </c>
      <c r="C3492" s="10" t="s">
        <v>247</v>
      </c>
      <c r="D3492" s="10" t="s">
        <v>136</v>
      </c>
      <c r="E3492" s="10" t="s">
        <v>384</v>
      </c>
      <c r="F3492" s="10">
        <v>1</v>
      </c>
    </row>
    <row r="3493" spans="1:6" x14ac:dyDescent="0.25">
      <c r="A3493" s="10">
        <v>10485566</v>
      </c>
      <c r="B3493" s="10" t="s">
        <v>348</v>
      </c>
      <c r="C3493" s="10" t="s">
        <v>247</v>
      </c>
      <c r="D3493" s="10" t="s">
        <v>136</v>
      </c>
      <c r="E3493" s="10" t="s">
        <v>385</v>
      </c>
      <c r="F3493" s="10">
        <v>1</v>
      </c>
    </row>
    <row r="3494" spans="1:6" x14ac:dyDescent="0.25">
      <c r="A3494" s="10">
        <v>10485566</v>
      </c>
      <c r="B3494" s="10" t="s">
        <v>348</v>
      </c>
      <c r="C3494" s="10" t="s">
        <v>247</v>
      </c>
      <c r="D3494" s="10" t="s">
        <v>136</v>
      </c>
      <c r="E3494" s="10" t="s">
        <v>377</v>
      </c>
      <c r="F3494" s="10">
        <v>0</v>
      </c>
    </row>
    <row r="3495" spans="1:6" x14ac:dyDescent="0.25">
      <c r="A3495" s="10">
        <v>10485567</v>
      </c>
      <c r="B3495" s="10" t="s">
        <v>348</v>
      </c>
      <c r="C3495" s="10" t="s">
        <v>222</v>
      </c>
      <c r="D3495" s="10" t="s">
        <v>136</v>
      </c>
      <c r="E3495" s="10" t="s">
        <v>380</v>
      </c>
      <c r="F3495" s="10">
        <v>1</v>
      </c>
    </row>
    <row r="3496" spans="1:6" x14ac:dyDescent="0.25">
      <c r="A3496" s="10">
        <v>10485567</v>
      </c>
      <c r="B3496" s="10" t="s">
        <v>348</v>
      </c>
      <c r="C3496" s="10" t="s">
        <v>222</v>
      </c>
      <c r="D3496" s="10" t="s">
        <v>136</v>
      </c>
      <c r="E3496" s="10" t="s">
        <v>381</v>
      </c>
      <c r="F3496" s="10">
        <v>1</v>
      </c>
    </row>
    <row r="3497" spans="1:6" x14ac:dyDescent="0.25">
      <c r="A3497" s="10">
        <v>10485567</v>
      </c>
      <c r="B3497" s="10" t="s">
        <v>348</v>
      </c>
      <c r="C3497" s="10" t="s">
        <v>222</v>
      </c>
      <c r="D3497" s="10" t="s">
        <v>136</v>
      </c>
      <c r="E3497" s="10" t="s">
        <v>382</v>
      </c>
      <c r="F3497" s="10">
        <v>1</v>
      </c>
    </row>
    <row r="3498" spans="1:6" x14ac:dyDescent="0.25">
      <c r="A3498" s="10">
        <v>10485567</v>
      </c>
      <c r="B3498" s="10" t="s">
        <v>348</v>
      </c>
      <c r="C3498" s="10" t="s">
        <v>222</v>
      </c>
      <c r="D3498" s="10" t="s">
        <v>136</v>
      </c>
      <c r="E3498" s="10" t="s">
        <v>383</v>
      </c>
      <c r="F3498" s="10">
        <v>1</v>
      </c>
    </row>
    <row r="3499" spans="1:6" x14ac:dyDescent="0.25">
      <c r="A3499" s="10">
        <v>10485567</v>
      </c>
      <c r="B3499" s="10" t="s">
        <v>348</v>
      </c>
      <c r="C3499" s="10" t="s">
        <v>222</v>
      </c>
      <c r="D3499" s="10" t="s">
        <v>136</v>
      </c>
      <c r="E3499" s="10" t="s">
        <v>384</v>
      </c>
      <c r="F3499" s="10">
        <v>1</v>
      </c>
    </row>
    <row r="3500" spans="1:6" x14ac:dyDescent="0.25">
      <c r="A3500" s="10">
        <v>10485567</v>
      </c>
      <c r="B3500" s="10" t="s">
        <v>348</v>
      </c>
      <c r="C3500" s="10" t="s">
        <v>222</v>
      </c>
      <c r="D3500" s="10" t="s">
        <v>136</v>
      </c>
      <c r="E3500" s="10" t="s">
        <v>385</v>
      </c>
      <c r="F3500" s="10">
        <v>0</v>
      </c>
    </row>
    <row r="3501" spans="1:6" x14ac:dyDescent="0.25">
      <c r="A3501" s="10">
        <v>10485567</v>
      </c>
      <c r="B3501" s="10" t="s">
        <v>348</v>
      </c>
      <c r="C3501" s="10" t="s">
        <v>222</v>
      </c>
      <c r="D3501" s="10" t="s">
        <v>136</v>
      </c>
      <c r="E3501" s="10" t="s">
        <v>377</v>
      </c>
      <c r="F3501" s="10">
        <v>0</v>
      </c>
    </row>
    <row r="3502" spans="1:6" x14ac:dyDescent="0.25">
      <c r="A3502" s="10">
        <v>10485568</v>
      </c>
      <c r="B3502" s="10" t="s">
        <v>348</v>
      </c>
      <c r="C3502" s="10" t="s">
        <v>252</v>
      </c>
      <c r="D3502" s="10" t="s">
        <v>253</v>
      </c>
      <c r="E3502" s="10" t="s">
        <v>380</v>
      </c>
      <c r="F3502" s="10">
        <v>1</v>
      </c>
    </row>
    <row r="3503" spans="1:6" x14ac:dyDescent="0.25">
      <c r="A3503" s="10">
        <v>10485568</v>
      </c>
      <c r="B3503" s="10" t="s">
        <v>348</v>
      </c>
      <c r="C3503" s="10" t="s">
        <v>252</v>
      </c>
      <c r="D3503" s="10" t="s">
        <v>253</v>
      </c>
      <c r="E3503" s="10" t="s">
        <v>381</v>
      </c>
      <c r="F3503" s="10">
        <v>1</v>
      </c>
    </row>
    <row r="3504" spans="1:6" x14ac:dyDescent="0.25">
      <c r="A3504" s="10">
        <v>10485568</v>
      </c>
      <c r="B3504" s="10" t="s">
        <v>348</v>
      </c>
      <c r="C3504" s="10" t="s">
        <v>252</v>
      </c>
      <c r="D3504" s="10" t="s">
        <v>253</v>
      </c>
      <c r="E3504" s="10" t="s">
        <v>382</v>
      </c>
      <c r="F3504" s="10">
        <v>1</v>
      </c>
    </row>
    <row r="3505" spans="1:6" x14ac:dyDescent="0.25">
      <c r="A3505" s="10">
        <v>10485568</v>
      </c>
      <c r="B3505" s="10" t="s">
        <v>348</v>
      </c>
      <c r="C3505" s="10" t="s">
        <v>252</v>
      </c>
      <c r="D3505" s="10" t="s">
        <v>253</v>
      </c>
      <c r="E3505" s="10" t="s">
        <v>383</v>
      </c>
      <c r="F3505" s="10">
        <v>1</v>
      </c>
    </row>
    <row r="3506" spans="1:6" x14ac:dyDescent="0.25">
      <c r="A3506" s="10">
        <v>10485568</v>
      </c>
      <c r="B3506" s="10" t="s">
        <v>348</v>
      </c>
      <c r="C3506" s="10" t="s">
        <v>252</v>
      </c>
      <c r="D3506" s="10" t="s">
        <v>253</v>
      </c>
      <c r="E3506" s="10" t="s">
        <v>384</v>
      </c>
      <c r="F3506" s="10">
        <v>1</v>
      </c>
    </row>
    <row r="3507" spans="1:6" x14ac:dyDescent="0.25">
      <c r="A3507" s="10">
        <v>10485568</v>
      </c>
      <c r="B3507" s="10" t="s">
        <v>348</v>
      </c>
      <c r="C3507" s="10" t="s">
        <v>252</v>
      </c>
      <c r="D3507" s="10" t="s">
        <v>253</v>
      </c>
      <c r="E3507" s="10" t="s">
        <v>385</v>
      </c>
      <c r="F3507" s="10">
        <v>1</v>
      </c>
    </row>
    <row r="3508" spans="1:6" x14ac:dyDescent="0.25">
      <c r="A3508" s="10">
        <v>10485568</v>
      </c>
      <c r="B3508" s="10" t="s">
        <v>348</v>
      </c>
      <c r="C3508" s="10" t="s">
        <v>252</v>
      </c>
      <c r="D3508" s="10" t="s">
        <v>253</v>
      </c>
      <c r="E3508" s="10" t="s">
        <v>377</v>
      </c>
      <c r="F3508" s="10">
        <v>0</v>
      </c>
    </row>
    <row r="3509" spans="1:6" x14ac:dyDescent="0.25">
      <c r="A3509" s="10">
        <v>10485569</v>
      </c>
      <c r="B3509" s="10" t="s">
        <v>348</v>
      </c>
      <c r="C3509" s="10" t="s">
        <v>135</v>
      </c>
      <c r="D3509" s="10" t="s">
        <v>136</v>
      </c>
      <c r="E3509" s="10" t="s">
        <v>380</v>
      </c>
      <c r="F3509" s="10">
        <v>1</v>
      </c>
    </row>
    <row r="3510" spans="1:6" x14ac:dyDescent="0.25">
      <c r="A3510" s="10">
        <v>10485569</v>
      </c>
      <c r="B3510" s="10" t="s">
        <v>348</v>
      </c>
      <c r="C3510" s="10" t="s">
        <v>135</v>
      </c>
      <c r="D3510" s="10" t="s">
        <v>136</v>
      </c>
      <c r="E3510" s="10" t="s">
        <v>381</v>
      </c>
      <c r="F3510" s="10">
        <v>1</v>
      </c>
    </row>
    <row r="3511" spans="1:6" x14ac:dyDescent="0.25">
      <c r="A3511" s="10">
        <v>10485569</v>
      </c>
      <c r="B3511" s="10" t="s">
        <v>348</v>
      </c>
      <c r="C3511" s="10" t="s">
        <v>135</v>
      </c>
      <c r="D3511" s="10" t="s">
        <v>136</v>
      </c>
      <c r="E3511" s="10" t="s">
        <v>382</v>
      </c>
      <c r="F3511" s="10">
        <v>1</v>
      </c>
    </row>
    <row r="3512" spans="1:6" x14ac:dyDescent="0.25">
      <c r="A3512" s="10">
        <v>10485569</v>
      </c>
      <c r="B3512" s="10" t="s">
        <v>348</v>
      </c>
      <c r="C3512" s="10" t="s">
        <v>135</v>
      </c>
      <c r="D3512" s="10" t="s">
        <v>136</v>
      </c>
      <c r="E3512" s="10" t="s">
        <v>383</v>
      </c>
      <c r="F3512" s="10">
        <v>1</v>
      </c>
    </row>
    <row r="3513" spans="1:6" x14ac:dyDescent="0.25">
      <c r="A3513" s="10">
        <v>10485569</v>
      </c>
      <c r="B3513" s="10" t="s">
        <v>348</v>
      </c>
      <c r="C3513" s="10" t="s">
        <v>135</v>
      </c>
      <c r="D3513" s="10" t="s">
        <v>136</v>
      </c>
      <c r="E3513" s="10" t="s">
        <v>384</v>
      </c>
      <c r="F3513" s="10">
        <v>1</v>
      </c>
    </row>
    <row r="3514" spans="1:6" x14ac:dyDescent="0.25">
      <c r="A3514" s="10">
        <v>10485569</v>
      </c>
      <c r="B3514" s="10" t="s">
        <v>348</v>
      </c>
      <c r="C3514" s="10" t="s">
        <v>135</v>
      </c>
      <c r="D3514" s="10" t="s">
        <v>136</v>
      </c>
      <c r="E3514" s="10" t="s">
        <v>385</v>
      </c>
      <c r="F3514" s="10">
        <v>0</v>
      </c>
    </row>
    <row r="3515" spans="1:6" x14ac:dyDescent="0.25">
      <c r="A3515" s="10">
        <v>10485569</v>
      </c>
      <c r="B3515" s="10" t="s">
        <v>348</v>
      </c>
      <c r="C3515" s="10" t="s">
        <v>135</v>
      </c>
      <c r="D3515" s="10" t="s">
        <v>136</v>
      </c>
      <c r="E3515" s="10" t="s">
        <v>377</v>
      </c>
      <c r="F3515" s="10">
        <v>0</v>
      </c>
    </row>
    <row r="3516" spans="1:6" x14ac:dyDescent="0.25">
      <c r="A3516" s="10">
        <v>10485572</v>
      </c>
      <c r="B3516" s="10" t="s">
        <v>348</v>
      </c>
      <c r="C3516" s="10" t="s">
        <v>242</v>
      </c>
      <c r="D3516" s="10" t="s">
        <v>136</v>
      </c>
      <c r="E3516" s="10" t="s">
        <v>380</v>
      </c>
      <c r="F3516" s="10">
        <v>1</v>
      </c>
    </row>
    <row r="3517" spans="1:6" x14ac:dyDescent="0.25">
      <c r="A3517" s="10">
        <v>10485572</v>
      </c>
      <c r="B3517" s="10" t="s">
        <v>348</v>
      </c>
      <c r="C3517" s="10" t="s">
        <v>242</v>
      </c>
      <c r="D3517" s="10" t="s">
        <v>136</v>
      </c>
      <c r="E3517" s="10" t="s">
        <v>381</v>
      </c>
      <c r="F3517" s="10">
        <v>1</v>
      </c>
    </row>
    <row r="3518" spans="1:6" x14ac:dyDescent="0.25">
      <c r="A3518" s="10">
        <v>10485572</v>
      </c>
      <c r="B3518" s="10" t="s">
        <v>348</v>
      </c>
      <c r="C3518" s="10" t="s">
        <v>242</v>
      </c>
      <c r="D3518" s="10" t="s">
        <v>136</v>
      </c>
      <c r="E3518" s="10" t="s">
        <v>382</v>
      </c>
      <c r="F3518" s="10">
        <v>1</v>
      </c>
    </row>
    <row r="3519" spans="1:6" x14ac:dyDescent="0.25">
      <c r="A3519" s="10">
        <v>10485572</v>
      </c>
      <c r="B3519" s="10" t="s">
        <v>348</v>
      </c>
      <c r="C3519" s="10" t="s">
        <v>242</v>
      </c>
      <c r="D3519" s="10" t="s">
        <v>136</v>
      </c>
      <c r="E3519" s="10" t="s">
        <v>383</v>
      </c>
      <c r="F3519" s="10">
        <v>1</v>
      </c>
    </row>
    <row r="3520" spans="1:6" x14ac:dyDescent="0.25">
      <c r="A3520" s="10">
        <v>10485572</v>
      </c>
      <c r="B3520" s="10" t="s">
        <v>348</v>
      </c>
      <c r="C3520" s="10" t="s">
        <v>242</v>
      </c>
      <c r="D3520" s="10" t="s">
        <v>136</v>
      </c>
      <c r="E3520" s="10" t="s">
        <v>384</v>
      </c>
      <c r="F3520" s="10">
        <v>1</v>
      </c>
    </row>
    <row r="3521" spans="1:6" x14ac:dyDescent="0.25">
      <c r="A3521" s="10">
        <v>10485572</v>
      </c>
      <c r="B3521" s="10" t="s">
        <v>348</v>
      </c>
      <c r="C3521" s="10" t="s">
        <v>242</v>
      </c>
      <c r="D3521" s="10" t="s">
        <v>136</v>
      </c>
      <c r="E3521" s="10" t="s">
        <v>385</v>
      </c>
      <c r="F3521" s="10">
        <v>1</v>
      </c>
    </row>
    <row r="3522" spans="1:6" x14ac:dyDescent="0.25">
      <c r="A3522" s="10">
        <v>10485572</v>
      </c>
      <c r="B3522" s="10" t="s">
        <v>348</v>
      </c>
      <c r="C3522" s="10" t="s">
        <v>242</v>
      </c>
      <c r="D3522" s="10" t="s">
        <v>136</v>
      </c>
      <c r="E3522" s="10" t="s">
        <v>377</v>
      </c>
      <c r="F3522" s="10">
        <v>0</v>
      </c>
    </row>
    <row r="3523" spans="1:6" x14ac:dyDescent="0.25">
      <c r="A3523" s="10">
        <v>10485573</v>
      </c>
      <c r="B3523" s="10" t="s">
        <v>348</v>
      </c>
      <c r="C3523" s="10" t="s">
        <v>98</v>
      </c>
      <c r="D3523" s="10" t="s">
        <v>48</v>
      </c>
      <c r="E3523" s="10" t="s">
        <v>380</v>
      </c>
      <c r="F3523" s="10">
        <v>1</v>
      </c>
    </row>
    <row r="3524" spans="1:6" x14ac:dyDescent="0.25">
      <c r="A3524" s="10">
        <v>10485573</v>
      </c>
      <c r="B3524" s="10" t="s">
        <v>348</v>
      </c>
      <c r="C3524" s="10" t="s">
        <v>98</v>
      </c>
      <c r="D3524" s="10" t="s">
        <v>48</v>
      </c>
      <c r="E3524" s="10" t="s">
        <v>381</v>
      </c>
      <c r="F3524" s="10">
        <v>1</v>
      </c>
    </row>
    <row r="3525" spans="1:6" x14ac:dyDescent="0.25">
      <c r="A3525" s="10">
        <v>10485573</v>
      </c>
      <c r="B3525" s="10" t="s">
        <v>348</v>
      </c>
      <c r="C3525" s="10" t="s">
        <v>98</v>
      </c>
      <c r="D3525" s="10" t="s">
        <v>48</v>
      </c>
      <c r="E3525" s="10" t="s">
        <v>382</v>
      </c>
      <c r="F3525" s="10">
        <v>1</v>
      </c>
    </row>
    <row r="3526" spans="1:6" x14ac:dyDescent="0.25">
      <c r="A3526" s="10">
        <v>10485573</v>
      </c>
      <c r="B3526" s="10" t="s">
        <v>348</v>
      </c>
      <c r="C3526" s="10" t="s">
        <v>98</v>
      </c>
      <c r="D3526" s="10" t="s">
        <v>48</v>
      </c>
      <c r="E3526" s="10" t="s">
        <v>383</v>
      </c>
      <c r="F3526" s="10">
        <v>1</v>
      </c>
    </row>
    <row r="3527" spans="1:6" x14ac:dyDescent="0.25">
      <c r="A3527" s="10">
        <v>10485573</v>
      </c>
      <c r="B3527" s="10" t="s">
        <v>348</v>
      </c>
      <c r="C3527" s="10" t="s">
        <v>98</v>
      </c>
      <c r="D3527" s="10" t="s">
        <v>48</v>
      </c>
      <c r="E3527" s="10" t="s">
        <v>384</v>
      </c>
      <c r="F3527" s="10">
        <v>1</v>
      </c>
    </row>
    <row r="3528" spans="1:6" x14ac:dyDescent="0.25">
      <c r="A3528" s="10">
        <v>10485573</v>
      </c>
      <c r="B3528" s="10" t="s">
        <v>348</v>
      </c>
      <c r="C3528" s="10" t="s">
        <v>98</v>
      </c>
      <c r="D3528" s="10" t="s">
        <v>48</v>
      </c>
      <c r="E3528" s="10" t="s">
        <v>385</v>
      </c>
      <c r="F3528" s="10">
        <v>1</v>
      </c>
    </row>
    <row r="3529" spans="1:6" x14ac:dyDescent="0.25">
      <c r="A3529" s="10">
        <v>10485573</v>
      </c>
      <c r="B3529" s="10" t="s">
        <v>348</v>
      </c>
      <c r="C3529" s="10" t="s">
        <v>98</v>
      </c>
      <c r="D3529" s="10" t="s">
        <v>48</v>
      </c>
      <c r="E3529" s="10" t="s">
        <v>377</v>
      </c>
      <c r="F3529" s="10">
        <v>0</v>
      </c>
    </row>
    <row r="3530" spans="1:6" x14ac:dyDescent="0.25">
      <c r="A3530" s="10">
        <v>10485574</v>
      </c>
      <c r="B3530" s="10" t="s">
        <v>348</v>
      </c>
      <c r="C3530" s="10" t="s">
        <v>115</v>
      </c>
      <c r="D3530" s="10" t="s">
        <v>104</v>
      </c>
      <c r="E3530" s="10" t="s">
        <v>380</v>
      </c>
      <c r="F3530" s="10">
        <v>1</v>
      </c>
    </row>
    <row r="3531" spans="1:6" x14ac:dyDescent="0.25">
      <c r="A3531" s="10">
        <v>10485574</v>
      </c>
      <c r="B3531" s="10" t="s">
        <v>348</v>
      </c>
      <c r="C3531" s="10" t="s">
        <v>115</v>
      </c>
      <c r="D3531" s="10" t="s">
        <v>104</v>
      </c>
      <c r="E3531" s="10" t="s">
        <v>381</v>
      </c>
      <c r="F3531" s="10">
        <v>1</v>
      </c>
    </row>
    <row r="3532" spans="1:6" x14ac:dyDescent="0.25">
      <c r="A3532" s="10">
        <v>10485574</v>
      </c>
      <c r="B3532" s="10" t="s">
        <v>348</v>
      </c>
      <c r="C3532" s="10" t="s">
        <v>115</v>
      </c>
      <c r="D3532" s="10" t="s">
        <v>104</v>
      </c>
      <c r="E3532" s="10" t="s">
        <v>382</v>
      </c>
      <c r="F3532" s="10">
        <v>1</v>
      </c>
    </row>
    <row r="3533" spans="1:6" x14ac:dyDescent="0.25">
      <c r="A3533" s="10">
        <v>10485574</v>
      </c>
      <c r="B3533" s="10" t="s">
        <v>348</v>
      </c>
      <c r="C3533" s="10" t="s">
        <v>115</v>
      </c>
      <c r="D3533" s="10" t="s">
        <v>104</v>
      </c>
      <c r="E3533" s="10" t="s">
        <v>383</v>
      </c>
      <c r="F3533" s="10">
        <v>1</v>
      </c>
    </row>
    <row r="3534" spans="1:6" x14ac:dyDescent="0.25">
      <c r="A3534" s="10">
        <v>10485574</v>
      </c>
      <c r="B3534" s="10" t="s">
        <v>348</v>
      </c>
      <c r="C3534" s="10" t="s">
        <v>115</v>
      </c>
      <c r="D3534" s="10" t="s">
        <v>104</v>
      </c>
      <c r="E3534" s="10" t="s">
        <v>384</v>
      </c>
      <c r="F3534" s="10">
        <v>1</v>
      </c>
    </row>
    <row r="3535" spans="1:6" x14ac:dyDescent="0.25">
      <c r="A3535" s="10">
        <v>10485574</v>
      </c>
      <c r="B3535" s="10" t="s">
        <v>348</v>
      </c>
      <c r="C3535" s="10" t="s">
        <v>115</v>
      </c>
      <c r="D3535" s="10" t="s">
        <v>104</v>
      </c>
      <c r="E3535" s="10" t="s">
        <v>385</v>
      </c>
      <c r="F3535" s="10">
        <v>1</v>
      </c>
    </row>
    <row r="3536" spans="1:6" x14ac:dyDescent="0.25">
      <c r="A3536" s="10">
        <v>10485574</v>
      </c>
      <c r="B3536" s="10" t="s">
        <v>348</v>
      </c>
      <c r="C3536" s="10" t="s">
        <v>115</v>
      </c>
      <c r="D3536" s="10" t="s">
        <v>104</v>
      </c>
      <c r="E3536" s="10" t="s">
        <v>377</v>
      </c>
      <c r="F3536" s="10">
        <v>0</v>
      </c>
    </row>
    <row r="3537" spans="1:6" x14ac:dyDescent="0.25">
      <c r="A3537" s="10">
        <v>10485575</v>
      </c>
      <c r="B3537" s="10" t="s">
        <v>348</v>
      </c>
      <c r="C3537" s="10" t="s">
        <v>199</v>
      </c>
      <c r="D3537" s="10" t="s">
        <v>186</v>
      </c>
      <c r="E3537" s="10" t="s">
        <v>380</v>
      </c>
      <c r="F3537" s="10">
        <v>1</v>
      </c>
    </row>
    <row r="3538" spans="1:6" x14ac:dyDescent="0.25">
      <c r="A3538" s="10">
        <v>10485575</v>
      </c>
      <c r="B3538" s="10" t="s">
        <v>348</v>
      </c>
      <c r="C3538" s="10" t="s">
        <v>199</v>
      </c>
      <c r="D3538" s="10" t="s">
        <v>186</v>
      </c>
      <c r="E3538" s="10" t="s">
        <v>381</v>
      </c>
      <c r="F3538" s="10">
        <v>0</v>
      </c>
    </row>
    <row r="3539" spans="1:6" x14ac:dyDescent="0.25">
      <c r="A3539" s="10">
        <v>10485575</v>
      </c>
      <c r="B3539" s="10" t="s">
        <v>348</v>
      </c>
      <c r="C3539" s="10" t="s">
        <v>199</v>
      </c>
      <c r="D3539" s="10" t="s">
        <v>186</v>
      </c>
      <c r="E3539" s="10" t="s">
        <v>382</v>
      </c>
      <c r="F3539" s="10">
        <v>0</v>
      </c>
    </row>
    <row r="3540" spans="1:6" x14ac:dyDescent="0.25">
      <c r="A3540" s="10">
        <v>10485575</v>
      </c>
      <c r="B3540" s="10" t="s">
        <v>348</v>
      </c>
      <c r="C3540" s="10" t="s">
        <v>199</v>
      </c>
      <c r="D3540" s="10" t="s">
        <v>186</v>
      </c>
      <c r="E3540" s="10" t="s">
        <v>383</v>
      </c>
      <c r="F3540" s="10">
        <v>1</v>
      </c>
    </row>
    <row r="3541" spans="1:6" x14ac:dyDescent="0.25">
      <c r="A3541" s="10">
        <v>10485575</v>
      </c>
      <c r="B3541" s="10" t="s">
        <v>348</v>
      </c>
      <c r="C3541" s="10" t="s">
        <v>199</v>
      </c>
      <c r="D3541" s="10" t="s">
        <v>186</v>
      </c>
      <c r="E3541" s="10" t="s">
        <v>384</v>
      </c>
      <c r="F3541" s="10">
        <v>1</v>
      </c>
    </row>
    <row r="3542" spans="1:6" x14ac:dyDescent="0.25">
      <c r="A3542" s="10">
        <v>10485575</v>
      </c>
      <c r="B3542" s="10" t="s">
        <v>348</v>
      </c>
      <c r="C3542" s="10" t="s">
        <v>199</v>
      </c>
      <c r="D3542" s="10" t="s">
        <v>186</v>
      </c>
      <c r="E3542" s="10" t="s">
        <v>385</v>
      </c>
      <c r="F3542" s="10">
        <v>0</v>
      </c>
    </row>
    <row r="3543" spans="1:6" x14ac:dyDescent="0.25">
      <c r="A3543" s="10">
        <v>10485575</v>
      </c>
      <c r="B3543" s="10" t="s">
        <v>348</v>
      </c>
      <c r="C3543" s="10" t="s">
        <v>199</v>
      </c>
      <c r="D3543" s="10" t="s">
        <v>186</v>
      </c>
      <c r="E3543" s="10" t="s">
        <v>377</v>
      </c>
      <c r="F3543" s="10">
        <v>0</v>
      </c>
    </row>
    <row r="3544" spans="1:6" x14ac:dyDescent="0.25">
      <c r="A3544" s="10">
        <v>10485576</v>
      </c>
      <c r="B3544" s="10" t="s">
        <v>348</v>
      </c>
      <c r="C3544" s="10" t="s">
        <v>93</v>
      </c>
      <c r="D3544" s="10" t="s">
        <v>48</v>
      </c>
      <c r="E3544" s="10" t="s">
        <v>380</v>
      </c>
      <c r="F3544" s="10">
        <v>1</v>
      </c>
    </row>
    <row r="3545" spans="1:6" x14ac:dyDescent="0.25">
      <c r="A3545" s="10">
        <v>10485576</v>
      </c>
      <c r="B3545" s="10" t="s">
        <v>348</v>
      </c>
      <c r="C3545" s="10" t="s">
        <v>93</v>
      </c>
      <c r="D3545" s="10" t="s">
        <v>48</v>
      </c>
      <c r="E3545" s="10" t="s">
        <v>381</v>
      </c>
      <c r="F3545" s="10">
        <v>1</v>
      </c>
    </row>
    <row r="3546" spans="1:6" x14ac:dyDescent="0.25">
      <c r="A3546" s="10">
        <v>10485576</v>
      </c>
      <c r="B3546" s="10" t="s">
        <v>348</v>
      </c>
      <c r="C3546" s="10" t="s">
        <v>93</v>
      </c>
      <c r="D3546" s="10" t="s">
        <v>48</v>
      </c>
      <c r="E3546" s="10" t="s">
        <v>382</v>
      </c>
      <c r="F3546" s="10">
        <v>1</v>
      </c>
    </row>
    <row r="3547" spans="1:6" x14ac:dyDescent="0.25">
      <c r="A3547" s="10">
        <v>10485576</v>
      </c>
      <c r="B3547" s="10" t="s">
        <v>348</v>
      </c>
      <c r="C3547" s="10" t="s">
        <v>93</v>
      </c>
      <c r="D3547" s="10" t="s">
        <v>48</v>
      </c>
      <c r="E3547" s="10" t="s">
        <v>383</v>
      </c>
      <c r="F3547" s="10">
        <v>1</v>
      </c>
    </row>
    <row r="3548" spans="1:6" x14ac:dyDescent="0.25">
      <c r="A3548" s="10">
        <v>10485576</v>
      </c>
      <c r="B3548" s="10" t="s">
        <v>348</v>
      </c>
      <c r="C3548" s="10" t="s">
        <v>93</v>
      </c>
      <c r="D3548" s="10" t="s">
        <v>48</v>
      </c>
      <c r="E3548" s="10" t="s">
        <v>384</v>
      </c>
      <c r="F3548" s="10">
        <v>1</v>
      </c>
    </row>
    <row r="3549" spans="1:6" x14ac:dyDescent="0.25">
      <c r="A3549" s="10">
        <v>10485576</v>
      </c>
      <c r="B3549" s="10" t="s">
        <v>348</v>
      </c>
      <c r="C3549" s="10" t="s">
        <v>93</v>
      </c>
      <c r="D3549" s="10" t="s">
        <v>48</v>
      </c>
      <c r="E3549" s="10" t="s">
        <v>385</v>
      </c>
      <c r="F3549" s="10">
        <v>1</v>
      </c>
    </row>
    <row r="3550" spans="1:6" x14ac:dyDescent="0.25">
      <c r="A3550" s="10">
        <v>10485576</v>
      </c>
      <c r="B3550" s="10" t="s">
        <v>348</v>
      </c>
      <c r="C3550" s="10" t="s">
        <v>93</v>
      </c>
      <c r="D3550" s="10" t="s">
        <v>48</v>
      </c>
      <c r="E3550" s="10" t="s">
        <v>377</v>
      </c>
      <c r="F3550" s="10">
        <v>0</v>
      </c>
    </row>
    <row r="3551" spans="1:6" x14ac:dyDescent="0.25">
      <c r="A3551" s="10">
        <v>10485577</v>
      </c>
      <c r="B3551" s="10" t="s">
        <v>348</v>
      </c>
      <c r="C3551" s="10" t="s">
        <v>227</v>
      </c>
      <c r="D3551" s="10" t="s">
        <v>136</v>
      </c>
      <c r="E3551" s="10" t="s">
        <v>380</v>
      </c>
      <c r="F3551" s="10">
        <v>1</v>
      </c>
    </row>
    <row r="3552" spans="1:6" x14ac:dyDescent="0.25">
      <c r="A3552" s="10">
        <v>10485577</v>
      </c>
      <c r="B3552" s="10" t="s">
        <v>348</v>
      </c>
      <c r="C3552" s="10" t="s">
        <v>227</v>
      </c>
      <c r="D3552" s="10" t="s">
        <v>136</v>
      </c>
      <c r="E3552" s="10" t="s">
        <v>381</v>
      </c>
      <c r="F3552" s="10">
        <v>1</v>
      </c>
    </row>
    <row r="3553" spans="1:6" x14ac:dyDescent="0.25">
      <c r="A3553" s="10">
        <v>10485577</v>
      </c>
      <c r="B3553" s="10" t="s">
        <v>348</v>
      </c>
      <c r="C3553" s="10" t="s">
        <v>227</v>
      </c>
      <c r="D3553" s="10" t="s">
        <v>136</v>
      </c>
      <c r="E3553" s="10" t="s">
        <v>382</v>
      </c>
      <c r="F3553" s="10">
        <v>1</v>
      </c>
    </row>
    <row r="3554" spans="1:6" x14ac:dyDescent="0.25">
      <c r="A3554" s="10">
        <v>10485577</v>
      </c>
      <c r="B3554" s="10" t="s">
        <v>348</v>
      </c>
      <c r="C3554" s="10" t="s">
        <v>227</v>
      </c>
      <c r="D3554" s="10" t="s">
        <v>136</v>
      </c>
      <c r="E3554" s="10" t="s">
        <v>383</v>
      </c>
      <c r="F3554" s="10">
        <v>1</v>
      </c>
    </row>
    <row r="3555" spans="1:6" x14ac:dyDescent="0.25">
      <c r="A3555" s="10">
        <v>10485577</v>
      </c>
      <c r="B3555" s="10" t="s">
        <v>348</v>
      </c>
      <c r="C3555" s="10" t="s">
        <v>227</v>
      </c>
      <c r="D3555" s="10" t="s">
        <v>136</v>
      </c>
      <c r="E3555" s="10" t="s">
        <v>384</v>
      </c>
      <c r="F3555" s="10">
        <v>1</v>
      </c>
    </row>
    <row r="3556" spans="1:6" x14ac:dyDescent="0.25">
      <c r="A3556" s="10">
        <v>10485577</v>
      </c>
      <c r="B3556" s="10" t="s">
        <v>348</v>
      </c>
      <c r="C3556" s="10" t="s">
        <v>227</v>
      </c>
      <c r="D3556" s="10" t="s">
        <v>136</v>
      </c>
      <c r="E3556" s="10" t="s">
        <v>385</v>
      </c>
      <c r="F3556" s="10">
        <v>1</v>
      </c>
    </row>
    <row r="3557" spans="1:6" x14ac:dyDescent="0.25">
      <c r="A3557" s="10">
        <v>10485577</v>
      </c>
      <c r="B3557" s="10" t="s">
        <v>348</v>
      </c>
      <c r="C3557" s="10" t="s">
        <v>227</v>
      </c>
      <c r="D3557" s="10" t="s">
        <v>136</v>
      </c>
      <c r="E3557" s="10" t="s">
        <v>377</v>
      </c>
      <c r="F3557" s="10">
        <v>0</v>
      </c>
    </row>
    <row r="3558" spans="1:6" x14ac:dyDescent="0.25">
      <c r="A3558" s="10">
        <v>10485578</v>
      </c>
      <c r="B3558" s="10" t="s">
        <v>348</v>
      </c>
      <c r="C3558" s="10" t="s">
        <v>237</v>
      </c>
      <c r="D3558" s="10" t="s">
        <v>233</v>
      </c>
      <c r="E3558" s="10" t="s">
        <v>380</v>
      </c>
      <c r="F3558" s="10">
        <v>1</v>
      </c>
    </row>
    <row r="3559" spans="1:6" x14ac:dyDescent="0.25">
      <c r="A3559" s="10">
        <v>10485578</v>
      </c>
      <c r="B3559" s="10" t="s">
        <v>348</v>
      </c>
      <c r="C3559" s="10" t="s">
        <v>237</v>
      </c>
      <c r="D3559" s="10" t="s">
        <v>233</v>
      </c>
      <c r="E3559" s="10" t="s">
        <v>381</v>
      </c>
      <c r="F3559" s="10">
        <v>1</v>
      </c>
    </row>
    <row r="3560" spans="1:6" x14ac:dyDescent="0.25">
      <c r="A3560" s="10">
        <v>10485578</v>
      </c>
      <c r="B3560" s="10" t="s">
        <v>348</v>
      </c>
      <c r="C3560" s="10" t="s">
        <v>237</v>
      </c>
      <c r="D3560" s="10" t="s">
        <v>233</v>
      </c>
      <c r="E3560" s="10" t="s">
        <v>382</v>
      </c>
      <c r="F3560" s="10">
        <v>1</v>
      </c>
    </row>
    <row r="3561" spans="1:6" x14ac:dyDescent="0.25">
      <c r="A3561" s="10">
        <v>10485578</v>
      </c>
      <c r="B3561" s="10" t="s">
        <v>348</v>
      </c>
      <c r="C3561" s="10" t="s">
        <v>237</v>
      </c>
      <c r="D3561" s="10" t="s">
        <v>233</v>
      </c>
      <c r="E3561" s="10" t="s">
        <v>383</v>
      </c>
      <c r="F3561" s="10">
        <v>1</v>
      </c>
    </row>
    <row r="3562" spans="1:6" x14ac:dyDescent="0.25">
      <c r="A3562" s="10">
        <v>10485578</v>
      </c>
      <c r="B3562" s="10" t="s">
        <v>348</v>
      </c>
      <c r="C3562" s="10" t="s">
        <v>237</v>
      </c>
      <c r="D3562" s="10" t="s">
        <v>233</v>
      </c>
      <c r="E3562" s="10" t="s">
        <v>384</v>
      </c>
      <c r="F3562" s="10">
        <v>1</v>
      </c>
    </row>
    <row r="3563" spans="1:6" x14ac:dyDescent="0.25">
      <c r="A3563" s="10">
        <v>10485578</v>
      </c>
      <c r="B3563" s="10" t="s">
        <v>348</v>
      </c>
      <c r="C3563" s="10" t="s">
        <v>237</v>
      </c>
      <c r="D3563" s="10" t="s">
        <v>233</v>
      </c>
      <c r="E3563" s="10" t="s">
        <v>385</v>
      </c>
      <c r="F3563" s="10">
        <v>1</v>
      </c>
    </row>
    <row r="3564" spans="1:6" x14ac:dyDescent="0.25">
      <c r="A3564" s="10">
        <v>10485578</v>
      </c>
      <c r="B3564" s="10" t="s">
        <v>348</v>
      </c>
      <c r="C3564" s="10" t="s">
        <v>237</v>
      </c>
      <c r="D3564" s="10" t="s">
        <v>233</v>
      </c>
      <c r="E3564" s="10" t="s">
        <v>377</v>
      </c>
      <c r="F3564" s="10">
        <v>0</v>
      </c>
    </row>
    <row r="3565" spans="1:6" x14ac:dyDescent="0.25">
      <c r="A3565" s="10">
        <v>10485579</v>
      </c>
      <c r="B3565" s="10" t="s">
        <v>348</v>
      </c>
      <c r="C3565" s="10" t="s">
        <v>103</v>
      </c>
      <c r="D3565" s="10" t="s">
        <v>104</v>
      </c>
      <c r="E3565" s="10" t="s">
        <v>380</v>
      </c>
      <c r="F3565" s="10">
        <v>1</v>
      </c>
    </row>
    <row r="3566" spans="1:6" x14ac:dyDescent="0.25">
      <c r="A3566" s="10">
        <v>10485579</v>
      </c>
      <c r="B3566" s="10" t="s">
        <v>348</v>
      </c>
      <c r="C3566" s="10" t="s">
        <v>103</v>
      </c>
      <c r="D3566" s="10" t="s">
        <v>104</v>
      </c>
      <c r="E3566" s="10" t="s">
        <v>381</v>
      </c>
      <c r="F3566" s="10">
        <v>1</v>
      </c>
    </row>
    <row r="3567" spans="1:6" x14ac:dyDescent="0.25">
      <c r="A3567" s="10">
        <v>10485579</v>
      </c>
      <c r="B3567" s="10" t="s">
        <v>348</v>
      </c>
      <c r="C3567" s="10" t="s">
        <v>103</v>
      </c>
      <c r="D3567" s="10" t="s">
        <v>104</v>
      </c>
      <c r="E3567" s="10" t="s">
        <v>382</v>
      </c>
      <c r="F3567" s="10">
        <v>1</v>
      </c>
    </row>
    <row r="3568" spans="1:6" x14ac:dyDescent="0.25">
      <c r="A3568" s="10">
        <v>10485579</v>
      </c>
      <c r="B3568" s="10" t="s">
        <v>348</v>
      </c>
      <c r="C3568" s="10" t="s">
        <v>103</v>
      </c>
      <c r="D3568" s="10" t="s">
        <v>104</v>
      </c>
      <c r="E3568" s="10" t="s">
        <v>383</v>
      </c>
      <c r="F3568" s="10">
        <v>1</v>
      </c>
    </row>
    <row r="3569" spans="1:6" x14ac:dyDescent="0.25">
      <c r="A3569" s="10">
        <v>10485579</v>
      </c>
      <c r="B3569" s="10" t="s">
        <v>348</v>
      </c>
      <c r="C3569" s="10" t="s">
        <v>103</v>
      </c>
      <c r="D3569" s="10" t="s">
        <v>104</v>
      </c>
      <c r="E3569" s="10" t="s">
        <v>384</v>
      </c>
      <c r="F3569" s="10">
        <v>1</v>
      </c>
    </row>
    <row r="3570" spans="1:6" x14ac:dyDescent="0.25">
      <c r="A3570" s="10">
        <v>10485579</v>
      </c>
      <c r="B3570" s="10" t="s">
        <v>348</v>
      </c>
      <c r="C3570" s="10" t="s">
        <v>103</v>
      </c>
      <c r="D3570" s="10" t="s">
        <v>104</v>
      </c>
      <c r="E3570" s="10" t="s">
        <v>385</v>
      </c>
      <c r="F3570" s="10">
        <v>1</v>
      </c>
    </row>
    <row r="3571" spans="1:6" x14ac:dyDescent="0.25">
      <c r="A3571" s="10">
        <v>10485579</v>
      </c>
      <c r="B3571" s="10" t="s">
        <v>348</v>
      </c>
      <c r="C3571" s="10" t="s">
        <v>103</v>
      </c>
      <c r="D3571" s="10" t="s">
        <v>104</v>
      </c>
      <c r="E3571" s="10" t="s">
        <v>377</v>
      </c>
      <c r="F3571" s="10">
        <v>0</v>
      </c>
    </row>
    <row r="3572" spans="1:6" x14ac:dyDescent="0.25">
      <c r="A3572" s="10">
        <v>10485580</v>
      </c>
      <c r="B3572" s="10" t="s">
        <v>348</v>
      </c>
      <c r="C3572" s="10" t="s">
        <v>259</v>
      </c>
      <c r="D3572" s="10" t="s">
        <v>253</v>
      </c>
      <c r="E3572" s="10" t="s">
        <v>380</v>
      </c>
      <c r="F3572" s="10">
        <v>1</v>
      </c>
    </row>
    <row r="3573" spans="1:6" x14ac:dyDescent="0.25">
      <c r="A3573" s="10">
        <v>10485580</v>
      </c>
      <c r="B3573" s="10" t="s">
        <v>348</v>
      </c>
      <c r="C3573" s="10" t="s">
        <v>259</v>
      </c>
      <c r="D3573" s="10" t="s">
        <v>253</v>
      </c>
      <c r="E3573" s="10" t="s">
        <v>381</v>
      </c>
      <c r="F3573" s="10">
        <v>1</v>
      </c>
    </row>
    <row r="3574" spans="1:6" x14ac:dyDescent="0.25">
      <c r="A3574" s="10">
        <v>10485580</v>
      </c>
      <c r="B3574" s="10" t="s">
        <v>348</v>
      </c>
      <c r="C3574" s="10" t="s">
        <v>259</v>
      </c>
      <c r="D3574" s="10" t="s">
        <v>253</v>
      </c>
      <c r="E3574" s="10" t="s">
        <v>382</v>
      </c>
      <c r="F3574" s="10">
        <v>1</v>
      </c>
    </row>
    <row r="3575" spans="1:6" x14ac:dyDescent="0.25">
      <c r="A3575" s="10">
        <v>10485580</v>
      </c>
      <c r="B3575" s="10" t="s">
        <v>348</v>
      </c>
      <c r="C3575" s="10" t="s">
        <v>259</v>
      </c>
      <c r="D3575" s="10" t="s">
        <v>253</v>
      </c>
      <c r="E3575" s="10" t="s">
        <v>383</v>
      </c>
      <c r="F3575" s="10">
        <v>1</v>
      </c>
    </row>
    <row r="3576" spans="1:6" x14ac:dyDescent="0.25">
      <c r="A3576" s="10">
        <v>10485580</v>
      </c>
      <c r="B3576" s="10" t="s">
        <v>348</v>
      </c>
      <c r="C3576" s="10" t="s">
        <v>259</v>
      </c>
      <c r="D3576" s="10" t="s">
        <v>253</v>
      </c>
      <c r="E3576" s="10" t="s">
        <v>384</v>
      </c>
      <c r="F3576" s="10">
        <v>1</v>
      </c>
    </row>
    <row r="3577" spans="1:6" x14ac:dyDescent="0.25">
      <c r="A3577" s="10">
        <v>10485580</v>
      </c>
      <c r="B3577" s="10" t="s">
        <v>348</v>
      </c>
      <c r="C3577" s="10" t="s">
        <v>259</v>
      </c>
      <c r="D3577" s="10" t="s">
        <v>253</v>
      </c>
      <c r="E3577" s="10" t="s">
        <v>385</v>
      </c>
      <c r="F3577" s="10">
        <v>1</v>
      </c>
    </row>
    <row r="3578" spans="1:6" x14ac:dyDescent="0.25">
      <c r="A3578" s="10">
        <v>10485580</v>
      </c>
      <c r="B3578" s="10" t="s">
        <v>348</v>
      </c>
      <c r="C3578" s="10" t="s">
        <v>259</v>
      </c>
      <c r="D3578" s="10" t="s">
        <v>253</v>
      </c>
      <c r="E3578" s="10" t="s">
        <v>377</v>
      </c>
      <c r="F3578" s="10">
        <v>0</v>
      </c>
    </row>
    <row r="3579" spans="1:6" x14ac:dyDescent="0.25">
      <c r="A3579" s="10">
        <v>10485581</v>
      </c>
      <c r="B3579" s="10" t="s">
        <v>348</v>
      </c>
      <c r="C3579" s="10" t="s">
        <v>75</v>
      </c>
      <c r="D3579" s="10" t="s">
        <v>48</v>
      </c>
      <c r="E3579" s="10" t="s">
        <v>380</v>
      </c>
      <c r="F3579" s="10">
        <v>1</v>
      </c>
    </row>
    <row r="3580" spans="1:6" x14ac:dyDescent="0.25">
      <c r="A3580" s="10">
        <v>10485581</v>
      </c>
      <c r="B3580" s="10" t="s">
        <v>348</v>
      </c>
      <c r="C3580" s="10" t="s">
        <v>75</v>
      </c>
      <c r="D3580" s="10" t="s">
        <v>48</v>
      </c>
      <c r="E3580" s="10" t="s">
        <v>381</v>
      </c>
      <c r="F3580" s="10">
        <v>1</v>
      </c>
    </row>
    <row r="3581" spans="1:6" x14ac:dyDescent="0.25">
      <c r="A3581" s="10">
        <v>10485581</v>
      </c>
      <c r="B3581" s="10" t="s">
        <v>348</v>
      </c>
      <c r="C3581" s="10" t="s">
        <v>75</v>
      </c>
      <c r="D3581" s="10" t="s">
        <v>48</v>
      </c>
      <c r="E3581" s="10" t="s">
        <v>382</v>
      </c>
      <c r="F3581" s="10">
        <v>1</v>
      </c>
    </row>
    <row r="3582" spans="1:6" x14ac:dyDescent="0.25">
      <c r="A3582" s="10">
        <v>10485581</v>
      </c>
      <c r="B3582" s="10" t="s">
        <v>348</v>
      </c>
      <c r="C3582" s="10" t="s">
        <v>75</v>
      </c>
      <c r="D3582" s="10" t="s">
        <v>48</v>
      </c>
      <c r="E3582" s="10" t="s">
        <v>383</v>
      </c>
      <c r="F3582" s="10">
        <v>1</v>
      </c>
    </row>
    <row r="3583" spans="1:6" x14ac:dyDescent="0.25">
      <c r="A3583" s="10">
        <v>10485581</v>
      </c>
      <c r="B3583" s="10" t="s">
        <v>348</v>
      </c>
      <c r="C3583" s="10" t="s">
        <v>75</v>
      </c>
      <c r="D3583" s="10" t="s">
        <v>48</v>
      </c>
      <c r="E3583" s="10" t="s">
        <v>384</v>
      </c>
      <c r="F3583" s="10">
        <v>1</v>
      </c>
    </row>
    <row r="3584" spans="1:6" x14ac:dyDescent="0.25">
      <c r="A3584" s="10">
        <v>10485581</v>
      </c>
      <c r="B3584" s="10" t="s">
        <v>348</v>
      </c>
      <c r="C3584" s="10" t="s">
        <v>75</v>
      </c>
      <c r="D3584" s="10" t="s">
        <v>48</v>
      </c>
      <c r="E3584" s="10" t="s">
        <v>385</v>
      </c>
      <c r="F3584" s="10">
        <v>1</v>
      </c>
    </row>
    <row r="3585" spans="1:6" x14ac:dyDescent="0.25">
      <c r="A3585" s="10">
        <v>10485581</v>
      </c>
      <c r="B3585" s="10" t="s">
        <v>348</v>
      </c>
      <c r="C3585" s="10" t="s">
        <v>75</v>
      </c>
      <c r="D3585" s="10" t="s">
        <v>48</v>
      </c>
      <c r="E3585" s="10" t="s">
        <v>377</v>
      </c>
      <c r="F3585" s="10">
        <v>0</v>
      </c>
    </row>
    <row r="3586" spans="1:6" x14ac:dyDescent="0.25">
      <c r="A3586" s="10">
        <v>10485582</v>
      </c>
      <c r="B3586" s="10" t="s">
        <v>348</v>
      </c>
      <c r="C3586" s="10" t="s">
        <v>120</v>
      </c>
      <c r="D3586" s="10" t="s">
        <v>104</v>
      </c>
      <c r="E3586" s="10" t="s">
        <v>380</v>
      </c>
      <c r="F3586" s="10">
        <v>1</v>
      </c>
    </row>
    <row r="3587" spans="1:6" x14ac:dyDescent="0.25">
      <c r="A3587" s="10">
        <v>10485582</v>
      </c>
      <c r="B3587" s="10" t="s">
        <v>348</v>
      </c>
      <c r="C3587" s="10" t="s">
        <v>120</v>
      </c>
      <c r="D3587" s="10" t="s">
        <v>104</v>
      </c>
      <c r="E3587" s="10" t="s">
        <v>381</v>
      </c>
      <c r="F3587" s="10">
        <v>1</v>
      </c>
    </row>
    <row r="3588" spans="1:6" x14ac:dyDescent="0.25">
      <c r="A3588" s="10">
        <v>10485582</v>
      </c>
      <c r="B3588" s="10" t="s">
        <v>348</v>
      </c>
      <c r="C3588" s="10" t="s">
        <v>120</v>
      </c>
      <c r="D3588" s="10" t="s">
        <v>104</v>
      </c>
      <c r="E3588" s="10" t="s">
        <v>382</v>
      </c>
      <c r="F3588" s="10">
        <v>1</v>
      </c>
    </row>
    <row r="3589" spans="1:6" x14ac:dyDescent="0.25">
      <c r="A3589" s="10">
        <v>10485582</v>
      </c>
      <c r="B3589" s="10" t="s">
        <v>348</v>
      </c>
      <c r="C3589" s="10" t="s">
        <v>120</v>
      </c>
      <c r="D3589" s="10" t="s">
        <v>104</v>
      </c>
      <c r="E3589" s="10" t="s">
        <v>383</v>
      </c>
      <c r="F3589" s="10">
        <v>1</v>
      </c>
    </row>
    <row r="3590" spans="1:6" x14ac:dyDescent="0.25">
      <c r="A3590" s="10">
        <v>10485582</v>
      </c>
      <c r="B3590" s="10" t="s">
        <v>348</v>
      </c>
      <c r="C3590" s="10" t="s">
        <v>120</v>
      </c>
      <c r="D3590" s="10" t="s">
        <v>104</v>
      </c>
      <c r="E3590" s="10" t="s">
        <v>384</v>
      </c>
      <c r="F3590" s="10">
        <v>1</v>
      </c>
    </row>
    <row r="3591" spans="1:6" x14ac:dyDescent="0.25">
      <c r="A3591" s="10">
        <v>10485582</v>
      </c>
      <c r="B3591" s="10" t="s">
        <v>348</v>
      </c>
      <c r="C3591" s="10" t="s">
        <v>120</v>
      </c>
      <c r="D3591" s="10" t="s">
        <v>104</v>
      </c>
      <c r="E3591" s="10" t="s">
        <v>385</v>
      </c>
      <c r="F3591" s="10">
        <v>1</v>
      </c>
    </row>
    <row r="3592" spans="1:6" x14ac:dyDescent="0.25">
      <c r="A3592" s="10">
        <v>10485582</v>
      </c>
      <c r="B3592" s="10" t="s">
        <v>348</v>
      </c>
      <c r="C3592" s="10" t="s">
        <v>120</v>
      </c>
      <c r="D3592" s="10" t="s">
        <v>104</v>
      </c>
      <c r="E3592" s="10" t="s">
        <v>377</v>
      </c>
      <c r="F3592" s="10">
        <v>0</v>
      </c>
    </row>
    <row r="3593" spans="1:6" x14ac:dyDescent="0.25">
      <c r="A3593" s="10">
        <v>10485593</v>
      </c>
      <c r="B3593" s="10" t="s">
        <v>348</v>
      </c>
      <c r="C3593" s="10" t="s">
        <v>305</v>
      </c>
      <c r="D3593" s="10" t="s">
        <v>253</v>
      </c>
      <c r="E3593" s="10" t="s">
        <v>380</v>
      </c>
      <c r="F3593" s="10">
        <v>1</v>
      </c>
    </row>
    <row r="3594" spans="1:6" x14ac:dyDescent="0.25">
      <c r="A3594" s="10">
        <v>10485593</v>
      </c>
      <c r="B3594" s="10" t="s">
        <v>348</v>
      </c>
      <c r="C3594" s="10" t="s">
        <v>305</v>
      </c>
      <c r="D3594" s="10" t="s">
        <v>253</v>
      </c>
      <c r="E3594" s="10" t="s">
        <v>381</v>
      </c>
      <c r="F3594" s="10">
        <v>1</v>
      </c>
    </row>
    <row r="3595" spans="1:6" x14ac:dyDescent="0.25">
      <c r="A3595" s="10">
        <v>10485593</v>
      </c>
      <c r="B3595" s="10" t="s">
        <v>348</v>
      </c>
      <c r="C3595" s="10" t="s">
        <v>305</v>
      </c>
      <c r="D3595" s="10" t="s">
        <v>253</v>
      </c>
      <c r="E3595" s="10" t="s">
        <v>382</v>
      </c>
      <c r="F3595" s="10">
        <v>1</v>
      </c>
    </row>
    <row r="3596" spans="1:6" x14ac:dyDescent="0.25">
      <c r="A3596" s="10">
        <v>10485593</v>
      </c>
      <c r="B3596" s="10" t="s">
        <v>348</v>
      </c>
      <c r="C3596" s="10" t="s">
        <v>305</v>
      </c>
      <c r="D3596" s="10" t="s">
        <v>253</v>
      </c>
      <c r="E3596" s="10" t="s">
        <v>383</v>
      </c>
      <c r="F3596" s="10">
        <v>1</v>
      </c>
    </row>
    <row r="3597" spans="1:6" x14ac:dyDescent="0.25">
      <c r="A3597" s="10">
        <v>10485593</v>
      </c>
      <c r="B3597" s="10" t="s">
        <v>348</v>
      </c>
      <c r="C3597" s="10" t="s">
        <v>305</v>
      </c>
      <c r="D3597" s="10" t="s">
        <v>253</v>
      </c>
      <c r="E3597" s="10" t="s">
        <v>384</v>
      </c>
      <c r="F3597" s="10">
        <v>1</v>
      </c>
    </row>
    <row r="3598" spans="1:6" x14ac:dyDescent="0.25">
      <c r="A3598" s="10">
        <v>10485593</v>
      </c>
      <c r="B3598" s="10" t="s">
        <v>348</v>
      </c>
      <c r="C3598" s="10" t="s">
        <v>305</v>
      </c>
      <c r="D3598" s="10" t="s">
        <v>253</v>
      </c>
      <c r="E3598" s="10" t="s">
        <v>385</v>
      </c>
      <c r="F3598" s="10">
        <v>1</v>
      </c>
    </row>
    <row r="3599" spans="1:6" x14ac:dyDescent="0.25">
      <c r="A3599" s="10">
        <v>10485593</v>
      </c>
      <c r="B3599" s="10" t="s">
        <v>348</v>
      </c>
      <c r="C3599" s="10" t="s">
        <v>305</v>
      </c>
      <c r="D3599" s="10" t="s">
        <v>253</v>
      </c>
      <c r="E3599" s="10" t="s">
        <v>377</v>
      </c>
      <c r="F3599" s="10">
        <v>0</v>
      </c>
    </row>
    <row r="3600" spans="1:6" x14ac:dyDescent="0.25">
      <c r="A3600" s="10">
        <v>10485594</v>
      </c>
      <c r="B3600" s="10" t="s">
        <v>348</v>
      </c>
      <c r="C3600" s="10" t="s">
        <v>259</v>
      </c>
      <c r="D3600" s="10" t="s">
        <v>253</v>
      </c>
      <c r="E3600" s="10" t="s">
        <v>380</v>
      </c>
      <c r="F3600" s="10">
        <v>1</v>
      </c>
    </row>
    <row r="3601" spans="1:6" x14ac:dyDescent="0.25">
      <c r="A3601" s="10">
        <v>10485594</v>
      </c>
      <c r="B3601" s="10" t="s">
        <v>348</v>
      </c>
      <c r="C3601" s="10" t="s">
        <v>259</v>
      </c>
      <c r="D3601" s="10" t="s">
        <v>253</v>
      </c>
      <c r="E3601" s="10" t="s">
        <v>381</v>
      </c>
      <c r="F3601" s="10">
        <v>1</v>
      </c>
    </row>
    <row r="3602" spans="1:6" x14ac:dyDescent="0.25">
      <c r="A3602" s="10">
        <v>10485594</v>
      </c>
      <c r="B3602" s="10" t="s">
        <v>348</v>
      </c>
      <c r="C3602" s="10" t="s">
        <v>259</v>
      </c>
      <c r="D3602" s="10" t="s">
        <v>253</v>
      </c>
      <c r="E3602" s="10" t="s">
        <v>382</v>
      </c>
      <c r="F3602" s="10">
        <v>1</v>
      </c>
    </row>
    <row r="3603" spans="1:6" x14ac:dyDescent="0.25">
      <c r="A3603" s="10">
        <v>10485594</v>
      </c>
      <c r="B3603" s="10" t="s">
        <v>348</v>
      </c>
      <c r="C3603" s="10" t="s">
        <v>259</v>
      </c>
      <c r="D3603" s="10" t="s">
        <v>253</v>
      </c>
      <c r="E3603" s="10" t="s">
        <v>383</v>
      </c>
      <c r="F3603" s="10">
        <v>1</v>
      </c>
    </row>
    <row r="3604" spans="1:6" x14ac:dyDescent="0.25">
      <c r="A3604" s="10">
        <v>10485594</v>
      </c>
      <c r="B3604" s="10" t="s">
        <v>348</v>
      </c>
      <c r="C3604" s="10" t="s">
        <v>259</v>
      </c>
      <c r="D3604" s="10" t="s">
        <v>253</v>
      </c>
      <c r="E3604" s="10" t="s">
        <v>384</v>
      </c>
      <c r="F3604" s="10">
        <v>1</v>
      </c>
    </row>
    <row r="3605" spans="1:6" x14ac:dyDescent="0.25">
      <c r="A3605" s="10">
        <v>10485594</v>
      </c>
      <c r="B3605" s="10" t="s">
        <v>348</v>
      </c>
      <c r="C3605" s="10" t="s">
        <v>259</v>
      </c>
      <c r="D3605" s="10" t="s">
        <v>253</v>
      </c>
      <c r="E3605" s="10" t="s">
        <v>385</v>
      </c>
      <c r="F3605" s="10">
        <v>1</v>
      </c>
    </row>
    <row r="3606" spans="1:6" x14ac:dyDescent="0.25">
      <c r="A3606" s="10">
        <v>10485594</v>
      </c>
      <c r="B3606" s="10" t="s">
        <v>348</v>
      </c>
      <c r="C3606" s="10" t="s">
        <v>259</v>
      </c>
      <c r="D3606" s="10" t="s">
        <v>253</v>
      </c>
      <c r="E3606" s="10" t="s">
        <v>377</v>
      </c>
      <c r="F3606" s="10">
        <v>0</v>
      </c>
    </row>
    <row r="3607" spans="1:6" x14ac:dyDescent="0.25">
      <c r="A3607" s="10">
        <v>10485595</v>
      </c>
      <c r="B3607" s="10" t="s">
        <v>348</v>
      </c>
      <c r="C3607" s="10" t="s">
        <v>281</v>
      </c>
      <c r="D3607" s="10" t="s">
        <v>253</v>
      </c>
      <c r="E3607" s="10" t="s">
        <v>380</v>
      </c>
      <c r="F3607" s="10">
        <v>1</v>
      </c>
    </row>
    <row r="3608" spans="1:6" x14ac:dyDescent="0.25">
      <c r="A3608" s="10">
        <v>10485595</v>
      </c>
      <c r="B3608" s="10" t="s">
        <v>348</v>
      </c>
      <c r="C3608" s="10" t="s">
        <v>281</v>
      </c>
      <c r="D3608" s="10" t="s">
        <v>253</v>
      </c>
      <c r="E3608" s="10" t="s">
        <v>381</v>
      </c>
      <c r="F3608" s="10">
        <v>1</v>
      </c>
    </row>
    <row r="3609" spans="1:6" x14ac:dyDescent="0.25">
      <c r="A3609" s="10">
        <v>10485595</v>
      </c>
      <c r="B3609" s="10" t="s">
        <v>348</v>
      </c>
      <c r="C3609" s="10" t="s">
        <v>281</v>
      </c>
      <c r="D3609" s="10" t="s">
        <v>253</v>
      </c>
      <c r="E3609" s="10" t="s">
        <v>382</v>
      </c>
      <c r="F3609" s="10">
        <v>1</v>
      </c>
    </row>
    <row r="3610" spans="1:6" x14ac:dyDescent="0.25">
      <c r="A3610" s="10">
        <v>10485595</v>
      </c>
      <c r="B3610" s="10" t="s">
        <v>348</v>
      </c>
      <c r="C3610" s="10" t="s">
        <v>281</v>
      </c>
      <c r="D3610" s="10" t="s">
        <v>253</v>
      </c>
      <c r="E3610" s="10" t="s">
        <v>383</v>
      </c>
      <c r="F3610" s="10">
        <v>1</v>
      </c>
    </row>
    <row r="3611" spans="1:6" x14ac:dyDescent="0.25">
      <c r="A3611" s="10">
        <v>10485595</v>
      </c>
      <c r="B3611" s="10" t="s">
        <v>348</v>
      </c>
      <c r="C3611" s="10" t="s">
        <v>281</v>
      </c>
      <c r="D3611" s="10" t="s">
        <v>253</v>
      </c>
      <c r="E3611" s="10" t="s">
        <v>384</v>
      </c>
      <c r="F3611" s="10">
        <v>1</v>
      </c>
    </row>
    <row r="3612" spans="1:6" x14ac:dyDescent="0.25">
      <c r="A3612" s="10">
        <v>10485595</v>
      </c>
      <c r="B3612" s="10" t="s">
        <v>348</v>
      </c>
      <c r="C3612" s="10" t="s">
        <v>281</v>
      </c>
      <c r="D3612" s="10" t="s">
        <v>253</v>
      </c>
      <c r="E3612" s="10" t="s">
        <v>385</v>
      </c>
      <c r="F3612" s="10">
        <v>1</v>
      </c>
    </row>
    <row r="3613" spans="1:6" x14ac:dyDescent="0.25">
      <c r="A3613" s="10">
        <v>10485595</v>
      </c>
      <c r="B3613" s="10" t="s">
        <v>348</v>
      </c>
      <c r="C3613" s="10" t="s">
        <v>281</v>
      </c>
      <c r="D3613" s="10" t="s">
        <v>253</v>
      </c>
      <c r="E3613" s="10" t="s">
        <v>377</v>
      </c>
      <c r="F3613" s="10">
        <v>0</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AC293235DFE08418F05220CBBCEE0F2" ma:contentTypeVersion="12" ma:contentTypeDescription="Create a new document." ma:contentTypeScope="" ma:versionID="ea8c427243b0e3e1926e227e0a4daa90">
  <xsd:schema xmlns:xsd="http://www.w3.org/2001/XMLSchema" xmlns:xs="http://www.w3.org/2001/XMLSchema" xmlns:p="http://schemas.microsoft.com/office/2006/metadata/properties" xmlns:ns2="d907b046-74f5-47dc-bab8-65da18022e82" xmlns:ns3="eeaad7b0-bc33-4364-bad5-10507442a0d0" targetNamespace="http://schemas.microsoft.com/office/2006/metadata/properties" ma:root="true" ma:fieldsID="68f52f7d99a10c78251fc6a21d7c694d" ns2:_="" ns3:_="">
    <xsd:import namespace="d907b046-74f5-47dc-bab8-65da18022e82"/>
    <xsd:import namespace="eeaad7b0-bc33-4364-bad5-10507442a0d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3:TaxCatchAll" minOccurs="0"/>
                <xsd:element ref="ns2:MediaServiceOCR" minOccurs="0"/>
                <xsd:element ref="ns2:MediaServiceGenerationTime" minOccurs="0"/>
                <xsd:element ref="ns2:MediaServiceEventHashCode"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07b046-74f5-47dc-bab8-65da18022e8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df39372d-5cbf-4fd0-9acf-8fdafc6fbd03"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eeaad7b0-bc33-4364-bad5-10507442a0d0"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816f2496-a6e9-4147-b5d0-1408d76f00b0}" ma:internalName="TaxCatchAll" ma:showField="CatchAllData" ma:web="eeaad7b0-bc33-4364-bad5-10507442a0d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eeaad7b0-bc33-4364-bad5-10507442a0d0" xsi:nil="true"/>
    <lcf76f155ced4ddcb4097134ff3c332f xmlns="d907b046-74f5-47dc-bab8-65da18022e82">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2F6E41A-FE8D-4DFC-B8CC-96FA1D60F32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907b046-74f5-47dc-bab8-65da18022e82"/>
    <ds:schemaRef ds:uri="eeaad7b0-bc33-4364-bad5-10507442a0d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4FF73CD-6A1C-4DDC-AC3E-D44ED744E5DC}">
  <ds:schemaRefs>
    <ds:schemaRef ds:uri="http://schemas.microsoft.com/office/2006/metadata/properties"/>
    <ds:schemaRef ds:uri="http://schemas.microsoft.com/office/infopath/2007/PartnerControls"/>
    <ds:schemaRef ds:uri="eeaad7b0-bc33-4364-bad5-10507442a0d0"/>
    <ds:schemaRef ds:uri="d907b046-74f5-47dc-bab8-65da18022e82"/>
  </ds:schemaRefs>
</ds:datastoreItem>
</file>

<file path=customXml/itemProps3.xml><?xml version="1.0" encoding="utf-8"?>
<ds:datastoreItem xmlns:ds="http://schemas.openxmlformats.org/officeDocument/2006/customXml" ds:itemID="{CEF80870-6E2B-48E4-892E-4005490626B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Single Response</vt:lpstr>
      <vt:lpstr>Areas Ranking</vt:lpstr>
      <vt:lpstr>Region Ranking</vt:lpstr>
      <vt:lpstr>Q4</vt:lpstr>
      <vt:lpstr>Q6</vt:lpstr>
      <vt:lpstr>Q10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Calvin Leighton</cp:lastModifiedBy>
  <cp:revision/>
  <dcterms:created xsi:type="dcterms:W3CDTF">2025-07-21T00:38:42Z</dcterms:created>
  <dcterms:modified xsi:type="dcterms:W3CDTF">2025-07-29T00:20:20Z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0x0101009AC293235DFE08418F05220CBBCEE0F2</vt:lpwstr>
  </property>
  <property fmtid="{D5CDD505-2E9C-101B-9397-08002B2CF9AE}" pid="3" name="MediaServiceImageTags">
    <vt:lpwstr/>
  </property>
</Properties>
</file>