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slicers/slicer1.xml" ContentType="application/vnd.ms-excel.slicer+xml"/>
  <Override PartName="/xl/timelines/timeline1.xml" ContentType="application/vnd.ms-excel.timelin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hidePivotFieldList="1" defaultThemeVersion="166925"/>
  <mc:AlternateContent xmlns:mc="http://schemas.openxmlformats.org/markup-compatibility/2006">
    <mc:Choice Requires="x15">
      <x15ac:absPath xmlns:x15ac="http://schemas.microsoft.com/office/spreadsheetml/2010/11/ac" url="C:\Users\ASUS\Downloads\Edspert Excel\"/>
    </mc:Choice>
  </mc:AlternateContent>
  <xr:revisionPtr revIDLastSave="0" documentId="8_{7DBA1B93-BCD8-490C-97DC-7052203E532F}" xr6:coauthVersionLast="47" xr6:coauthVersionMax="47" xr10:uidLastSave="{00000000-0000-0000-0000-000000000000}"/>
  <bookViews>
    <workbookView xWindow="7788" yWindow="2856" windowWidth="17280" windowHeight="8772" activeTab="3" xr2:uid="{D6F28EB5-8DFE-41F3-B1A0-824F85265504}"/>
  </bookViews>
  <sheets>
    <sheet name="OBJECTIVE TASK" sheetId="4" r:id="rId1"/>
    <sheet name="MASTER" sheetId="1" r:id="rId2"/>
    <sheet name="GRAFIK" sheetId="2" r:id="rId3"/>
    <sheet name="DASHBOARD" sheetId="3" r:id="rId4"/>
  </sheets>
  <definedNames>
    <definedName name="NativeTimeline_Order_Date">#N/A</definedName>
    <definedName name="Slicer_Product_Name">#N/A</definedName>
    <definedName name="Slicer_State">#N/A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8"/>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154" i="1" l="1"/>
  <c r="M153" i="1"/>
  <c r="O153" i="1" s="1"/>
  <c r="P153" i="1" s="1"/>
  <c r="M152" i="1"/>
  <c r="M151" i="1"/>
  <c r="M150" i="1"/>
  <c r="M149" i="1"/>
  <c r="O149" i="1" s="1"/>
  <c r="P149" i="1" s="1"/>
  <c r="O148" i="1"/>
  <c r="M148" i="1"/>
  <c r="M147" i="1"/>
  <c r="M146" i="1"/>
  <c r="M145" i="1"/>
  <c r="O145" i="1" s="1"/>
  <c r="P145" i="1" s="1"/>
  <c r="M144" i="1"/>
  <c r="M143" i="1"/>
  <c r="M142" i="1"/>
  <c r="M141" i="1"/>
  <c r="O141" i="1" s="1"/>
  <c r="P141" i="1" s="1"/>
  <c r="M140" i="1"/>
  <c r="M139" i="1"/>
  <c r="M138" i="1"/>
  <c r="M137" i="1"/>
  <c r="O137" i="1" s="1"/>
  <c r="P137" i="1" s="1"/>
  <c r="M136" i="1"/>
  <c r="M135" i="1"/>
  <c r="M134" i="1"/>
  <c r="M133" i="1"/>
  <c r="O133" i="1" s="1"/>
  <c r="P133" i="1" s="1"/>
  <c r="M132" i="1"/>
  <c r="M131" i="1"/>
  <c r="M130" i="1"/>
  <c r="M129" i="1"/>
  <c r="O129" i="1" s="1"/>
  <c r="P129" i="1" s="1"/>
  <c r="M128" i="1"/>
  <c r="M127" i="1"/>
  <c r="M126" i="1"/>
  <c r="M125" i="1"/>
  <c r="O125" i="1" s="1"/>
  <c r="P125" i="1" s="1"/>
  <c r="M124" i="1"/>
  <c r="M123" i="1"/>
  <c r="M122" i="1"/>
  <c r="M121" i="1"/>
  <c r="O121" i="1" s="1"/>
  <c r="P121" i="1" s="1"/>
  <c r="M120" i="1"/>
  <c r="M119" i="1"/>
  <c r="M118" i="1"/>
  <c r="M117" i="1"/>
  <c r="O117" i="1" s="1"/>
  <c r="P117" i="1" s="1"/>
  <c r="M116" i="1"/>
  <c r="O116" i="1" s="1"/>
  <c r="M115" i="1"/>
  <c r="M114" i="1"/>
  <c r="M113" i="1"/>
  <c r="O113" i="1" s="1"/>
  <c r="P113" i="1" s="1"/>
  <c r="M112" i="1"/>
  <c r="M111" i="1"/>
  <c r="M110" i="1"/>
  <c r="M109" i="1"/>
  <c r="O109" i="1" s="1"/>
  <c r="P109" i="1" s="1"/>
  <c r="M108" i="1"/>
  <c r="M107" i="1"/>
  <c r="M106" i="1"/>
  <c r="M105" i="1"/>
  <c r="O105" i="1" s="1"/>
  <c r="P105" i="1" s="1"/>
  <c r="M104" i="1"/>
  <c r="M103" i="1"/>
  <c r="M102" i="1"/>
  <c r="M101" i="1"/>
  <c r="O101" i="1" s="1"/>
  <c r="P101" i="1" s="1"/>
  <c r="M100" i="1"/>
  <c r="O100" i="1" s="1"/>
  <c r="M99" i="1"/>
  <c r="M98" i="1"/>
  <c r="M97" i="1"/>
  <c r="O97" i="1" s="1"/>
  <c r="P97" i="1" s="1"/>
  <c r="O96" i="1"/>
  <c r="M96" i="1"/>
  <c r="M95" i="1"/>
  <c r="M94" i="1"/>
  <c r="M93" i="1"/>
  <c r="O93" i="1" s="1"/>
  <c r="P93" i="1" s="1"/>
  <c r="M92" i="1"/>
  <c r="M91" i="1"/>
  <c r="M90" i="1"/>
  <c r="M89" i="1"/>
  <c r="O89" i="1" s="1"/>
  <c r="P89" i="1" s="1"/>
  <c r="M88" i="1"/>
  <c r="M87" i="1"/>
  <c r="M86" i="1"/>
  <c r="M85" i="1"/>
  <c r="O85" i="1" s="1"/>
  <c r="P85" i="1" s="1"/>
  <c r="M84" i="1"/>
  <c r="M83" i="1"/>
  <c r="M82" i="1"/>
  <c r="M81" i="1"/>
  <c r="O81" i="1" s="1"/>
  <c r="P81" i="1" s="1"/>
  <c r="M80" i="1"/>
  <c r="M79" i="1"/>
  <c r="M78" i="1"/>
  <c r="M77" i="1"/>
  <c r="O77" i="1" s="1"/>
  <c r="P77" i="1" s="1"/>
  <c r="O76" i="1"/>
  <c r="M76" i="1"/>
  <c r="M75" i="1"/>
  <c r="M74" i="1"/>
  <c r="M73" i="1"/>
  <c r="O73" i="1" s="1"/>
  <c r="P73" i="1" s="1"/>
  <c r="O72" i="1"/>
  <c r="M72" i="1"/>
  <c r="M71" i="1"/>
  <c r="M70" i="1"/>
  <c r="O69" i="1"/>
  <c r="M69" i="1"/>
  <c r="P69" i="1" s="1"/>
  <c r="M68" i="1"/>
  <c r="O68" i="1" s="1"/>
  <c r="M67" i="1"/>
  <c r="M66" i="1"/>
  <c r="M65" i="1"/>
  <c r="O64" i="1"/>
  <c r="M64" i="1"/>
  <c r="M63" i="1"/>
  <c r="M62" i="1"/>
  <c r="M61" i="1"/>
  <c r="O61" i="1" s="1"/>
  <c r="P61" i="1" s="1"/>
  <c r="M60" i="1"/>
  <c r="M59" i="1"/>
  <c r="M58" i="1"/>
  <c r="M57" i="1"/>
  <c r="O57" i="1" s="1"/>
  <c r="P57" i="1" s="1"/>
  <c r="O56" i="1"/>
  <c r="M56" i="1"/>
  <c r="M55" i="1"/>
  <c r="M54" i="1"/>
  <c r="M53" i="1"/>
  <c r="O52" i="1"/>
  <c r="M52" i="1"/>
  <c r="M51" i="1"/>
  <c r="M50" i="1"/>
  <c r="O50" i="1" s="1"/>
  <c r="P50" i="1" s="1"/>
  <c r="M49" i="1"/>
  <c r="M48" i="1"/>
  <c r="M47" i="1"/>
  <c r="M46" i="1"/>
  <c r="O45" i="1"/>
  <c r="P45" i="1" s="1"/>
  <c r="M45" i="1"/>
  <c r="M44" i="1"/>
  <c r="O44" i="1" s="1"/>
  <c r="M43" i="1"/>
  <c r="M42" i="1"/>
  <c r="O42" i="1" s="1"/>
  <c r="P42" i="1" s="1"/>
  <c r="M41" i="1"/>
  <c r="O41" i="1" s="1"/>
  <c r="P41" i="1" s="1"/>
  <c r="M40" i="1"/>
  <c r="O40" i="1" s="1"/>
  <c r="M39" i="1"/>
  <c r="M38" i="1"/>
  <c r="O38" i="1" s="1"/>
  <c r="P38" i="1" s="1"/>
  <c r="O37" i="1"/>
  <c r="M37" i="1"/>
  <c r="P37" i="1" s="1"/>
  <c r="M36" i="1"/>
  <c r="O36" i="1" s="1"/>
  <c r="M35" i="1"/>
  <c r="M34" i="1"/>
  <c r="O34" i="1" s="1"/>
  <c r="P34" i="1" s="1"/>
  <c r="M33" i="1"/>
  <c r="O33" i="1" s="1"/>
  <c r="P33" i="1" s="1"/>
  <c r="M32" i="1"/>
  <c r="O32" i="1" s="1"/>
  <c r="M31" i="1"/>
  <c r="M30" i="1"/>
  <c r="O30" i="1" s="1"/>
  <c r="P30" i="1" s="1"/>
  <c r="M29" i="1"/>
  <c r="O29" i="1" s="1"/>
  <c r="P29" i="1" s="1"/>
  <c r="O28" i="1"/>
  <c r="M28" i="1"/>
  <c r="M27" i="1"/>
  <c r="M26" i="1"/>
  <c r="O26" i="1" s="1"/>
  <c r="P26" i="1" s="1"/>
  <c r="M25" i="1"/>
  <c r="M24" i="1"/>
  <c r="O24" i="1" s="1"/>
  <c r="M23" i="1"/>
  <c r="M22" i="1"/>
  <c r="O22" i="1" s="1"/>
  <c r="P22" i="1" s="1"/>
  <c r="O21" i="1"/>
  <c r="P21" i="1" s="1"/>
  <c r="M21" i="1"/>
  <c r="M20" i="1"/>
  <c r="O20" i="1" s="1"/>
  <c r="M19" i="1"/>
  <c r="O18" i="1"/>
  <c r="P18" i="1" s="1"/>
  <c r="M18" i="1"/>
  <c r="M17" i="1"/>
  <c r="O17" i="1" s="1"/>
  <c r="P17" i="1" s="1"/>
  <c r="M16" i="1"/>
  <c r="M15" i="1"/>
  <c r="O14" i="1"/>
  <c r="M14" i="1"/>
  <c r="P14" i="1" s="1"/>
  <c r="O13" i="1"/>
  <c r="M13" i="1"/>
  <c r="P13" i="1" s="1"/>
  <c r="M12" i="1"/>
  <c r="M11" i="1"/>
  <c r="M10" i="1"/>
  <c r="O10" i="1" s="1"/>
  <c r="M9" i="1"/>
  <c r="M8" i="1"/>
  <c r="O8" i="1" s="1"/>
  <c r="M7" i="1"/>
  <c r="M6" i="1"/>
  <c r="O6" i="1" s="1"/>
  <c r="P6" i="1" s="1"/>
  <c r="O5" i="1"/>
  <c r="P5" i="1" s="1"/>
  <c r="M5" i="1"/>
  <c r="M4" i="1"/>
  <c r="O4" i="1" s="1"/>
  <c r="M3" i="1"/>
  <c r="O2" i="1"/>
  <c r="M2" i="1"/>
  <c r="P2" i="1" s="1"/>
  <c r="D8" i="2"/>
  <c r="D4" i="2"/>
  <c r="P10" i="1" l="1"/>
  <c r="P56" i="1"/>
  <c r="O104" i="1"/>
  <c r="P104" i="1" s="1"/>
  <c r="O92" i="1"/>
  <c r="P92" i="1" s="1"/>
  <c r="P144" i="1"/>
  <c r="O48" i="1"/>
  <c r="P48" i="1" s="1"/>
  <c r="O80" i="1"/>
  <c r="P80" i="1" s="1"/>
  <c r="O144" i="1"/>
  <c r="O132" i="1"/>
  <c r="P132" i="1" s="1"/>
  <c r="O49" i="1"/>
  <c r="P49" i="1" s="1"/>
  <c r="P60" i="1"/>
  <c r="O120" i="1"/>
  <c r="P120" i="1" s="1"/>
  <c r="O60" i="1"/>
  <c r="P96" i="1"/>
  <c r="O108" i="1"/>
  <c r="P108" i="1" s="1"/>
  <c r="P148" i="1"/>
  <c r="O84" i="1"/>
  <c r="P84" i="1" s="1"/>
  <c r="P136" i="1"/>
  <c r="P52" i="1"/>
  <c r="O136" i="1"/>
  <c r="P64" i="1"/>
  <c r="O124" i="1"/>
  <c r="P124" i="1" s="1"/>
  <c r="O112" i="1"/>
  <c r="P112" i="1" s="1"/>
  <c r="O25" i="1"/>
  <c r="P25" i="1" s="1"/>
  <c r="O53" i="1"/>
  <c r="P53" i="1" s="1"/>
  <c r="P152" i="1"/>
  <c r="P100" i="1"/>
  <c r="O9" i="1"/>
  <c r="P9" i="1" s="1"/>
  <c r="O65" i="1"/>
  <c r="P65" i="1" s="1"/>
  <c r="P76" i="1"/>
  <c r="O88" i="1"/>
  <c r="P88" i="1" s="1"/>
  <c r="P140" i="1"/>
  <c r="O152" i="1"/>
  <c r="O140" i="1"/>
  <c r="P116" i="1"/>
  <c r="O128" i="1"/>
  <c r="P128" i="1" s="1"/>
  <c r="O15" i="1"/>
  <c r="P15" i="1" s="1"/>
  <c r="P142" i="1"/>
  <c r="O59" i="1"/>
  <c r="P59" i="1" s="1"/>
  <c r="O71" i="1"/>
  <c r="P71" i="1" s="1"/>
  <c r="P4" i="1"/>
  <c r="O7" i="1"/>
  <c r="P7" i="1" s="1"/>
  <c r="O16" i="1"/>
  <c r="P16" i="1" s="1"/>
  <c r="P20" i="1"/>
  <c r="P23" i="1"/>
  <c r="O23" i="1"/>
  <c r="O27" i="1"/>
  <c r="P27" i="1" s="1"/>
  <c r="O31" i="1"/>
  <c r="P31" i="1" s="1"/>
  <c r="O35" i="1"/>
  <c r="P35" i="1" s="1"/>
  <c r="O39" i="1"/>
  <c r="P39" i="1" s="1"/>
  <c r="O43" i="1"/>
  <c r="P43" i="1" s="1"/>
  <c r="O67" i="1"/>
  <c r="P67" i="1" s="1"/>
  <c r="P72" i="1"/>
  <c r="O83" i="1"/>
  <c r="P83" i="1" s="1"/>
  <c r="P115" i="1"/>
  <c r="P147" i="1"/>
  <c r="O51" i="1"/>
  <c r="P51" i="1" s="1"/>
  <c r="O3" i="1"/>
  <c r="P3" i="1" s="1"/>
  <c r="O12" i="1"/>
  <c r="P12" i="1" s="1"/>
  <c r="O19" i="1"/>
  <c r="P19" i="1" s="1"/>
  <c r="O47" i="1"/>
  <c r="P47" i="1" s="1"/>
  <c r="O79" i="1"/>
  <c r="P79" i="1" s="1"/>
  <c r="P82" i="1"/>
  <c r="P8" i="1"/>
  <c r="O11" i="1"/>
  <c r="P11" i="1" s="1"/>
  <c r="P24" i="1"/>
  <c r="P28" i="1"/>
  <c r="P32" i="1"/>
  <c r="P36" i="1"/>
  <c r="P40" i="1"/>
  <c r="P44" i="1"/>
  <c r="O55" i="1"/>
  <c r="P55" i="1" s="1"/>
  <c r="O63" i="1"/>
  <c r="P63" i="1" s="1"/>
  <c r="P68" i="1"/>
  <c r="O75" i="1"/>
  <c r="P75" i="1" s="1"/>
  <c r="P119" i="1"/>
  <c r="P138" i="1"/>
  <c r="P151" i="1"/>
  <c r="O87" i="1"/>
  <c r="P87" i="1" s="1"/>
  <c r="O91" i="1"/>
  <c r="P91" i="1" s="1"/>
  <c r="O95" i="1"/>
  <c r="P95" i="1" s="1"/>
  <c r="O99" i="1"/>
  <c r="P99" i="1" s="1"/>
  <c r="O103" i="1"/>
  <c r="P103" i="1" s="1"/>
  <c r="O107" i="1"/>
  <c r="P107" i="1" s="1"/>
  <c r="O111" i="1"/>
  <c r="P111" i="1" s="1"/>
  <c r="O115" i="1"/>
  <c r="O119" i="1"/>
  <c r="O123" i="1"/>
  <c r="P123" i="1" s="1"/>
  <c r="O127" i="1"/>
  <c r="P127" i="1" s="1"/>
  <c r="O131" i="1"/>
  <c r="P131" i="1" s="1"/>
  <c r="O135" i="1"/>
  <c r="P135" i="1" s="1"/>
  <c r="O139" i="1"/>
  <c r="P139" i="1" s="1"/>
  <c r="O143" i="1"/>
  <c r="P143" i="1" s="1"/>
  <c r="O147" i="1"/>
  <c r="O151" i="1"/>
  <c r="O46" i="1"/>
  <c r="P46" i="1" s="1"/>
  <c r="O54" i="1"/>
  <c r="P54" i="1" s="1"/>
  <c r="O58" i="1"/>
  <c r="P58" i="1" s="1"/>
  <c r="O62" i="1"/>
  <c r="P62" i="1" s="1"/>
  <c r="O66" i="1"/>
  <c r="P66" i="1" s="1"/>
  <c r="O70" i="1"/>
  <c r="P70" i="1" s="1"/>
  <c r="O74" i="1"/>
  <c r="P74" i="1" s="1"/>
  <c r="O78" i="1"/>
  <c r="P78" i="1" s="1"/>
  <c r="O82" i="1"/>
  <c r="O86" i="1"/>
  <c r="P86" i="1" s="1"/>
  <c r="O90" i="1"/>
  <c r="P90" i="1" s="1"/>
  <c r="O94" i="1"/>
  <c r="P94" i="1" s="1"/>
  <c r="O98" i="1"/>
  <c r="P98" i="1" s="1"/>
  <c r="O102" i="1"/>
  <c r="P102" i="1" s="1"/>
  <c r="O106" i="1"/>
  <c r="P106" i="1" s="1"/>
  <c r="O110" i="1"/>
  <c r="P110" i="1" s="1"/>
  <c r="O114" i="1"/>
  <c r="P114" i="1" s="1"/>
  <c r="O118" i="1"/>
  <c r="P118" i="1" s="1"/>
  <c r="O122" i="1"/>
  <c r="P122" i="1" s="1"/>
  <c r="O126" i="1"/>
  <c r="P126" i="1" s="1"/>
  <c r="O130" i="1"/>
  <c r="P130" i="1" s="1"/>
  <c r="O134" i="1"/>
  <c r="P134" i="1" s="1"/>
  <c r="O138" i="1"/>
  <c r="O142" i="1"/>
  <c r="O146" i="1"/>
  <c r="P146" i="1" s="1"/>
  <c r="O150" i="1"/>
  <c r="P150" i="1" s="1"/>
  <c r="O154" i="1"/>
  <c r="P154" i="1" s="1"/>
</calcChain>
</file>

<file path=xl/sharedStrings.xml><?xml version="1.0" encoding="utf-8"?>
<sst xmlns="http://schemas.openxmlformats.org/spreadsheetml/2006/main" count="1336" uniqueCount="479">
  <si>
    <t>Claire Gute</t>
  </si>
  <si>
    <t>Consumer</t>
  </si>
  <si>
    <t>United States</t>
  </si>
  <si>
    <t>Henderson</t>
  </si>
  <si>
    <t>Kentucky</t>
  </si>
  <si>
    <t>FUR-BO-10001798</t>
  </si>
  <si>
    <t>Furniture</t>
  </si>
  <si>
    <t>Bush Somerset Collection Bookcase</t>
  </si>
  <si>
    <t>FUR-CH-10000454</t>
  </si>
  <si>
    <t>Hon Deluxe Fabric Upholstered Stacking Chairs, Rounded Back</t>
  </si>
  <si>
    <t>Darrin Van Huff</t>
  </si>
  <si>
    <t>Corporate</t>
  </si>
  <si>
    <t>Los Angeles</t>
  </si>
  <si>
    <t>California</t>
  </si>
  <si>
    <t>OFF-LA-10000240</t>
  </si>
  <si>
    <t>Office Supplies</t>
  </si>
  <si>
    <t>Self-Adhesive Address Labels for Typewriters by Universal</t>
  </si>
  <si>
    <t>Sean O'Donnell</t>
  </si>
  <si>
    <t>Fort Lauderdale</t>
  </si>
  <si>
    <t>Florida</t>
  </si>
  <si>
    <t>FUR-TA-10000577</t>
  </si>
  <si>
    <t>Bretford CR4500 Series Slim Rectangular Table</t>
  </si>
  <si>
    <t>OFF-ST-10000760</t>
  </si>
  <si>
    <t>Eldon Fold 'N Roll Cart System</t>
  </si>
  <si>
    <t>Brosina Hoffman</t>
  </si>
  <si>
    <t>FUR-FU-10001487</t>
  </si>
  <si>
    <t>Eldon Expressions Wood and Plastic Desk Accessories, Cherry Wood</t>
  </si>
  <si>
    <t>OFF-AR-10002833</t>
  </si>
  <si>
    <t>Newell 322</t>
  </si>
  <si>
    <t>TEC-PH-10002275</t>
  </si>
  <si>
    <t>Technology</t>
  </si>
  <si>
    <t>Mitel 5320 IP Phone VoIP phone</t>
  </si>
  <si>
    <t>OFF-BI-10003910</t>
  </si>
  <si>
    <t>DXL Angle-View Binders with Locking Rings by Samsill</t>
  </si>
  <si>
    <t>OFF-AP-10002892</t>
  </si>
  <si>
    <t>Belkin F5C206VTEL 6 Outlet Surge</t>
  </si>
  <si>
    <t>FUR-TA-10001539</t>
  </si>
  <si>
    <t>Chromcraft Rectangular Conference Tables</t>
  </si>
  <si>
    <t>TEC-PH-10002033</t>
  </si>
  <si>
    <t>Konftel 250 Conference phone - Charcoal black</t>
  </si>
  <si>
    <t>Andrew Allen</t>
  </si>
  <si>
    <t>Concord</t>
  </si>
  <si>
    <t>North Carolina</t>
  </si>
  <si>
    <t>OFF-PA-10002365</t>
  </si>
  <si>
    <t>Xerox 1967</t>
  </si>
  <si>
    <t>Irene Maddox</t>
  </si>
  <si>
    <t>Seattle</t>
  </si>
  <si>
    <t>Washington</t>
  </si>
  <si>
    <t>OFF-BI-10003656</t>
  </si>
  <si>
    <t>Fellowes PB200 Plastic Comb Binding Machine</t>
  </si>
  <si>
    <t>Harold Pawlan</t>
  </si>
  <si>
    <t>Home Office</t>
  </si>
  <si>
    <t>Fort Worth</t>
  </si>
  <si>
    <t>Texas</t>
  </si>
  <si>
    <t>OFF-AP-10002311</t>
  </si>
  <si>
    <t>Holmes Replacement Filter for HEPA Air Cleaner, Very Large Room, HEPA Filter</t>
  </si>
  <si>
    <t>OFF-BI-10000756</t>
  </si>
  <si>
    <t>Storex DuraTech Recycled Plastic Frosted Binders</t>
  </si>
  <si>
    <t>Pete Kriz</t>
  </si>
  <si>
    <t>Madison</t>
  </si>
  <si>
    <t>Wisconsin</t>
  </si>
  <si>
    <t>OFF-ST-10004186</t>
  </si>
  <si>
    <t>Stur-D-Stor Shelving, Vertical 5-Shelf: 72"H x 36"W x 18 1/2"D</t>
  </si>
  <si>
    <t>Alejandro Grove</t>
  </si>
  <si>
    <t>West Jordan</t>
  </si>
  <si>
    <t>Utah</t>
  </si>
  <si>
    <t>OFF-ST-10000107</t>
  </si>
  <si>
    <t>Fellowes Super Stor/Drawer</t>
  </si>
  <si>
    <t>Zuschuss Donatelli</t>
  </si>
  <si>
    <t>San Francisco</t>
  </si>
  <si>
    <t>OFF-AR-10003056</t>
  </si>
  <si>
    <t>Newell 341</t>
  </si>
  <si>
    <t>TEC-PH-10001949</t>
  </si>
  <si>
    <t>Cisco SPA 501G IP Phone</t>
  </si>
  <si>
    <t>OFF-BI-10002215</t>
  </si>
  <si>
    <t>Wilson Jones Hanging View Binder, White, 1"</t>
  </si>
  <si>
    <t>Ken Black</t>
  </si>
  <si>
    <t>Fremont</t>
  </si>
  <si>
    <t>Nebraska</t>
  </si>
  <si>
    <t>OFF-AR-10000246</t>
  </si>
  <si>
    <t>Newell 318</t>
  </si>
  <si>
    <t>OFF-AP-10001492</t>
  </si>
  <si>
    <t>Acco Six-Outlet Power Strip, 4' Cord Length</t>
  </si>
  <si>
    <t>Sandra Flanagan</t>
  </si>
  <si>
    <t>Philadelphia</t>
  </si>
  <si>
    <t>Pennsylvania</t>
  </si>
  <si>
    <t>FUR-CH-10002774</t>
  </si>
  <si>
    <t>Global Deluxe Stacking Chair, Gray</t>
  </si>
  <si>
    <t>Emily Burns</t>
  </si>
  <si>
    <t>Orem</t>
  </si>
  <si>
    <t>Eric Hoffmann</t>
  </si>
  <si>
    <t>OFF-BI-10001634</t>
  </si>
  <si>
    <t>Wilson Jones Active Use Binders</t>
  </si>
  <si>
    <t>TEC-AC-10003027</t>
  </si>
  <si>
    <t>Imation 8GB Mini TravelDrive USB 2.0 Flash Drive</t>
  </si>
  <si>
    <t>Tracy Blumstein</t>
  </si>
  <si>
    <t>FUR-BO-10004834</t>
  </si>
  <si>
    <t>Riverside Palais Royal Lawyers Bookcase, Royale Cherry Finish</t>
  </si>
  <si>
    <t>OFF-BI-10000474</t>
  </si>
  <si>
    <t>Avery Recycled Flexi-View Covers for Binding Systems</t>
  </si>
  <si>
    <t>FUR-FU-10004848</t>
  </si>
  <si>
    <t>Howard Miller 13-3/4" Diameter Brushed Chrome Round Wall Clock</t>
  </si>
  <si>
    <t>OFF-EN-10001509</t>
  </si>
  <si>
    <t>Poly String Tie Envelopes</t>
  </si>
  <si>
    <t>OFF-AR-10004042</t>
  </si>
  <si>
    <t>BOSTON Model 1800 Electric Pencil Sharpeners, Putty/Woodgrain</t>
  </si>
  <si>
    <t>OFF-BI-10001525</t>
  </si>
  <si>
    <t>Acco Pressboard Covers with Storage Hooks, 14 7/8" x 11", Executive Red</t>
  </si>
  <si>
    <t>OFF-AR-10001683</t>
  </si>
  <si>
    <t>Lumber Crayons</t>
  </si>
  <si>
    <t>Matt Abelman</t>
  </si>
  <si>
    <t>Houston</t>
  </si>
  <si>
    <t>OFF-PA-10000249</t>
  </si>
  <si>
    <t>Easy-staple paper</t>
  </si>
  <si>
    <t>Gene Hale</t>
  </si>
  <si>
    <t>Richardson</t>
  </si>
  <si>
    <t>TEC-PH-10004977</t>
  </si>
  <si>
    <t>GE 30524EE4</t>
  </si>
  <si>
    <t>FUR-FU-10003664</t>
  </si>
  <si>
    <t>Electrix Architect's Clamp-On Swing Arm Lamp, Black</t>
  </si>
  <si>
    <t>Steve Nguyen</t>
  </si>
  <si>
    <t>OFF-EN-10002986</t>
  </si>
  <si>
    <t>#10-4 1/8" x 9 1/2" Premium Diagonal Seam Envelopes</t>
  </si>
  <si>
    <t>FUR-BO-10002545</t>
  </si>
  <si>
    <t>Atlantic Metals Mobile 3-Shelf Bookcases, Custom Colors</t>
  </si>
  <si>
    <t>FUR-CH-10004218</t>
  </si>
  <si>
    <t>Global Fabric Manager's Chair, Dark Gray</t>
  </si>
  <si>
    <t>TEC-PH-10000486</t>
  </si>
  <si>
    <t>Plantronics HL10 Handset Lifter</t>
  </si>
  <si>
    <t>Linda Cazamias</t>
  </si>
  <si>
    <t>Naperville</t>
  </si>
  <si>
    <t>Illinois</t>
  </si>
  <si>
    <t>TEC-PH-10004093</t>
  </si>
  <si>
    <t>Panasonic Kx-TS550</t>
  </si>
  <si>
    <t>Ruben Ausman</t>
  </si>
  <si>
    <t>OFF-ST-10003479</t>
  </si>
  <si>
    <t>Eldon Base for stackable storage shelf, platinum</t>
  </si>
  <si>
    <t>Erin Smith</t>
  </si>
  <si>
    <t>Melbourne</t>
  </si>
  <si>
    <t>OFF-ST-10003282</t>
  </si>
  <si>
    <t>Advantus 10-Drawer Portable Organizer, Chrome Metal Frame, Smoke Drawers</t>
  </si>
  <si>
    <t>Odella Nelson</t>
  </si>
  <si>
    <t>Eagan</t>
  </si>
  <si>
    <t>Minnesota</t>
  </si>
  <si>
    <t>TEC-AC-10000171</t>
  </si>
  <si>
    <t>Verbatim 25 GB 6x Blu-ray Single Layer Recordable Disc, 25/Pack</t>
  </si>
  <si>
    <t>OFF-BI-10003291</t>
  </si>
  <si>
    <t>Wilson Jones Leather-Like Binders with DublLock Round Rings</t>
  </si>
  <si>
    <t>Patrick O'Donnell</t>
  </si>
  <si>
    <t>Westland</t>
  </si>
  <si>
    <t>Michigan</t>
  </si>
  <si>
    <t>OFF-ST-10001713</t>
  </si>
  <si>
    <t>Gould Plastics 9-Pocket Panel Bin, 18-3/8w x 5-1/4d x 20-1/2h, Black</t>
  </si>
  <si>
    <t>Lena Hernandez</t>
  </si>
  <si>
    <t>Dover</t>
  </si>
  <si>
    <t>Delaware</t>
  </si>
  <si>
    <t>TEC-AC-10002167</t>
  </si>
  <si>
    <t>Imation 8gb Micro Traveldrive Usb 2.0 Flash Drive</t>
  </si>
  <si>
    <t>TEC-PH-10003988</t>
  </si>
  <si>
    <t>LF Elite 3D Dazzle Designer Hard Case Cover, Lf Stylus Pen and Wiper For Apple Iphone 5c Mini Lite</t>
  </si>
  <si>
    <t>Darren Powers</t>
  </si>
  <si>
    <t>New Albany</t>
  </si>
  <si>
    <t>Indiana</t>
  </si>
  <si>
    <t>OFF-BI-10004410</t>
  </si>
  <si>
    <t>C-Line Peel &amp; Stick Add-On Filing Pockets, 8-3/4 x 5-1/8, 10/Pack</t>
  </si>
  <si>
    <t>OFF-LA-10002762</t>
  </si>
  <si>
    <t>Avery 485</t>
  </si>
  <si>
    <t>FUR-FU-10001706</t>
  </si>
  <si>
    <t>Longer-Life Soft White Bulbs</t>
  </si>
  <si>
    <t>FUR-CH-10003061</t>
  </si>
  <si>
    <t>Global Leather Task Chair, Black</t>
  </si>
  <si>
    <t>Janet Molinari</t>
  </si>
  <si>
    <t>New York City</t>
  </si>
  <si>
    <t>New York</t>
  </si>
  <si>
    <t>OFF-FA-10000304</t>
  </si>
  <si>
    <t>Advantus Push Pins</t>
  </si>
  <si>
    <t>TEC-PH-10002447</t>
  </si>
  <si>
    <t>AT&amp;T CL83451 4-Handset Telephone</t>
  </si>
  <si>
    <t>Ted Butterfield</t>
  </si>
  <si>
    <t>Troy</t>
  </si>
  <si>
    <t>OFF-ST-10000604</t>
  </si>
  <si>
    <t>Home/Office Personal File Carts</t>
  </si>
  <si>
    <t>OFF-PA-10001569</t>
  </si>
  <si>
    <t>Xerox 232</t>
  </si>
  <si>
    <t>FUR-CH-10003968</t>
  </si>
  <si>
    <t>Novimex Turbo Task Chair</t>
  </si>
  <si>
    <t>OFF-PA-10000587</t>
  </si>
  <si>
    <t>Array Parchment Paper, Assorted Colors</t>
  </si>
  <si>
    <t>OFF-BI-10001460</t>
  </si>
  <si>
    <t>Plastic Binding Combs</t>
  </si>
  <si>
    <t>OFF-AR-10001868</t>
  </si>
  <si>
    <t>Prang Dustless Chalk Sticks</t>
  </si>
  <si>
    <t>Kunst Miller</t>
  </si>
  <si>
    <t>TEC-AC-10004633</t>
  </si>
  <si>
    <t>Verbatim 25 GB 6x Blu-ray Single Layer Recordable Disc, 3/Pack</t>
  </si>
  <si>
    <t>OFF-BI-10001078</t>
  </si>
  <si>
    <t>Acco PRESSTEX Data Binder with Storage Hooks, Dark Blue, 14 7/8" X 11"</t>
  </si>
  <si>
    <t>OFF-PA-10003892</t>
  </si>
  <si>
    <t>Xerox 1943</t>
  </si>
  <si>
    <t>FUR-FU-10000397</t>
  </si>
  <si>
    <t>Luxo Economy Swing Arm Lamp</t>
  </si>
  <si>
    <t>Paul Stevenson</t>
  </si>
  <si>
    <t>Chicago</t>
  </si>
  <si>
    <t>FUR-CH-10001146</t>
  </si>
  <si>
    <t>Global Value Mid-Back Manager's Chair, Gray</t>
  </si>
  <si>
    <t>Brendan Sweed</t>
  </si>
  <si>
    <t>Gilbert</t>
  </si>
  <si>
    <t>Arizona</t>
  </si>
  <si>
    <t>OFF-AR-10002671</t>
  </si>
  <si>
    <t>Hunt BOSTON Model 1606 High-Volume Electric Pencil Sharpener, Beige</t>
  </si>
  <si>
    <t>TEC-PH-10002726</t>
  </si>
  <si>
    <t>netTALK DUO VoIP Telephone Service</t>
  </si>
  <si>
    <t>Karen Daniels</t>
  </si>
  <si>
    <t>Springfield</t>
  </si>
  <si>
    <t>Virginia</t>
  </si>
  <si>
    <t>OFF-PA-10000482</t>
  </si>
  <si>
    <t>Snap-A-Way Black Print Carbonless Ruled Speed Letter, Triplicate</t>
  </si>
  <si>
    <t>Henry MacAllister</t>
  </si>
  <si>
    <t>OFF-BI-10004654</t>
  </si>
  <si>
    <t>Avery Binding System Hidden Tab Executive Style Index Sets</t>
  </si>
  <si>
    <t>Jackson</t>
  </si>
  <si>
    <t>OFF-PA-10004675</t>
  </si>
  <si>
    <t>Telephone Message Books with Fax/Mobile Section, 5 1/2" x 3 3/16"</t>
  </si>
  <si>
    <t>Joel Eaton</t>
  </si>
  <si>
    <t>Memphis</t>
  </si>
  <si>
    <t>Tennessee</t>
  </si>
  <si>
    <t>FUR-CH-10000513</t>
  </si>
  <si>
    <t>High-Back Leather Manager's Chair</t>
  </si>
  <si>
    <t>FUR-FU-10003708</t>
  </si>
  <si>
    <t>Tenex Traditional Chairmats for Medium Pile Carpet, Standard Lip, 36" x 48"</t>
  </si>
  <si>
    <t>OFF-ST-10004123</t>
  </si>
  <si>
    <t>Safco Industrial Wire Shelving System</t>
  </si>
  <si>
    <t>Ken Brennan</t>
  </si>
  <si>
    <t>OFF-BI-10004182</t>
  </si>
  <si>
    <t>Economy Binders</t>
  </si>
  <si>
    <t>FUR-FU-10000260</t>
  </si>
  <si>
    <t>6" Cubicle Wall Clock, Black</t>
  </si>
  <si>
    <t>OFF-ST-10000615</t>
  </si>
  <si>
    <t>SimpliFile Personal File, Black Granite, 15w x 6-15/16d x 11-1/4h</t>
  </si>
  <si>
    <t>FUR-FU-10003194</t>
  </si>
  <si>
    <t>Eldon Expressions Desk Accessory, Wood Pencil Holder, Oak</t>
  </si>
  <si>
    <t>Stewart Carmichael</t>
  </si>
  <si>
    <t>Decatur</t>
  </si>
  <si>
    <t>Alabama</t>
  </si>
  <si>
    <t>OFF-AP-10002118</t>
  </si>
  <si>
    <t>1.7 Cubic Foot Compact "Cube" Office Refrigerators</t>
  </si>
  <si>
    <t>OFF-BI-10002309</t>
  </si>
  <si>
    <t>Avery Heavy-Duty EZD  Binder With Locking Rings</t>
  </si>
  <si>
    <t>Duane Noonan</t>
  </si>
  <si>
    <t>OFF-AR-10002053</t>
  </si>
  <si>
    <t>Premium Writing Pencils, Soft, #2 by Central Association for the Blind</t>
  </si>
  <si>
    <t>OFF-ST-10002370</t>
  </si>
  <si>
    <t>Sortfiler Multipurpose Personal File Organizer, Black</t>
  </si>
  <si>
    <t>Julie Creighton</t>
  </si>
  <si>
    <t>Durham</t>
  </si>
  <si>
    <t>OFF-EN-10000927</t>
  </si>
  <si>
    <t>Jet-Pak Recycled Peel 'N' Seal Padded Mailers</t>
  </si>
  <si>
    <t>Christopher Schild</t>
  </si>
  <si>
    <t>OFF-ST-10003656</t>
  </si>
  <si>
    <t>Safco Industrial Wire Shelving</t>
  </si>
  <si>
    <t>Columbia</t>
  </si>
  <si>
    <t>South Carolina</t>
  </si>
  <si>
    <t>FUR-CH-10000863</t>
  </si>
  <si>
    <t>Novimex Swivel Fabric Task Chair</t>
  </si>
  <si>
    <t>Paul Gonzalez</t>
  </si>
  <si>
    <t>Rochester</t>
  </si>
  <si>
    <t>TEC-AC-10001998</t>
  </si>
  <si>
    <t>Logitech LS21 Speaker System - PC Multimedia - 2.1-CH - Wired</t>
  </si>
  <si>
    <t>OFF-LA-10000134</t>
  </si>
  <si>
    <t>Avery 511</t>
  </si>
  <si>
    <t>Gary Mitchum</t>
  </si>
  <si>
    <t>OFF-ST-10003442</t>
  </si>
  <si>
    <t>Eldon Portable Mobile Manager</t>
  </si>
  <si>
    <t>Jim Sink</t>
  </si>
  <si>
    <t>OFF-AR-10004930</t>
  </si>
  <si>
    <t>Turquoise Lead Holder with Pocket Clip</t>
  </si>
  <si>
    <t>OFF-PA-10000304</t>
  </si>
  <si>
    <t>Xerox 1995</t>
  </si>
  <si>
    <t>Karl Braun</t>
  </si>
  <si>
    <t>Minneapolis</t>
  </si>
  <si>
    <t>OFF-PA-10003177</t>
  </si>
  <si>
    <t>Xerox 1999</t>
  </si>
  <si>
    <t>FUR-FU-10003799</t>
  </si>
  <si>
    <t>Seth Thomas 13 1/2" Wall Clock</t>
  </si>
  <si>
    <t>OFF-BI-10002852</t>
  </si>
  <si>
    <t>Ibico Standard Transparent Covers</t>
  </si>
  <si>
    <t>Roger Barcio</t>
  </si>
  <si>
    <t>Portland</t>
  </si>
  <si>
    <t>Oregon</t>
  </si>
  <si>
    <t>OFF-BI-10004738</t>
  </si>
  <si>
    <t>Flexible Leather- Look Classic Collection Ring Binder</t>
  </si>
  <si>
    <t>Parhena Norris</t>
  </si>
  <si>
    <t>FUR-FU-10000629</t>
  </si>
  <si>
    <t>9-3/4 Diameter Round Wall Clock</t>
  </si>
  <si>
    <t>Katherine Ducich</t>
  </si>
  <si>
    <t>OFF-BI-10001721</t>
  </si>
  <si>
    <t>Trimflex Flexible Post Binders</t>
  </si>
  <si>
    <t>Elpida Rittenbach</t>
  </si>
  <si>
    <t>Saint Paul</t>
  </si>
  <si>
    <t>OFF-AP-10000358</t>
  </si>
  <si>
    <t>Fellowes Basic Home/Office Series Surge Protectors</t>
  </si>
  <si>
    <t>Rick Bensley</t>
  </si>
  <si>
    <t>OFF-PA-10003256</t>
  </si>
  <si>
    <t>Avery Personal Creations Heavyweight Cards</t>
  </si>
  <si>
    <t>TEC-AC-10001767</t>
  </si>
  <si>
    <t>SanDisk Ultra 64 GB MicroSDHC Class 10 Memory Card</t>
  </si>
  <si>
    <t>OFF-BI-10002609</t>
  </si>
  <si>
    <t>Avery Hidden Tab Dividers for Binding Systems</t>
  </si>
  <si>
    <t>Gary Zandusky</t>
  </si>
  <si>
    <t>OFF-PA-10004040</t>
  </si>
  <si>
    <t>Universal Premium White Copier/Laser Paper (20Lb. and 87 Bright)</t>
  </si>
  <si>
    <t>Lena Cacioppo</t>
  </si>
  <si>
    <t>Aurora</t>
  </si>
  <si>
    <t>Colorado</t>
  </si>
  <si>
    <t>TEC-AC-10001552</t>
  </si>
  <si>
    <t>Logitech K350 2.4Ghz Wireless Keyboard</t>
  </si>
  <si>
    <t>FUR-FU-10004006</t>
  </si>
  <si>
    <t>Deflect-o DuraMat Lighweight, Studded, Beveled Mat for Low Pile Carpeting</t>
  </si>
  <si>
    <t>OFF-BI-10002794</t>
  </si>
  <si>
    <t>Avery Trapezoid Ring Binder, 3" Capacity, Black, 1040 sheets</t>
  </si>
  <si>
    <t>Janet Martin</t>
  </si>
  <si>
    <t>Charlotte</t>
  </si>
  <si>
    <t>TEC-AC-10003499</t>
  </si>
  <si>
    <t>Memorex Mini Travel Drive 8 GB USB 2.0 Flash Drive</t>
  </si>
  <si>
    <t>TEC-PH-10002844</t>
  </si>
  <si>
    <t>Speck Products Candyshell Flip Case</t>
  </si>
  <si>
    <t>OFF-AR-10000390</t>
  </si>
  <si>
    <t>Newell Chalk Holder</t>
  </si>
  <si>
    <t>Pete Armstrong</t>
  </si>
  <si>
    <t>Orland Park</t>
  </si>
  <si>
    <t>TEC-AC-10000844</t>
  </si>
  <si>
    <t>Logitech Gaming G510s - Keyboard</t>
  </si>
  <si>
    <t>Cynthia Voltz</t>
  </si>
  <si>
    <t>FUR-FU-10001934</t>
  </si>
  <si>
    <t>Magnifier Swing Arm Lamp</t>
  </si>
  <si>
    <t>Clay Ludtke</t>
  </si>
  <si>
    <t>Urbandale</t>
  </si>
  <si>
    <t>Iowa</t>
  </si>
  <si>
    <t>OFF-AR-10000380</t>
  </si>
  <si>
    <t>Hunt PowerHouse Electric Pencil Sharpener, Blue</t>
  </si>
  <si>
    <t>OFF-BI-10003981</t>
  </si>
  <si>
    <t>Avery Durable Plastic 1" Binders</t>
  </si>
  <si>
    <t>Ryan Crowe</t>
  </si>
  <si>
    <t>Columbus</t>
  </si>
  <si>
    <t>Ohio</t>
  </si>
  <si>
    <t>OFF-FA-10000621</t>
  </si>
  <si>
    <t>OIC Colored Binder Clips, Assorted Sizes</t>
  </si>
  <si>
    <t>OFF-EN-10002600</t>
  </si>
  <si>
    <t>Redi-Strip #10 Envelopes, 4 1/8 x 9 1/2</t>
  </si>
  <si>
    <t>OFF-PA-10004965</t>
  </si>
  <si>
    <t>Xerox 1921</t>
  </si>
  <si>
    <t>OFF-EN-10002504</t>
  </si>
  <si>
    <t>Tyvek  Top-Opening Peel &amp; Seel Envelopes, Plain White</t>
  </si>
  <si>
    <t>Dave Kipp</t>
  </si>
  <si>
    <t>FUR-TA-10001768</t>
  </si>
  <si>
    <t>Hon Racetrack Conference Tables</t>
  </si>
  <si>
    <t>Greg Guthrie</t>
  </si>
  <si>
    <t>Bristol</t>
  </si>
  <si>
    <t>OFF-BI-10003650</t>
  </si>
  <si>
    <t>GBC DocuBind 300 Electric Binding Machine</t>
  </si>
  <si>
    <t>Steven Cartwright</t>
  </si>
  <si>
    <t>Wilmington</t>
  </si>
  <si>
    <t>FUR-FU-10002157</t>
  </si>
  <si>
    <t>Artistic Insta-Plaque</t>
  </si>
  <si>
    <t>OFF-ST-10000777</t>
  </si>
  <si>
    <t>Companion Letter/Legal File, Black</t>
  </si>
  <si>
    <t>OFF-EN-10002500</t>
  </si>
  <si>
    <t>Globe Weis Peel &amp; Seel First Class Envelopes</t>
  </si>
  <si>
    <t>TEC-PH-10003875</t>
  </si>
  <si>
    <t>KLD Oscar II Style Snap-on Ultra Thin Side Flip Synthetic Leather Cover Case for HTC One HTC M7</t>
  </si>
  <si>
    <t>Alan Dominguez</t>
  </si>
  <si>
    <t>FUR-CH-10004063</t>
  </si>
  <si>
    <t>Global Deluxe High-Back Manager's Chair</t>
  </si>
  <si>
    <t>Philip Fox</t>
  </si>
  <si>
    <t>Bloomington</t>
  </si>
  <si>
    <t>FUR-TA-10004534</t>
  </si>
  <si>
    <t>Bevis 44 x 96 Conference Tables</t>
  </si>
  <si>
    <t>Troy Staebel</t>
  </si>
  <si>
    <t>Phoenix</t>
  </si>
  <si>
    <t>OFF-BI-10003274</t>
  </si>
  <si>
    <t>Avery Durable Slant Ring Binders, No Labels</t>
  </si>
  <si>
    <t>OFF-ST-10002974</t>
  </si>
  <si>
    <t>Trav-L-File Heavy-Duty Shuttle II, Black</t>
  </si>
  <si>
    <t>Lindsay Shagiari</t>
  </si>
  <si>
    <t>Global Task Chair, Black</t>
  </si>
  <si>
    <t>FUR-FU-10003773</t>
  </si>
  <si>
    <t>Eldon Cleatmat Plus Chair Mats for High Pile Carpets</t>
  </si>
  <si>
    <t>Dorothy Wardle</t>
  </si>
  <si>
    <t>TEC-PH-10002293</t>
  </si>
  <si>
    <t>Anker 36W 4-Port USB Wall Charger Travel Power Adapter for iPhone 5s 5c 5</t>
  </si>
  <si>
    <t>OFF-PA-10002377</t>
  </si>
  <si>
    <t>Xerox 1916</t>
  </si>
  <si>
    <t>OFF-FA-10002780</t>
  </si>
  <si>
    <t>Staples</t>
  </si>
  <si>
    <t>Lena Creighton</t>
  </si>
  <si>
    <t>Roseville</t>
  </si>
  <si>
    <t>OFF-PA-10001804</t>
  </si>
  <si>
    <t>Xerox 195</t>
  </si>
  <si>
    <t>OFF-PA-10001736</t>
  </si>
  <si>
    <t>Xerox 1880</t>
  </si>
  <si>
    <t>OFF-AR-10001149</t>
  </si>
  <si>
    <t>Sanford Colorific Colored Pencils, 12/Box</t>
  </si>
  <si>
    <t>OFF-FA-10002988</t>
  </si>
  <si>
    <t>Ideal Clamps</t>
  </si>
  <si>
    <t>OFF-BI-10004781</t>
  </si>
  <si>
    <t>GBC Wire Binding Strips</t>
  </si>
  <si>
    <t>OFF-SU-10001218</t>
  </si>
  <si>
    <t>Fiskars Softgrip Scissors</t>
  </si>
  <si>
    <t>Jonathan Doherty</t>
  </si>
  <si>
    <t>Sally Hughsby</t>
  </si>
  <si>
    <t>OFF-AR-10000940</t>
  </si>
  <si>
    <t>Newell 343</t>
  </si>
  <si>
    <t>OFF-EN-10004030</t>
  </si>
  <si>
    <t>Convenience Packs of Business Envelopes</t>
  </si>
  <si>
    <t>OFF-PA-10004327</t>
  </si>
  <si>
    <t>Xerox 1911</t>
  </si>
  <si>
    <t>Sandra Glassco</t>
  </si>
  <si>
    <t>Independence</t>
  </si>
  <si>
    <t>Missouri</t>
  </si>
  <si>
    <t>OFF-AP-10001058</t>
  </si>
  <si>
    <t>Sanyo 2.5 Cubic Foot Mid-Size Office Refrigerators</t>
  </si>
  <si>
    <t>Helen Andreada</t>
  </si>
  <si>
    <t>Pasadena</t>
  </si>
  <si>
    <t>Maureen Gastineau</t>
  </si>
  <si>
    <t>Newark</t>
  </si>
  <si>
    <t>FUR-FU-10000521</t>
  </si>
  <si>
    <t>Seth Thomas 14" Putty-Colored Wall Clock</t>
  </si>
  <si>
    <t>Justin Ellison</t>
  </si>
  <si>
    <t>Franklin</t>
  </si>
  <si>
    <t>TEC-PH-10000215</t>
  </si>
  <si>
    <t>Plantronics Cordless Phone Headset with In-line Volume - M214C</t>
  </si>
  <si>
    <t>TEC-PH-10001448</t>
  </si>
  <si>
    <t>Anker Astro 15000mAh USB Portable Charger</t>
  </si>
  <si>
    <t>OFF-BI-10002735</t>
  </si>
  <si>
    <t>GBC Prestige Therm-A-Bind Covers</t>
  </si>
  <si>
    <t>Tamara Willingham</t>
  </si>
  <si>
    <t>Scottsdale</t>
  </si>
  <si>
    <t>OFF-AP-10000326</t>
  </si>
  <si>
    <t>Belkin 7 Outlet SurgeMaster Surge Protector with Phone Protection</t>
  </si>
  <si>
    <t>TEC-PH-10001254</t>
  </si>
  <si>
    <t>Jabra BIZ 2300 Duo QD Duo Corded Headset</t>
  </si>
  <si>
    <t>Row ID</t>
  </si>
  <si>
    <t>Order Date</t>
  </si>
  <si>
    <t>Customer Name</t>
  </si>
  <si>
    <t>Segment</t>
  </si>
  <si>
    <t>Country</t>
  </si>
  <si>
    <t>City</t>
  </si>
  <si>
    <t>State</t>
  </si>
  <si>
    <t>Product ID</t>
  </si>
  <si>
    <t>Category</t>
  </si>
  <si>
    <t>Product Name</t>
  </si>
  <si>
    <t>Price</t>
  </si>
  <si>
    <t>Quantity</t>
  </si>
  <si>
    <t>Revenue</t>
  </si>
  <si>
    <t>Discount</t>
  </si>
  <si>
    <t>Discount Total</t>
  </si>
  <si>
    <t>Profit</t>
  </si>
  <si>
    <t>Total Revenue</t>
  </si>
  <si>
    <t>Total</t>
  </si>
  <si>
    <t>Total Profit</t>
  </si>
  <si>
    <t>Revenue by Years</t>
  </si>
  <si>
    <t>Years (Order Date)</t>
  </si>
  <si>
    <t>Grand Total</t>
  </si>
  <si>
    <t>Revenue by State</t>
  </si>
  <si>
    <t>Top 10 Product by Quantity</t>
  </si>
  <si>
    <t>Sum of Discount</t>
  </si>
  <si>
    <t>Sum of Profit</t>
  </si>
  <si>
    <t>Total Profit by Product</t>
  </si>
  <si>
    <t xml:space="preserve"> </t>
  </si>
  <si>
    <t>Objective Task :</t>
  </si>
  <si>
    <t>1. Total Revenue</t>
  </si>
  <si>
    <t>2. Total Profit</t>
  </si>
  <si>
    <t xml:space="preserve">3. Revenue by Years (Revenue per tahun) </t>
  </si>
  <si>
    <t>4. Revenue by State (Revenue per State)</t>
  </si>
  <si>
    <t>5. Top 10 product by quantity (top 10 kuantitas product yang tersedia)</t>
  </si>
  <si>
    <t>6. Product having high discount rate (product yang memiliki discont paling tinggi)</t>
  </si>
  <si>
    <t>7. Total Profit by product (total keuntungan per produk)</t>
  </si>
  <si>
    <t>8. Total Profit by state (total keuntungan per State)</t>
  </si>
  <si>
    <t>2014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</si>
</sst>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409]* #,##0_ ;_-[$$-409]* \-#,##0\ ;_-[$$-409]* &quot;-&quot;_ ;_-@_ "/>
    <numFmt numFmtId="165" formatCode="_-[$$-409]* #,##0.00_ ;_-[$$-409]* \-#,##0.00\ ;_-[$$-409]* &quot;-&quot;??_ ;_-@_ "/>
    <numFmt numFmtId="166" formatCode="_(&quot;$&quot;* #,##0_);_(&quot;$&quot;* \(#,##0\);_(&quot;$&quot;* &quot;-&quot;_);_(@_)"/>
  </numFmts>
  <fonts count="6" x14ac:knownFonts="1">
    <font>
      <sz val="11"/>
      <color theme="1"/>
      <name val="Calibri"/>
      <family val="2"/>
      <scheme val="minor"/>
    </font>
    <font>
      <sz val="11"/>
      <color theme="1"/>
      <name val="Calibri"/>
      <family val="2"/>
      <scheme val="minor"/>
    </font>
    <font>
      <b/>
      <sz val="11"/>
      <color theme="1"/>
      <name val="Calibri"/>
      <family val="2"/>
      <scheme val="minor"/>
    </font>
    <font>
      <sz val="12"/>
      <color theme="1"/>
      <name val="Calibri"/>
      <family val="2"/>
      <scheme val="minor"/>
    </font>
    <font>
      <sz val="12"/>
      <color rgb="FF000000"/>
      <name val="Calibri"/>
      <family val="2"/>
      <scheme val="minor"/>
    </font>
    <font>
      <b/>
      <sz val="12"/>
      <color theme="1"/>
      <name val="Calibri"/>
      <family val="2"/>
      <scheme val="minor"/>
    </font>
  </fonts>
  <fills count="3">
    <fill>
      <patternFill patternType="none"/>
    </fill>
    <fill>
      <patternFill patternType="gray125"/>
    </fill>
    <fill>
      <patternFill patternType="solid">
        <fgColor theme="0"/>
        <bgColor theme="0"/>
      </patternFill>
    </fill>
  </fills>
  <borders count="10">
    <border>
      <left/>
      <right/>
      <top/>
      <bottom/>
      <diagonal/>
    </border>
    <border>
      <left style="thin">
        <color rgb="FF999999"/>
      </left>
      <right/>
      <top style="thin">
        <color rgb="FF999999"/>
      </top>
      <bottom/>
      <diagonal/>
    </border>
    <border>
      <left style="thin">
        <color rgb="FF999999"/>
      </left>
      <right style="thin">
        <color rgb="FF999999"/>
      </right>
      <top style="thin">
        <color rgb="FF999999"/>
      </top>
      <bottom style="thin">
        <color rgb="FF999999"/>
      </bottom>
      <diagonal/>
    </border>
    <border>
      <left/>
      <right/>
      <top style="thin">
        <color theme="4"/>
      </top>
      <bottom style="thin">
        <color theme="4"/>
      </bottom>
      <diagonal/>
    </border>
    <border>
      <left style="thin">
        <color rgb="FFABABAB"/>
      </left>
      <right/>
      <top style="thin">
        <color rgb="FFABABAB"/>
      </top>
      <bottom/>
      <diagonal/>
    </border>
    <border>
      <left style="thin">
        <color rgb="FFABABAB"/>
      </left>
      <right style="thin">
        <color rgb="FFABABAB"/>
      </right>
      <top style="thin">
        <color rgb="FFABABAB"/>
      </top>
      <bottom/>
      <diagonal/>
    </border>
    <border>
      <left style="thin">
        <color rgb="FFABABAB"/>
      </left>
      <right/>
      <top style="thin">
        <color rgb="FFABABAB"/>
      </top>
      <bottom style="thin">
        <color rgb="FFABABAB"/>
      </bottom>
      <diagonal/>
    </border>
    <border>
      <left style="thin">
        <color rgb="FFABABAB"/>
      </left>
      <right style="thin">
        <color rgb="FFABABAB"/>
      </right>
      <top style="thin">
        <color rgb="FFABABAB"/>
      </top>
      <bottom style="thin">
        <color rgb="FFABABAB"/>
      </bottom>
      <diagonal/>
    </border>
    <border>
      <left style="thin">
        <color rgb="FFABABAB"/>
      </left>
      <right/>
      <top/>
      <bottom/>
      <diagonal/>
    </border>
    <border>
      <left style="thin">
        <color rgb="FFABABAB"/>
      </left>
      <right style="thin">
        <color rgb="FFABABAB"/>
      </right>
      <top/>
      <bottom/>
      <diagonal/>
    </border>
  </borders>
  <cellStyleXfs count="3">
    <xf numFmtId="0" fontId="0" fillId="0" borderId="0"/>
    <xf numFmtId="9" fontId="1" fillId="0" borderId="0" applyFont="0" applyFill="0" applyBorder="0" applyAlignment="0" applyProtection="0"/>
    <xf numFmtId="0" fontId="3" fillId="0" borderId="0"/>
  </cellStyleXfs>
  <cellXfs count="37">
    <xf numFmtId="0" fontId="0" fillId="0" borderId="0" xfId="0"/>
    <xf numFmtId="0" fontId="4" fillId="0" borderId="0" xfId="0" applyFont="1"/>
    <xf numFmtId="9" fontId="4" fillId="0" borderId="0" xfId="1" applyFont="1"/>
    <xf numFmtId="14" fontId="0" fillId="0" borderId="0" xfId="0" applyNumberFormat="1"/>
    <xf numFmtId="164" fontId="0" fillId="0" borderId="0" xfId="0" applyNumberFormat="1"/>
    <xf numFmtId="2" fontId="0" fillId="0" borderId="0" xfId="0" applyNumberFormat="1"/>
    <xf numFmtId="9" fontId="3" fillId="0" borderId="0" xfId="1" applyFont="1"/>
    <xf numFmtId="2" fontId="3" fillId="0" borderId="0" xfId="1" applyNumberFormat="1" applyFont="1"/>
    <xf numFmtId="165" fontId="0" fillId="0" borderId="0" xfId="0" applyNumberFormat="1"/>
    <xf numFmtId="0" fontId="3" fillId="0" borderId="0" xfId="2"/>
    <xf numFmtId="166" fontId="2" fillId="0" borderId="2" xfId="0" applyNumberFormat="1" applyFont="1" applyBorder="1"/>
    <xf numFmtId="166" fontId="0" fillId="0" borderId="0" xfId="0" applyNumberFormat="1"/>
    <xf numFmtId="0" fontId="0" fillId="0" borderId="0" xfId="0" applyAlignment="1">
      <alignment horizontal="center"/>
    </xf>
    <xf numFmtId="0" fontId="0" fillId="0" borderId="0" xfId="0" pivotButton="1" applyAlignment="1">
      <alignment horizontal="left"/>
    </xf>
    <xf numFmtId="0" fontId="2" fillId="0" borderId="3" xfId="0" applyFont="1" applyBorder="1" applyAlignment="1">
      <alignment horizontal="left"/>
    </xf>
    <xf numFmtId="166" fontId="2" fillId="2" borderId="3" xfId="0" applyNumberFormat="1" applyFont="1" applyFill="1" applyBorder="1"/>
    <xf numFmtId="0" fontId="2" fillId="0" borderId="1" xfId="0" applyFont="1" applyBorder="1"/>
    <xf numFmtId="9" fontId="0" fillId="0" borderId="0" xfId="0" applyNumberFormat="1"/>
    <xf numFmtId="0" fontId="5" fillId="0" borderId="0" xfId="0" applyFont="1"/>
    <xf numFmtId="0" fontId="0" fillId="0" borderId="4" xfId="0" pivotButton="1" applyBorder="1"/>
    <xf numFmtId="0" fontId="0" fillId="0" borderId="5" xfId="0" applyBorder="1"/>
    <xf numFmtId="0" fontId="0" fillId="0" borderId="4" xfId="0" applyBorder="1"/>
    <xf numFmtId="166" fontId="0" fillId="0" borderId="5" xfId="0" applyNumberFormat="1" applyBorder="1"/>
    <xf numFmtId="0" fontId="0" fillId="0" borderId="6" xfId="0" applyBorder="1"/>
    <xf numFmtId="166" fontId="0" fillId="0" borderId="7" xfId="0" applyNumberFormat="1" applyBorder="1"/>
    <xf numFmtId="0" fontId="2" fillId="0" borderId="4" xfId="0" pivotButton="1" applyFont="1" applyBorder="1"/>
    <xf numFmtId="0" fontId="0" fillId="0" borderId="8" xfId="0" applyBorder="1"/>
    <xf numFmtId="166" fontId="0" fillId="0" borderId="9" xfId="0" applyNumberFormat="1" applyBorder="1"/>
    <xf numFmtId="0" fontId="2" fillId="0" borderId="5" xfId="0" applyFont="1" applyBorder="1"/>
    <xf numFmtId="0" fontId="2" fillId="0" borderId="6" xfId="0" applyFont="1" applyBorder="1"/>
    <xf numFmtId="166" fontId="2" fillId="0" borderId="7" xfId="0" applyNumberFormat="1" applyFont="1" applyBorder="1"/>
    <xf numFmtId="0" fontId="0" fillId="0" borderId="5" xfId="0" applyNumberFormat="1" applyBorder="1"/>
    <xf numFmtId="0" fontId="0" fillId="0" borderId="9" xfId="0" applyNumberFormat="1" applyBorder="1"/>
    <xf numFmtId="0" fontId="0" fillId="0" borderId="7" xfId="0" applyNumberFormat="1" applyBorder="1"/>
    <xf numFmtId="9" fontId="0" fillId="0" borderId="5" xfId="0" applyNumberFormat="1" applyBorder="1"/>
    <xf numFmtId="9" fontId="0" fillId="0" borderId="9" xfId="0" applyNumberFormat="1" applyBorder="1"/>
    <xf numFmtId="9" fontId="0" fillId="0" borderId="7" xfId="0" applyNumberFormat="1" applyBorder="1"/>
  </cellXfs>
  <cellStyles count="3">
    <cellStyle name="Normal" xfId="0" builtinId="0"/>
    <cellStyle name="Normal 2" xfId="2" xr:uid="{0F5ADC83-2C66-48B4-A527-EF368159E5DA}"/>
    <cellStyle name="Percent" xfId="1" builtinId="5"/>
  </cellStyles>
  <dxfs count="59">
    <dxf>
      <numFmt numFmtId="13" formatCode="0%"/>
    </dxf>
    <dxf>
      <font>
        <b/>
      </font>
    </dxf>
    <dxf>
      <font>
        <b/>
      </font>
    </dxf>
    <dxf>
      <numFmt numFmtId="166" formatCode="_(&quot;$&quot;* #,##0_);_(&quot;$&quot;* \(#,##0\);_(&quot;$&quot;* &quot;-&quot;_);_(@_)"/>
    </dxf>
    <dxf>
      <font>
        <b/>
      </font>
    </dxf>
    <dxf>
      <numFmt numFmtId="166" formatCode="_(&quot;$&quot;* #,##0_);_(&quot;$&quot;* \(#,##0\);_(&quot;$&quot;* &quot;-&quot;_);_(@_)"/>
    </dxf>
    <dxf>
      <alignment horizontal="center"/>
    </dxf>
    <dxf>
      <alignment horizontal="left"/>
    </dxf>
    <dxf>
      <numFmt numFmtId="166" formatCode="_(&quot;$&quot;* #,##0_);_(&quot;$&quot;* \(#,##0\);_(&quot;$&quot;* &quot;-&quot;_);_(@_)"/>
    </dxf>
    <dxf>
      <numFmt numFmtId="166" formatCode="_(&quot;$&quot;* #,##0_);_(&quot;$&quot;* \(#,##0\);_(&quot;$&quot;* &quot;-&quot;_);_(@_)"/>
    </dxf>
    <dxf>
      <numFmt numFmtId="166" formatCode="_(&quot;$&quot;* #,##0_);_(&quot;$&quot;* \(#,##0\);_(&quot;$&quot;* &quot;-&quot;_);_(@_)"/>
    </dxf>
    <dxf>
      <font>
        <b/>
      </font>
    </dxf>
    <dxf>
      <numFmt numFmtId="166" formatCode="_(&quot;$&quot;* #,##0_);_(&quot;$&quot;* \(#,##0\);_(&quot;$&quot;* &quot;-&quot;_);_(@_)"/>
    </dxf>
    <dxf>
      <numFmt numFmtId="13" formatCode="0%"/>
    </dxf>
    <dxf>
      <font>
        <b/>
      </font>
    </dxf>
    <dxf>
      <font>
        <b/>
      </font>
    </dxf>
    <dxf>
      <numFmt numFmtId="166" formatCode="_(&quot;$&quot;* #,##0_);_(&quot;$&quot;* \(#,##0\);_(&quot;$&quot;* &quot;-&quot;_);_(@_)"/>
    </dxf>
    <dxf>
      <font>
        <b/>
      </font>
    </dxf>
    <dxf>
      <numFmt numFmtId="166" formatCode="_(&quot;$&quot;* #,##0_);_(&quot;$&quot;* \(#,##0\);_(&quot;$&quot;* &quot;-&quot;_);_(@_)"/>
    </dxf>
    <dxf>
      <alignment horizontal="center"/>
    </dxf>
    <dxf>
      <alignment horizontal="left"/>
    </dxf>
    <dxf>
      <numFmt numFmtId="166" formatCode="_(&quot;$&quot;* #,##0_);_(&quot;$&quot;* \(#,##0\);_(&quot;$&quot;* &quot;-&quot;_);_(@_)"/>
    </dxf>
    <dxf>
      <numFmt numFmtId="166" formatCode="_(&quot;$&quot;* #,##0_);_(&quot;$&quot;* \(#,##0\);_(&quot;$&quot;* &quot;-&quot;_);_(@_)"/>
    </dxf>
    <dxf>
      <numFmt numFmtId="166" formatCode="_(&quot;$&quot;* #,##0_);_(&quot;$&quot;* \(#,##0\);_(&quot;$&quot;* &quot;-&quot;_);_(@_)"/>
    </dxf>
    <dxf>
      <font>
        <b/>
      </font>
    </dxf>
    <dxf>
      <numFmt numFmtId="166" formatCode="_(&quot;$&quot;* #,##0_);_(&quot;$&quot;* \(#,##0\);_(&quot;$&quot;* &quot;-&quot;_);_(@_)"/>
    </dxf>
    <dxf>
      <numFmt numFmtId="13" formatCode="0%"/>
    </dxf>
    <dxf>
      <font>
        <b/>
      </font>
    </dxf>
    <dxf>
      <font>
        <b/>
      </font>
    </dxf>
    <dxf>
      <numFmt numFmtId="166" formatCode="_(&quot;$&quot;* #,##0_);_(&quot;$&quot;* \(#,##0\);_(&quot;$&quot;* &quot;-&quot;_);_(@_)"/>
    </dxf>
    <dxf>
      <font>
        <b/>
      </font>
    </dxf>
    <dxf>
      <numFmt numFmtId="166" formatCode="_(&quot;$&quot;* #,##0_);_(&quot;$&quot;* \(#,##0\);_(&quot;$&quot;* &quot;-&quot;_);_(@_)"/>
    </dxf>
    <dxf>
      <alignment horizontal="center"/>
    </dxf>
    <dxf>
      <alignment horizontal="left"/>
    </dxf>
    <dxf>
      <numFmt numFmtId="166" formatCode="_(&quot;$&quot;* #,##0_);_(&quot;$&quot;* \(#,##0\);_(&quot;$&quot;* &quot;-&quot;_);_(@_)"/>
    </dxf>
    <dxf>
      <numFmt numFmtId="166" formatCode="_(&quot;$&quot;* #,##0_);_(&quot;$&quot;* \(#,##0\);_(&quot;$&quot;* &quot;-&quot;_);_(@_)"/>
    </dxf>
    <dxf>
      <numFmt numFmtId="166" formatCode="_(&quot;$&quot;* #,##0_);_(&quot;$&quot;* \(#,##0\);_(&quot;$&quot;* &quot;-&quot;_);_(@_)"/>
    </dxf>
    <dxf>
      <font>
        <b/>
      </font>
    </dxf>
    <dxf>
      <numFmt numFmtId="166" formatCode="_(&quot;$&quot;* #,##0_);_(&quot;$&quot;* \(#,##0\);_(&quot;$&quot;* &quot;-&quot;_);_(@_)"/>
    </dxf>
    <dxf>
      <numFmt numFmtId="166" formatCode="_(&quot;$&quot;* #,##0_);_(&quot;$&quot;* \(#,##0\);_(&quot;$&quot;* &quot;-&quot;_);_(@_)"/>
    </dxf>
    <dxf>
      <font>
        <b/>
      </font>
    </dxf>
    <dxf>
      <numFmt numFmtId="166" formatCode="_(&quot;$&quot;* #,##0_);_(&quot;$&quot;* \(#,##0\);_(&quot;$&quot;* &quot;-&quot;_);_(@_)"/>
    </dxf>
    <dxf>
      <alignment horizontal="left"/>
    </dxf>
    <dxf>
      <alignment horizontal="center"/>
    </dxf>
    <dxf>
      <numFmt numFmtId="166" formatCode="_(&quot;$&quot;* #,##0_);_(&quot;$&quot;* \(#,##0\);_(&quot;$&quot;* &quot;-&quot;_);_(@_)"/>
    </dxf>
    <dxf>
      <font>
        <b/>
      </font>
    </dxf>
    <dxf>
      <numFmt numFmtId="166" formatCode="_(&quot;$&quot;* #,##0_);_(&quot;$&quot;* \(#,##0\);_(&quot;$&quot;* &quot;-&quot;_);_(@_)"/>
    </dxf>
    <dxf>
      <numFmt numFmtId="166" formatCode="_(&quot;$&quot;* #,##0_);_(&quot;$&quot;* \(#,##0\);_(&quot;$&quot;* &quot;-&quot;_);_(@_)"/>
    </dxf>
    <dxf>
      <font>
        <b/>
      </font>
    </dxf>
    <dxf>
      <numFmt numFmtId="13" formatCode="0%"/>
    </dxf>
    <dxf>
      <numFmt numFmtId="166" formatCode="_(&quot;$&quot;* #,##0_);_(&quot;$&quot;* \(#,##0\);_(&quot;$&quot;* &quot;-&quot;_);_(@_)"/>
    </dxf>
    <dxf>
      <font>
        <b/>
      </font>
    </dxf>
    <dxf>
      <numFmt numFmtId="165" formatCode="_-[$$-409]* #,##0.00_ ;_-[$$-409]* \-#,##0.00\ ;_-[$$-409]* &quot;-&quot;??_ ;_-@_ "/>
    </dxf>
    <dxf>
      <font>
        <b val="0"/>
        <i val="0"/>
        <strike val="0"/>
        <condense val="0"/>
        <extend val="0"/>
        <outline val="0"/>
        <shadow val="0"/>
        <u val="none"/>
        <vertAlign val="baseline"/>
        <sz val="12"/>
        <color theme="1"/>
        <name val="Calibri"/>
        <family val="2"/>
        <scheme val="minor"/>
      </font>
      <numFmt numFmtId="2" formatCode="0.00"/>
    </dxf>
    <dxf>
      <font>
        <b val="0"/>
        <i val="0"/>
        <strike val="0"/>
        <condense val="0"/>
        <extend val="0"/>
        <outline val="0"/>
        <shadow val="0"/>
        <u val="none"/>
        <vertAlign val="baseline"/>
        <sz val="12"/>
        <color theme="1"/>
        <name val="Calibri"/>
        <family val="2"/>
        <scheme val="minor"/>
      </font>
    </dxf>
    <dxf>
      <numFmt numFmtId="2" formatCode="0.00"/>
    </dxf>
    <dxf>
      <numFmt numFmtId="164" formatCode="_-[$$-409]* #,##0_ ;_-[$$-409]* \-#,##0\ ;_-[$$-409]* &quot;-&quot;_ ;_-@_ "/>
    </dxf>
    <dxf>
      <numFmt numFmtId="19" formatCode="dd/mm/yyyy"/>
    </dxf>
    <dxf>
      <font>
        <b val="0"/>
        <i val="0"/>
        <strike val="0"/>
        <condense val="0"/>
        <extend val="0"/>
        <outline val="0"/>
        <shadow val="0"/>
        <u val="none"/>
        <vertAlign val="baseline"/>
        <sz val="12"/>
        <color rgb="FF000000"/>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1/relationships/timelineCache" Target="timelineCaches/timelineCache1.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[US Superstore Data - Final Project - Anel Fuad Abiyyu.xlsx]GRAFIK!PivotTable7</c:name>
    <c:fmtId val="1"/>
  </c:pivotSource>
  <c:chart>
    <c:title>
      <c:tx>
        <c:rich>
          <a:bodyPr rot="0" spcFirstLastPara="1" vertOverflow="ellipsis" vert="horz" wrap="square" anchor="ctr" anchorCtr="1"/>
          <a:lstStyle/>
          <a:p>
            <a:pPr>
              <a:defRPr sz="1050" b="0" i="0" u="none" strike="noStrike" kern="1200" spc="0" baseline="0">
                <a:solidFill>
                  <a:schemeClr val="tx1">
                    <a:lumMod val="65000"/>
                    <a:lumOff val="35000"/>
                  </a:schemeClr>
                </a:solidFill>
                <a:latin typeface="+mn-lt"/>
                <a:ea typeface="+mn-ea"/>
                <a:cs typeface="+mn-cs"/>
              </a:defRPr>
            </a:pPr>
            <a:r>
              <a:rPr lang="en-US" sz="1050">
                <a:solidFill>
                  <a:schemeClr val="tx1"/>
                </a:solidFill>
                <a:latin typeface="Poppins" panose="00000500000000000000" pitchFamily="2" charset="0"/>
                <a:cs typeface="Poppins" panose="00000500000000000000" pitchFamily="2" charset="0"/>
              </a:rPr>
              <a:t>Revenue</a:t>
            </a:r>
            <a:r>
              <a:rPr lang="en-US" sz="1050" baseline="0">
                <a:solidFill>
                  <a:schemeClr val="tx1"/>
                </a:solidFill>
                <a:latin typeface="Poppins" panose="00000500000000000000" pitchFamily="2" charset="0"/>
                <a:cs typeface="Poppins" panose="00000500000000000000" pitchFamily="2" charset="0"/>
              </a:rPr>
              <a:t> by State</a:t>
            </a:r>
            <a:endParaRPr lang="en-US" sz="1050">
              <a:solidFill>
                <a:schemeClr val="tx1"/>
              </a:solidFill>
              <a:latin typeface="Poppins" panose="00000500000000000000" pitchFamily="2" charset="0"/>
              <a:cs typeface="Poppins" panose="00000500000000000000" pitchFamily="2" charset="0"/>
            </a:endParaRPr>
          </a:p>
        </c:rich>
      </c:tx>
      <c:overlay val="0"/>
      <c:spPr>
        <a:noFill/>
        <a:ln>
          <a:noFill/>
        </a:ln>
        <a:effectLst/>
      </c:spPr>
      <c:txPr>
        <a:bodyPr rot="0" spcFirstLastPara="1" vertOverflow="ellipsis" vert="horz" wrap="square" anchor="ctr" anchorCtr="1"/>
        <a:lstStyle/>
        <a:p>
          <a:pPr>
            <a:defRPr sz="105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GRAFIK!$B$21:$B$22</c:f>
              <c:strCache>
                <c:ptCount val="1"/>
                <c:pt idx="0">
                  <c:v>Total</c:v>
                </c:pt>
              </c:strCache>
            </c:strRef>
          </c:tx>
          <c:spPr>
            <a:solidFill>
              <a:schemeClr val="accent6"/>
            </a:solidFill>
            <a:ln>
              <a:noFill/>
            </a:ln>
            <a:effectLst/>
          </c:spPr>
          <c:invertIfNegative val="0"/>
          <c:cat>
            <c:strRef>
              <c:f>GRAFIK!$A$23:$A$31</c:f>
              <c:strCache>
                <c:ptCount val="8"/>
                <c:pt idx="0">
                  <c:v>Utah</c:v>
                </c:pt>
                <c:pt idx="1">
                  <c:v>Michigan</c:v>
                </c:pt>
                <c:pt idx="2">
                  <c:v>Ohio</c:v>
                </c:pt>
                <c:pt idx="3">
                  <c:v>Texas</c:v>
                </c:pt>
                <c:pt idx="4">
                  <c:v>Illinois</c:v>
                </c:pt>
                <c:pt idx="5">
                  <c:v>Wisconsin</c:v>
                </c:pt>
                <c:pt idx="6">
                  <c:v>Arizona</c:v>
                </c:pt>
                <c:pt idx="7">
                  <c:v>California</c:v>
                </c:pt>
              </c:strCache>
            </c:strRef>
          </c:cat>
          <c:val>
            <c:numRef>
              <c:f>GRAFIK!$B$23:$B$31</c:f>
              <c:numCache>
                <c:formatCode>_("$"* #,##0_);_("$"* \(#,##0\);_("$"* "-"_);_(@_)</c:formatCode>
                <c:ptCount val="8"/>
                <c:pt idx="0">
                  <c:v>111</c:v>
                </c:pt>
                <c:pt idx="1">
                  <c:v>847.84</c:v>
                </c:pt>
                <c:pt idx="2">
                  <c:v>1801.0480000000002</c:v>
                </c:pt>
                <c:pt idx="3">
                  <c:v>1898.174</c:v>
                </c:pt>
                <c:pt idx="4">
                  <c:v>3706.2000000000003</c:v>
                </c:pt>
                <c:pt idx="5">
                  <c:v>3995.2799999999997</c:v>
                </c:pt>
                <c:pt idx="6">
                  <c:v>9576.0640000000003</c:v>
                </c:pt>
                <c:pt idx="7">
                  <c:v>26289.745999999999</c:v>
                </c:pt>
              </c:numCache>
            </c:numRef>
          </c:val>
          <c:extLst>
            <c:ext xmlns:c16="http://schemas.microsoft.com/office/drawing/2014/chart" uri="{C3380CC4-5D6E-409C-BE32-E72D297353CC}">
              <c16:uniqueId val="{00000000-43DA-4F48-8D69-9F7D4BF16C6C}"/>
            </c:ext>
          </c:extLst>
        </c:ser>
        <c:dLbls>
          <c:showLegendKey val="0"/>
          <c:showVal val="0"/>
          <c:showCatName val="0"/>
          <c:showSerName val="0"/>
          <c:showPercent val="0"/>
          <c:showBubbleSize val="0"/>
        </c:dLbls>
        <c:gapWidth val="59"/>
        <c:axId val="510789440"/>
        <c:axId val="510787640"/>
      </c:barChart>
      <c:catAx>
        <c:axId val="5107894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solidFill>
                <a:latin typeface="Poppins" panose="00000500000000000000" pitchFamily="2" charset="0"/>
                <a:ea typeface="+mn-ea"/>
                <a:cs typeface="Poppins" panose="00000500000000000000" pitchFamily="2" charset="0"/>
              </a:defRPr>
            </a:pPr>
            <a:endParaRPr lang="en-US"/>
          </a:p>
        </c:txPr>
        <c:crossAx val="510787640"/>
        <c:crosses val="autoZero"/>
        <c:auto val="1"/>
        <c:lblAlgn val="ctr"/>
        <c:lblOffset val="100"/>
        <c:noMultiLvlLbl val="0"/>
      </c:catAx>
      <c:valAx>
        <c:axId val="510787640"/>
        <c:scaling>
          <c:orientation val="minMax"/>
        </c:scaling>
        <c:delete val="0"/>
        <c:axPos val="b"/>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solidFill>
                <a:latin typeface="Poppins" panose="00000500000000000000" pitchFamily="2" charset="0"/>
                <a:ea typeface="+mn-ea"/>
                <a:cs typeface="Poppins" panose="00000500000000000000" pitchFamily="2" charset="0"/>
              </a:defRPr>
            </a:pPr>
            <a:endParaRPr lang="en-US"/>
          </a:p>
        </c:txPr>
        <c:crossAx val="5107894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800" b="0" i="0" u="none" strike="noStrike" kern="1200" baseline="0">
              <a:solidFill>
                <a:schemeClr val="tx1"/>
              </a:solidFill>
              <a:latin typeface="Poppins" panose="00000500000000000000" pitchFamily="2" charset="0"/>
              <a:ea typeface="+mn-ea"/>
              <a:cs typeface="Poppins" panose="00000500000000000000" pitchFamily="2"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[US Superstore Data - Final Project - Anel Fuad Abiyyu.xlsx]GRAFIK!PivotTable6</c:name>
    <c:fmtId val="12"/>
  </c:pivotSource>
  <c:chart>
    <c:title>
      <c:tx>
        <c:rich>
          <a:bodyPr rot="0" spcFirstLastPara="1" vertOverflow="ellipsis" vert="horz" wrap="square" anchor="ctr" anchorCtr="1"/>
          <a:lstStyle/>
          <a:p>
            <a:pPr>
              <a:defRPr sz="1000" b="1" i="0" u="none" strike="noStrike" kern="1200" spc="0" baseline="0">
                <a:solidFill>
                  <a:schemeClr val="tx1"/>
                </a:solidFill>
                <a:latin typeface="Poppins" panose="00000500000000000000" pitchFamily="2" charset="0"/>
                <a:ea typeface="+mn-ea"/>
                <a:cs typeface="Poppins" panose="00000500000000000000" pitchFamily="2" charset="0"/>
              </a:defRPr>
            </a:pPr>
            <a:r>
              <a:rPr lang="en-US" sz="1000" b="1">
                <a:solidFill>
                  <a:schemeClr val="tx1"/>
                </a:solidFill>
                <a:latin typeface="Poppins" panose="00000500000000000000" pitchFamily="2" charset="0"/>
                <a:cs typeface="Poppins" panose="00000500000000000000" pitchFamily="2" charset="0"/>
              </a:rPr>
              <a:t>Revenue by Years</a:t>
            </a:r>
          </a:p>
        </c:rich>
      </c:tx>
      <c:overlay val="0"/>
      <c:spPr>
        <a:noFill/>
        <a:ln>
          <a:noFill/>
        </a:ln>
        <a:effectLst/>
      </c:spPr>
      <c:txPr>
        <a:bodyPr rot="0" spcFirstLastPara="1" vertOverflow="ellipsis" vert="horz" wrap="square" anchor="ctr" anchorCtr="1"/>
        <a:lstStyle/>
        <a:p>
          <a:pPr>
            <a:defRPr sz="1000" b="1" i="0" u="none" strike="noStrike" kern="1200" spc="0" baseline="0">
              <a:solidFill>
                <a:schemeClr val="tx1"/>
              </a:solidFill>
              <a:latin typeface="Poppins" panose="00000500000000000000" pitchFamily="2" charset="0"/>
              <a:ea typeface="+mn-ea"/>
              <a:cs typeface="Poppins" panose="00000500000000000000" pitchFamily="2" charset="0"/>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pivotFmt>
      <c:pivotFmt>
        <c:idx val="3"/>
        <c:spPr>
          <a:solidFill>
            <a:schemeClr val="accent6"/>
          </a:solidFill>
          <a:ln>
            <a:noFill/>
          </a:ln>
          <a:effectLst/>
        </c:spPr>
      </c:pivotFmt>
      <c:pivotFmt>
        <c:idx val="4"/>
        <c:spPr>
          <a:solidFill>
            <a:schemeClr val="accent6"/>
          </a:solidFill>
          <a:ln>
            <a:noFill/>
          </a:ln>
          <a:effectLst/>
        </c:spPr>
      </c:pivotFmt>
      <c:pivotFmt>
        <c:idx val="5"/>
        <c:spPr>
          <a:solidFill>
            <a:schemeClr val="accent6"/>
          </a:solidFill>
          <a:ln>
            <a:noFill/>
          </a:ln>
          <a:effectLst/>
        </c:spPr>
      </c:pivotFmt>
      <c:pivotFmt>
        <c:idx val="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c:spPr>
      </c:pivotFmt>
      <c:pivotFmt>
        <c:idx val="8"/>
        <c:spPr>
          <a:solidFill>
            <a:schemeClr val="accent6"/>
          </a:solidFill>
          <a:ln>
            <a:noFill/>
          </a:ln>
          <a:effectLst/>
        </c:spPr>
      </c:pivotFmt>
      <c:pivotFmt>
        <c:idx val="9"/>
        <c:spPr>
          <a:solidFill>
            <a:schemeClr val="accent6"/>
          </a:solidFill>
          <a:ln>
            <a:noFill/>
          </a:ln>
          <a:effectLst/>
        </c:spPr>
      </c:pivotFmt>
      <c:pivotFmt>
        <c:idx val="10"/>
        <c:spPr>
          <a:solidFill>
            <a:schemeClr val="accent6"/>
          </a:solidFill>
          <a:ln>
            <a:noFill/>
          </a:ln>
          <a:effectLst/>
        </c:spPr>
      </c:pivotFmt>
    </c:pivotFmts>
    <c:plotArea>
      <c:layout/>
      <c:pieChart>
        <c:varyColors val="1"/>
        <c:ser>
          <c:idx val="0"/>
          <c:order val="0"/>
          <c:tx>
            <c:strRef>
              <c:f>GRAFIK!$B$11:$B$12</c:f>
              <c:strCache>
                <c:ptCount val="1"/>
                <c:pt idx="0">
                  <c:v>Total</c:v>
                </c:pt>
              </c:strCache>
            </c:strRef>
          </c:tx>
          <c:dPt>
            <c:idx val="0"/>
            <c:bubble3D val="0"/>
            <c:spPr>
              <a:solidFill>
                <a:schemeClr val="accent6"/>
              </a:solidFill>
              <a:ln>
                <a:noFill/>
              </a:ln>
              <a:effectLst/>
            </c:spPr>
            <c:extLst>
              <c:ext xmlns:c16="http://schemas.microsoft.com/office/drawing/2014/chart" uri="{C3380CC4-5D6E-409C-BE32-E72D297353CC}">
                <c16:uniqueId val="{00000001-FFEC-4CF6-81DE-33B95F6DF0AB}"/>
              </c:ext>
            </c:extLst>
          </c:dPt>
          <c:dPt>
            <c:idx val="1"/>
            <c:bubble3D val="0"/>
            <c:spPr>
              <a:solidFill>
                <a:schemeClr val="accent5"/>
              </a:solidFill>
              <a:ln>
                <a:noFill/>
              </a:ln>
              <a:effectLst/>
            </c:spPr>
            <c:extLst>
              <c:ext xmlns:c16="http://schemas.microsoft.com/office/drawing/2014/chart" uri="{C3380CC4-5D6E-409C-BE32-E72D297353CC}">
                <c16:uniqueId val="{00000003-FFEC-4CF6-81DE-33B95F6DF0AB}"/>
              </c:ext>
            </c:extLst>
          </c:dPt>
          <c:dPt>
            <c:idx val="2"/>
            <c:bubble3D val="0"/>
            <c:spPr>
              <a:solidFill>
                <a:schemeClr val="accent4"/>
              </a:solidFill>
              <a:ln>
                <a:noFill/>
              </a:ln>
              <a:effectLst/>
            </c:spPr>
            <c:extLst>
              <c:ext xmlns:c16="http://schemas.microsoft.com/office/drawing/2014/chart" uri="{C3380CC4-5D6E-409C-BE32-E72D297353CC}">
                <c16:uniqueId val="{00000005-FFEC-4CF6-81DE-33B95F6DF0AB}"/>
              </c:ext>
            </c:extLst>
          </c:dPt>
          <c:dPt>
            <c:idx val="3"/>
            <c:bubble3D val="0"/>
            <c:spPr>
              <a:solidFill>
                <a:schemeClr val="accent6">
                  <a:lumMod val="60000"/>
                </a:schemeClr>
              </a:solidFill>
              <a:ln>
                <a:noFill/>
              </a:ln>
              <a:effectLst/>
            </c:spPr>
            <c:extLst>
              <c:ext xmlns:c16="http://schemas.microsoft.com/office/drawing/2014/chart" uri="{C3380CC4-5D6E-409C-BE32-E72D297353CC}">
                <c16:uniqueId val="{00000007-FFEC-4CF6-81DE-33B95F6DF0A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GRAFIK!$A$13:$A$14</c:f>
              <c:strCache>
                <c:ptCount val="1"/>
                <c:pt idx="0">
                  <c:v>2014</c:v>
                </c:pt>
              </c:strCache>
            </c:strRef>
          </c:cat>
          <c:val>
            <c:numRef>
              <c:f>GRAFIK!$B$13:$B$14</c:f>
              <c:numCache>
                <c:formatCode>_("$"* #,##0_);_("$"* \(#,##0\);_("$"* "-"_);_(@_)</c:formatCode>
                <c:ptCount val="1"/>
                <c:pt idx="0">
                  <c:v>48225.352000000006</c:v>
                </c:pt>
              </c:numCache>
            </c:numRef>
          </c:val>
          <c:extLst>
            <c:ext xmlns:c16="http://schemas.microsoft.com/office/drawing/2014/chart" uri="{C3380CC4-5D6E-409C-BE32-E72D297353CC}">
              <c16:uniqueId val="{00000008-FFEC-4CF6-81DE-33B95F6DF0AB}"/>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6">
          <a:lumMod val="20000"/>
          <a:lumOff val="8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[US Superstore Data - Final Project - Anel Fuad Abiyyu.xlsx]GRAFIK!PivotTable10</c:name>
    <c:fmtId val="8"/>
  </c:pivotSource>
  <c:chart>
    <c:title>
      <c:tx>
        <c:rich>
          <a:bodyPr rot="0" spcFirstLastPara="1" vertOverflow="ellipsis" vert="horz" wrap="square" anchor="ctr" anchorCtr="1"/>
          <a:lstStyle/>
          <a:p>
            <a:pPr>
              <a:defRPr sz="1050" b="0" i="0" u="none" strike="noStrike" kern="1200" spc="0" baseline="0">
                <a:solidFill>
                  <a:schemeClr val="tx1"/>
                </a:solidFill>
                <a:latin typeface="Poppins" panose="00000500000000000000" pitchFamily="2" charset="0"/>
                <a:ea typeface="+mn-ea"/>
                <a:cs typeface="Poppins" panose="00000500000000000000" pitchFamily="2" charset="0"/>
              </a:defRPr>
            </a:pPr>
            <a:r>
              <a:rPr lang="en-US" sz="1050">
                <a:solidFill>
                  <a:schemeClr val="tx1"/>
                </a:solidFill>
                <a:latin typeface="Poppins" panose="00000500000000000000" pitchFamily="2" charset="0"/>
                <a:cs typeface="Poppins" panose="00000500000000000000" pitchFamily="2" charset="0"/>
              </a:rPr>
              <a:t>Total Profit by Product</a:t>
            </a:r>
          </a:p>
        </c:rich>
      </c:tx>
      <c:overlay val="0"/>
      <c:spPr>
        <a:noFill/>
        <a:ln>
          <a:noFill/>
        </a:ln>
        <a:effectLst/>
      </c:spPr>
      <c:txPr>
        <a:bodyPr rot="0" spcFirstLastPara="1" vertOverflow="ellipsis" vert="horz" wrap="square" anchor="ctr" anchorCtr="1"/>
        <a:lstStyle/>
        <a:p>
          <a:pPr>
            <a:defRPr sz="1050" b="0" i="0" u="none" strike="noStrike" kern="1200" spc="0" baseline="0">
              <a:solidFill>
                <a:schemeClr val="tx1"/>
              </a:solidFill>
              <a:latin typeface="Poppins" panose="00000500000000000000" pitchFamily="2" charset="0"/>
              <a:ea typeface="+mn-ea"/>
              <a:cs typeface="Poppins" panose="00000500000000000000" pitchFamily="2" charset="0"/>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GRAFIK!$B$219:$B$220</c:f>
              <c:strCache>
                <c:ptCount val="1"/>
                <c:pt idx="0">
                  <c:v>Total</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GRAFIK!$A$221:$A$231</c:f>
              <c:strCache>
                <c:ptCount val="10"/>
                <c:pt idx="0">
                  <c:v>Chromcraft Rectangular Conference Tables</c:v>
                </c:pt>
                <c:pt idx="1">
                  <c:v>Hunt BOSTON Model 1606 High-Volume Electric Pencil Sharpener, Beige</c:v>
                </c:pt>
                <c:pt idx="2">
                  <c:v>Mitel 5320 IP Phone VoIP phone</c:v>
                </c:pt>
                <c:pt idx="3">
                  <c:v>Stur-D-Stor Shelving, Vertical 5-Shelf: 72"H x 36"W x 18 1/2"D</c:v>
                </c:pt>
                <c:pt idx="4">
                  <c:v>Konftel 250 Conference phone - Charcoal black</c:v>
                </c:pt>
                <c:pt idx="5">
                  <c:v>Bevis 44 x 96 Conference Tables</c:v>
                </c:pt>
                <c:pt idx="6">
                  <c:v>Global Deluxe High-Back Manager's Chair</c:v>
                </c:pt>
                <c:pt idx="7">
                  <c:v>Gould Plastics 9-Pocket Panel Bin, 18-3/8w x 5-1/4d x 20-1/2h, Black</c:v>
                </c:pt>
                <c:pt idx="8">
                  <c:v>Tyvek  Top-Opening Peel &amp; Seel Envelopes, Plain White</c:v>
                </c:pt>
                <c:pt idx="9">
                  <c:v>Belkin F5C206VTEL 6 Outlet Surge</c:v>
                </c:pt>
              </c:strCache>
            </c:strRef>
          </c:cat>
          <c:val>
            <c:numRef>
              <c:f>GRAFIK!$B$221:$B$231</c:f>
              <c:numCache>
                <c:formatCode>_("$"* #,##0_);_("$"* \(#,##0\);_("$"* "-"_);_(@_)</c:formatCode>
                <c:ptCount val="10"/>
                <c:pt idx="0">
                  <c:v>12284.524800000003</c:v>
                </c:pt>
                <c:pt idx="1">
                  <c:v>7123.3536000000004</c:v>
                </c:pt>
                <c:pt idx="2">
                  <c:v>4354.3296</c:v>
                </c:pt>
                <c:pt idx="3">
                  <c:v>3995.2799999999997</c:v>
                </c:pt>
                <c:pt idx="4">
                  <c:v>2916.5567999999998</c:v>
                </c:pt>
                <c:pt idx="5">
                  <c:v>1853.1000000000001</c:v>
                </c:pt>
                <c:pt idx="6">
                  <c:v>1261.1718000000001</c:v>
                </c:pt>
                <c:pt idx="7">
                  <c:v>847.84</c:v>
                </c:pt>
                <c:pt idx="8">
                  <c:v>626.22720000000004</c:v>
                </c:pt>
                <c:pt idx="9">
                  <c:v>574.5</c:v>
                </c:pt>
              </c:numCache>
            </c:numRef>
          </c:val>
          <c:extLst>
            <c:ext xmlns:c16="http://schemas.microsoft.com/office/drawing/2014/chart" uri="{C3380CC4-5D6E-409C-BE32-E72D297353CC}">
              <c16:uniqueId val="{00000000-B41E-47C9-898A-9E5A38BEBEB3}"/>
            </c:ext>
          </c:extLst>
        </c:ser>
        <c:dLbls>
          <c:dLblPos val="outEnd"/>
          <c:showLegendKey val="0"/>
          <c:showVal val="1"/>
          <c:showCatName val="0"/>
          <c:showSerName val="0"/>
          <c:showPercent val="0"/>
          <c:showBubbleSize val="0"/>
        </c:dLbls>
        <c:gapWidth val="219"/>
        <c:overlap val="-27"/>
        <c:axId val="511302224"/>
        <c:axId val="511305464"/>
      </c:barChart>
      <c:catAx>
        <c:axId val="51130222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solidFill>
                <a:latin typeface="Poppins" panose="00000500000000000000" pitchFamily="2" charset="0"/>
                <a:ea typeface="+mn-ea"/>
                <a:cs typeface="Poppins" panose="00000500000000000000" pitchFamily="2" charset="0"/>
              </a:defRPr>
            </a:pPr>
            <a:endParaRPr lang="en-US"/>
          </a:p>
        </c:txPr>
        <c:crossAx val="511305464"/>
        <c:crossesAt val="0"/>
        <c:auto val="1"/>
        <c:lblAlgn val="ctr"/>
        <c:lblOffset val="100"/>
        <c:noMultiLvlLbl val="0"/>
      </c:catAx>
      <c:valAx>
        <c:axId val="511305464"/>
        <c:scaling>
          <c:orientation val="minMax"/>
        </c:scaling>
        <c:delete val="0"/>
        <c:axPos val="l"/>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solidFill>
                <a:latin typeface="Poppins" panose="00000500000000000000" pitchFamily="2" charset="0"/>
                <a:ea typeface="+mn-ea"/>
                <a:cs typeface="Poppins" panose="00000500000000000000" pitchFamily="2" charset="0"/>
              </a:defRPr>
            </a:pPr>
            <a:endParaRPr lang="en-US"/>
          </a:p>
        </c:txPr>
        <c:crossAx val="5113022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6">
          <a:lumMod val="20000"/>
          <a:lumOff val="8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[US Superstore Data - Final Project - Anel Fuad Abiyyu.xlsx]GRAFIK!PivotTable11</c:name>
    <c:fmtId val="7"/>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sz="1050" b="1">
                <a:solidFill>
                  <a:schemeClr val="tx1"/>
                </a:solidFill>
                <a:latin typeface="Poppins" panose="00000500000000000000" pitchFamily="2" charset="0"/>
                <a:cs typeface="Poppins" panose="00000500000000000000" pitchFamily="2" charset="0"/>
              </a:rPr>
              <a:t>Total Profit by Product</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GRAFIK!$B$235:$B$236</c:f>
              <c:strCache>
                <c:ptCount val="1"/>
                <c:pt idx="0">
                  <c:v>Total</c:v>
                </c:pt>
              </c:strCache>
            </c:strRef>
          </c:tx>
          <c:spPr>
            <a:solidFill>
              <a:schemeClr val="accent6"/>
            </a:solidFill>
            <a:ln>
              <a:noFill/>
            </a:ln>
            <a:effectLst/>
          </c:spPr>
          <c:cat>
            <c:strRef>
              <c:f>GRAFIK!$A$237:$A$245</c:f>
              <c:strCache>
                <c:ptCount val="8"/>
                <c:pt idx="0">
                  <c:v>Arizona</c:v>
                </c:pt>
                <c:pt idx="1">
                  <c:v>California</c:v>
                </c:pt>
                <c:pt idx="2">
                  <c:v>Illinois</c:v>
                </c:pt>
                <c:pt idx="3">
                  <c:v>Michigan</c:v>
                </c:pt>
                <c:pt idx="4">
                  <c:v>Ohio</c:v>
                </c:pt>
                <c:pt idx="5">
                  <c:v>Texas</c:v>
                </c:pt>
                <c:pt idx="6">
                  <c:v>Utah</c:v>
                </c:pt>
                <c:pt idx="7">
                  <c:v>Wisconsin</c:v>
                </c:pt>
              </c:strCache>
            </c:strRef>
          </c:cat>
          <c:val>
            <c:numRef>
              <c:f>GRAFIK!$B$237:$B$245</c:f>
              <c:numCache>
                <c:formatCode>_("$"* #,##0_);_("$"* \(#,##0\);_("$"* "-"_);_(@_)</c:formatCode>
                <c:ptCount val="8"/>
                <c:pt idx="0">
                  <c:v>7660.8512000000001</c:v>
                </c:pt>
                <c:pt idx="1">
                  <c:v>21243.5268</c:v>
                </c:pt>
                <c:pt idx="2">
                  <c:v>1853.1000000000001</c:v>
                </c:pt>
                <c:pt idx="3">
                  <c:v>847.84</c:v>
                </c:pt>
                <c:pt idx="4">
                  <c:v>1440.8384000000001</c:v>
                </c:pt>
                <c:pt idx="5">
                  <c:v>1299.7718</c:v>
                </c:pt>
                <c:pt idx="6">
                  <c:v>111</c:v>
                </c:pt>
                <c:pt idx="7">
                  <c:v>3995.2799999999997</c:v>
                </c:pt>
              </c:numCache>
            </c:numRef>
          </c:val>
          <c:extLst>
            <c:ext xmlns:c16="http://schemas.microsoft.com/office/drawing/2014/chart" uri="{C3380CC4-5D6E-409C-BE32-E72D297353CC}">
              <c16:uniqueId val="{00000000-BCE7-4370-A68B-55603B1D6245}"/>
            </c:ext>
          </c:extLst>
        </c:ser>
        <c:dLbls>
          <c:showLegendKey val="0"/>
          <c:showVal val="0"/>
          <c:showCatName val="0"/>
          <c:showSerName val="0"/>
          <c:showPercent val="0"/>
          <c:showBubbleSize val="0"/>
        </c:dLbls>
        <c:axId val="434183384"/>
        <c:axId val="434180864"/>
      </c:areaChart>
      <c:catAx>
        <c:axId val="43418338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solidFill>
                <a:latin typeface="Poppins" panose="00000500000000000000" pitchFamily="2" charset="0"/>
                <a:ea typeface="+mn-ea"/>
                <a:cs typeface="Poppins" panose="00000500000000000000" pitchFamily="2" charset="0"/>
              </a:defRPr>
            </a:pPr>
            <a:endParaRPr lang="en-US"/>
          </a:p>
        </c:txPr>
        <c:crossAx val="434180864"/>
        <c:crosses val="autoZero"/>
        <c:auto val="1"/>
        <c:lblAlgn val="ctr"/>
        <c:lblOffset val="100"/>
        <c:noMultiLvlLbl val="0"/>
      </c:catAx>
      <c:valAx>
        <c:axId val="434180864"/>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solidFill>
                <a:latin typeface="Poppins" panose="00000500000000000000" pitchFamily="2" charset="0"/>
                <a:ea typeface="+mn-ea"/>
                <a:cs typeface="Poppins" panose="00000500000000000000" pitchFamily="2" charset="0"/>
              </a:defRPr>
            </a:pPr>
            <a:endParaRPr lang="en-US"/>
          </a:p>
        </c:txPr>
        <c:crossAx val="434183384"/>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800" b="0" i="0" u="none" strike="noStrike" kern="1200" baseline="0">
              <a:solidFill>
                <a:schemeClr val="tx1"/>
              </a:solidFill>
              <a:latin typeface="Poppins" panose="00000500000000000000" pitchFamily="2" charset="0"/>
              <a:ea typeface="+mn-ea"/>
              <a:cs typeface="Poppins" panose="00000500000000000000" pitchFamily="2" charset="0"/>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6">
          <a:lumMod val="20000"/>
          <a:lumOff val="8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[US Superstore Data - Final Project - Anel Fuad Abiyyu.xlsx]GRAFIK!PivotTable6</c:name>
    <c:fmtId val="1"/>
  </c:pivotSource>
  <c:chart>
    <c:title>
      <c:tx>
        <c:rich>
          <a:bodyPr rot="0" spcFirstLastPara="1" vertOverflow="ellipsis" vert="horz" wrap="square" anchor="ctr" anchorCtr="1"/>
          <a:lstStyle/>
          <a:p>
            <a:pPr>
              <a:defRPr sz="1000" b="0" i="0" u="none" strike="noStrike" kern="1200" spc="0" baseline="0">
                <a:solidFill>
                  <a:schemeClr val="tx1"/>
                </a:solidFill>
                <a:latin typeface="Poppins" panose="00000500000000000000" pitchFamily="2" charset="0"/>
                <a:ea typeface="+mn-ea"/>
                <a:cs typeface="Poppins" panose="00000500000000000000" pitchFamily="2" charset="0"/>
              </a:defRPr>
            </a:pPr>
            <a:r>
              <a:rPr lang="en-US" sz="1000">
                <a:solidFill>
                  <a:schemeClr val="tx1"/>
                </a:solidFill>
                <a:latin typeface="Poppins" panose="00000500000000000000" pitchFamily="2" charset="0"/>
                <a:cs typeface="Poppins" panose="00000500000000000000" pitchFamily="2" charset="0"/>
              </a:rPr>
              <a:t>Revenue by Years</a:t>
            </a:r>
          </a:p>
        </c:rich>
      </c:tx>
      <c:overlay val="0"/>
      <c:spPr>
        <a:noFill/>
        <a:ln>
          <a:noFill/>
        </a:ln>
        <a:effectLst/>
      </c:spPr>
      <c:txPr>
        <a:bodyPr rot="0" spcFirstLastPara="1" vertOverflow="ellipsis" vert="horz" wrap="square" anchor="ctr" anchorCtr="1"/>
        <a:lstStyle/>
        <a:p>
          <a:pPr>
            <a:defRPr sz="1000" b="0" i="0" u="none" strike="noStrike" kern="1200" spc="0" baseline="0">
              <a:solidFill>
                <a:schemeClr val="tx1"/>
              </a:solidFill>
              <a:latin typeface="Poppins" panose="00000500000000000000" pitchFamily="2" charset="0"/>
              <a:ea typeface="+mn-ea"/>
              <a:cs typeface="Poppins" panose="00000500000000000000" pitchFamily="2" charset="0"/>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pivotFmt>
    </c:pivotFmts>
    <c:plotArea>
      <c:layout/>
      <c:pieChart>
        <c:varyColors val="1"/>
        <c:ser>
          <c:idx val="0"/>
          <c:order val="0"/>
          <c:tx>
            <c:strRef>
              <c:f>GRAFIK!$B$11:$B$12</c:f>
              <c:strCache>
                <c:ptCount val="1"/>
                <c:pt idx="0">
                  <c:v>Total</c:v>
                </c:pt>
              </c:strCache>
            </c:strRef>
          </c:tx>
          <c:dPt>
            <c:idx val="0"/>
            <c:bubble3D val="0"/>
            <c:spPr>
              <a:solidFill>
                <a:schemeClr val="accent6"/>
              </a:solidFill>
              <a:ln>
                <a:noFill/>
              </a:ln>
              <a:effectLst/>
            </c:spPr>
            <c:extLst>
              <c:ext xmlns:c16="http://schemas.microsoft.com/office/drawing/2014/chart" uri="{C3380CC4-5D6E-409C-BE32-E72D297353CC}">
                <c16:uniqueId val="{00000001-794F-4941-BCAB-7B1DB29A2E3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GRAFIK!$A$13:$A$14</c:f>
              <c:strCache>
                <c:ptCount val="1"/>
                <c:pt idx="0">
                  <c:v>2014</c:v>
                </c:pt>
              </c:strCache>
            </c:strRef>
          </c:cat>
          <c:val>
            <c:numRef>
              <c:f>GRAFIK!$B$13:$B$14</c:f>
              <c:numCache>
                <c:formatCode>_("$"* #,##0_);_("$"* \(#,##0\);_("$"* "-"_);_(@_)</c:formatCode>
                <c:ptCount val="1"/>
                <c:pt idx="0">
                  <c:v>48225.352000000006</c:v>
                </c:pt>
              </c:numCache>
            </c:numRef>
          </c:val>
          <c:extLst>
            <c:ext xmlns:c16="http://schemas.microsoft.com/office/drawing/2014/chart" uri="{C3380CC4-5D6E-409C-BE32-E72D297353CC}">
              <c16:uniqueId val="{00000000-7325-4960-A110-919FCF65AECD}"/>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[US Superstore Data - Final Project - Anel Fuad Abiyyu.xlsx]GRAFIK!PivotTable8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50">
                <a:solidFill>
                  <a:schemeClr val="tx1"/>
                </a:solidFill>
                <a:latin typeface="Poppins" panose="00000500000000000000" pitchFamily="2" charset="0"/>
                <a:cs typeface="Poppins" panose="00000500000000000000" pitchFamily="2" charset="0"/>
              </a:rPr>
              <a:t>Top 10 Product by Quantity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GRAFIK!$B$67:$B$68</c:f>
              <c:strCache>
                <c:ptCount val="1"/>
                <c:pt idx="0">
                  <c:v>Total</c:v>
                </c:pt>
              </c:strCache>
            </c:strRef>
          </c:tx>
          <c:spPr>
            <a:solidFill>
              <a:schemeClr val="accent6"/>
            </a:solidFill>
            <a:ln>
              <a:noFill/>
            </a:ln>
            <a:effectLst/>
          </c:spPr>
          <c:invertIfNegative val="0"/>
          <c:cat>
            <c:strRef>
              <c:f>GRAFIK!$A$69:$A$80</c:f>
              <c:strCache>
                <c:ptCount val="11"/>
                <c:pt idx="0">
                  <c:v>OIC Colored Binder Clips, Assorted Sizes</c:v>
                </c:pt>
                <c:pt idx="1">
                  <c:v>Chromcraft Rectangular Conference Tables</c:v>
                </c:pt>
                <c:pt idx="2">
                  <c:v>Hunt BOSTON Model 1606 High-Volume Electric Pencil Sharpener, Beige</c:v>
                </c:pt>
                <c:pt idx="3">
                  <c:v>Eldon Expressions Wood and Plastic Desk Accessories, Cherry Wood</c:v>
                </c:pt>
                <c:pt idx="4">
                  <c:v>Tyvek  Top-Opening Peel &amp; Seel Envelopes, Plain White</c:v>
                </c:pt>
                <c:pt idx="5">
                  <c:v>Stur-D-Stor Shelving, Vertical 5-Shelf: 72"H x 36"W x 18 1/2"D</c:v>
                </c:pt>
                <c:pt idx="6">
                  <c:v>Bevis 44 x 96 Conference Tables</c:v>
                </c:pt>
                <c:pt idx="7">
                  <c:v>Mitel 5320 IP Phone VoIP phone</c:v>
                </c:pt>
                <c:pt idx="8">
                  <c:v>Premium Writing Pencils, Soft, #2 by Central Association for the Blind</c:v>
                </c:pt>
                <c:pt idx="9">
                  <c:v>Belkin F5C206VTEL 6 Outlet Surge</c:v>
                </c:pt>
                <c:pt idx="10">
                  <c:v>Eldon Expressions Desk Accessory, Wood Pencil Holder, Oak</c:v>
                </c:pt>
              </c:strCache>
            </c:strRef>
          </c:cat>
          <c:val>
            <c:numRef>
              <c:f>GRAFIK!$B$69:$B$80</c:f>
              <c:numCache>
                <c:formatCode>General</c:formatCode>
                <c:ptCount val="11"/>
                <c:pt idx="0">
                  <c:v>14</c:v>
                </c:pt>
                <c:pt idx="1">
                  <c:v>9</c:v>
                </c:pt>
                <c:pt idx="2">
                  <c:v>8</c:v>
                </c:pt>
                <c:pt idx="3">
                  <c:v>7</c:v>
                </c:pt>
                <c:pt idx="4">
                  <c:v>6</c:v>
                </c:pt>
                <c:pt idx="5">
                  <c:v>6</c:v>
                </c:pt>
                <c:pt idx="6">
                  <c:v>6</c:v>
                </c:pt>
                <c:pt idx="7">
                  <c:v>6</c:v>
                </c:pt>
                <c:pt idx="8">
                  <c:v>5</c:v>
                </c:pt>
                <c:pt idx="9">
                  <c:v>5</c:v>
                </c:pt>
                <c:pt idx="10">
                  <c:v>5</c:v>
                </c:pt>
              </c:numCache>
            </c:numRef>
          </c:val>
          <c:extLst>
            <c:ext xmlns:c16="http://schemas.microsoft.com/office/drawing/2014/chart" uri="{C3380CC4-5D6E-409C-BE32-E72D297353CC}">
              <c16:uniqueId val="{00000000-97E1-4976-8733-86470A73F6F2}"/>
            </c:ext>
          </c:extLst>
        </c:ser>
        <c:dLbls>
          <c:showLegendKey val="0"/>
          <c:showVal val="0"/>
          <c:showCatName val="0"/>
          <c:showSerName val="0"/>
          <c:showPercent val="0"/>
          <c:showBubbleSize val="0"/>
        </c:dLbls>
        <c:gapWidth val="150"/>
        <c:overlap val="100"/>
        <c:axId val="510795920"/>
        <c:axId val="510785120"/>
      </c:barChart>
      <c:catAx>
        <c:axId val="51079592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solidFill>
                <a:latin typeface="Poppins" panose="00000500000000000000" pitchFamily="2" charset="0"/>
                <a:ea typeface="+mn-ea"/>
                <a:cs typeface="Poppins" panose="00000500000000000000" pitchFamily="2" charset="0"/>
              </a:defRPr>
            </a:pPr>
            <a:endParaRPr lang="en-US"/>
          </a:p>
        </c:txPr>
        <c:crossAx val="510785120"/>
        <c:crosses val="autoZero"/>
        <c:auto val="1"/>
        <c:lblAlgn val="ctr"/>
        <c:lblOffset val="100"/>
        <c:noMultiLvlLbl val="0"/>
      </c:catAx>
      <c:valAx>
        <c:axId val="51078512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solidFill>
                <a:latin typeface="Poppins" panose="00000500000000000000" pitchFamily="2" charset="0"/>
                <a:ea typeface="+mn-ea"/>
                <a:cs typeface="Poppins" panose="00000500000000000000" pitchFamily="2" charset="0"/>
              </a:defRPr>
            </a:pPr>
            <a:endParaRPr lang="en-US"/>
          </a:p>
        </c:txPr>
        <c:crossAx val="510795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800" b="0" i="0" u="none" strike="noStrike" kern="1200" baseline="0">
              <a:solidFill>
                <a:schemeClr val="tx1"/>
              </a:solidFill>
              <a:latin typeface="Poppins" panose="00000500000000000000" pitchFamily="2" charset="0"/>
              <a:ea typeface="+mn-ea"/>
              <a:cs typeface="Poppins" panose="00000500000000000000" pitchFamily="2"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[US Superstore Data - Final Project - Anel Fuad Abiyyu.xlsx]GRAFIK!PivotTable9</c:name>
    <c:fmtId val="0"/>
  </c:pivotSource>
  <c:chart>
    <c:title>
      <c:tx>
        <c:rich>
          <a:bodyPr rot="0" spcFirstLastPara="1" vertOverflow="ellipsis" vert="horz" wrap="square" anchor="ctr" anchorCtr="1"/>
          <a:lstStyle/>
          <a:p>
            <a:pPr>
              <a:defRPr sz="1050" b="0" i="0" u="none" strike="noStrike" kern="1200" spc="0" baseline="0">
                <a:solidFill>
                  <a:schemeClr val="tx1">
                    <a:lumMod val="65000"/>
                    <a:lumOff val="35000"/>
                  </a:schemeClr>
                </a:solidFill>
                <a:latin typeface="+mn-lt"/>
                <a:ea typeface="+mn-ea"/>
                <a:cs typeface="+mn-cs"/>
              </a:defRPr>
            </a:pPr>
            <a:r>
              <a:rPr lang="en-ID" sz="1050">
                <a:solidFill>
                  <a:schemeClr val="tx1"/>
                </a:solidFill>
                <a:latin typeface="Poppins" panose="00000500000000000000" pitchFamily="2" charset="0"/>
                <a:cs typeface="Poppins" panose="00000500000000000000" pitchFamily="2" charset="0"/>
              </a:rPr>
              <a:t>Product Having High</a:t>
            </a:r>
            <a:r>
              <a:rPr lang="en-ID" sz="1050" baseline="0">
                <a:solidFill>
                  <a:schemeClr val="tx1"/>
                </a:solidFill>
                <a:latin typeface="Poppins" panose="00000500000000000000" pitchFamily="2" charset="0"/>
                <a:cs typeface="Poppins" panose="00000500000000000000" pitchFamily="2" charset="0"/>
              </a:rPr>
              <a:t> Discount Rate</a:t>
            </a:r>
            <a:endParaRPr lang="en-ID" sz="1050">
              <a:solidFill>
                <a:schemeClr val="tx1"/>
              </a:solidFill>
              <a:latin typeface="Poppins" panose="00000500000000000000" pitchFamily="2" charset="0"/>
              <a:cs typeface="Poppins" panose="00000500000000000000" pitchFamily="2" charset="0"/>
            </a:endParaRPr>
          </a:p>
        </c:rich>
      </c:tx>
      <c:overlay val="0"/>
      <c:spPr>
        <a:noFill/>
        <a:ln>
          <a:noFill/>
        </a:ln>
        <a:effectLst/>
      </c:spPr>
      <c:txPr>
        <a:bodyPr rot="0" spcFirstLastPara="1" vertOverflow="ellipsis" vert="horz" wrap="square" anchor="ctr" anchorCtr="1"/>
        <a:lstStyle/>
        <a:p>
          <a:pPr>
            <a:defRPr sz="105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GRAFIK!$B$110:$B$111</c:f>
              <c:strCache>
                <c:ptCount val="1"/>
                <c:pt idx="0">
                  <c:v>Total</c:v>
                </c:pt>
              </c:strCache>
            </c:strRef>
          </c:tx>
          <c:spPr>
            <a:solidFill>
              <a:schemeClr val="accent6"/>
            </a:solidFill>
            <a:ln>
              <a:noFill/>
            </a:ln>
            <a:effectLst/>
          </c:spPr>
          <c:invertIfNegative val="0"/>
          <c:cat>
            <c:strRef>
              <c:f>GRAFIK!$A$112:$A$128</c:f>
              <c:strCache>
                <c:ptCount val="16"/>
                <c:pt idx="0">
                  <c:v>Konftel 250 Conference phone - Charcoal black</c:v>
                </c:pt>
                <c:pt idx="1">
                  <c:v>Mitel 5320 IP Phone VoIP phone</c:v>
                </c:pt>
                <c:pt idx="2">
                  <c:v>Chromcraft Rectangular Conference Tables</c:v>
                </c:pt>
                <c:pt idx="3">
                  <c:v>netTALK DUO VoIP Telephone Service</c:v>
                </c:pt>
                <c:pt idx="4">
                  <c:v>DXL Angle-View Binders with Locking Rings by Samsill</c:v>
                </c:pt>
                <c:pt idx="5">
                  <c:v>OIC Colored Binder Clips, Assorted Sizes</c:v>
                </c:pt>
                <c:pt idx="6">
                  <c:v>Redi-Strip #10 Envelopes, 4 1/8 x 9 1/2</c:v>
                </c:pt>
                <c:pt idx="7">
                  <c:v>Xerox 1921</c:v>
                </c:pt>
                <c:pt idx="8">
                  <c:v>Seth Thomas 14" Putty-Colored Wall Clock</c:v>
                </c:pt>
                <c:pt idx="9">
                  <c:v>Hunt BOSTON Model 1606 High-Volume Electric Pencil Sharpener, Beige</c:v>
                </c:pt>
                <c:pt idx="10">
                  <c:v>Tyvek  Top-Opening Peel &amp; Seel Envelopes, Plain White</c:v>
                </c:pt>
                <c:pt idx="11">
                  <c:v>Cisco SPA 501G IP Phone</c:v>
                </c:pt>
                <c:pt idx="12">
                  <c:v>Wilson Jones Hanging View Binder, White, 1"</c:v>
                </c:pt>
                <c:pt idx="13">
                  <c:v>Global Deluxe High-Back Manager's Chair</c:v>
                </c:pt>
                <c:pt idx="14">
                  <c:v>Bevis 44 x 96 Conference Tables</c:v>
                </c:pt>
                <c:pt idx="15">
                  <c:v>Eldon Expressions Desk Accessory, Wood Pencil Holder, Oak</c:v>
                </c:pt>
              </c:strCache>
            </c:strRef>
          </c:cat>
          <c:val>
            <c:numRef>
              <c:f>GRAFIK!$B$112:$B$128</c:f>
              <c:numCache>
                <c:formatCode>0%</c:formatCode>
                <c:ptCount val="16"/>
                <c:pt idx="0">
                  <c:v>0.2</c:v>
                </c:pt>
                <c:pt idx="1">
                  <c:v>0.2</c:v>
                </c:pt>
                <c:pt idx="2">
                  <c:v>0.2</c:v>
                </c:pt>
                <c:pt idx="3">
                  <c:v>0.2</c:v>
                </c:pt>
                <c:pt idx="4">
                  <c:v>0.2</c:v>
                </c:pt>
                <c:pt idx="5">
                  <c:v>0.2</c:v>
                </c:pt>
                <c:pt idx="6">
                  <c:v>0.2</c:v>
                </c:pt>
                <c:pt idx="7">
                  <c:v>0.2</c:v>
                </c:pt>
                <c:pt idx="8">
                  <c:v>0.2</c:v>
                </c:pt>
                <c:pt idx="9">
                  <c:v>0.2</c:v>
                </c:pt>
                <c:pt idx="10">
                  <c:v>0.2</c:v>
                </c:pt>
                <c:pt idx="11">
                  <c:v>0.2</c:v>
                </c:pt>
                <c:pt idx="12">
                  <c:v>0.2</c:v>
                </c:pt>
                <c:pt idx="13">
                  <c:v>0.3</c:v>
                </c:pt>
                <c:pt idx="14">
                  <c:v>0.5</c:v>
                </c:pt>
                <c:pt idx="15">
                  <c:v>0.6</c:v>
                </c:pt>
              </c:numCache>
            </c:numRef>
          </c:val>
          <c:extLst>
            <c:ext xmlns:c16="http://schemas.microsoft.com/office/drawing/2014/chart" uri="{C3380CC4-5D6E-409C-BE32-E72D297353CC}">
              <c16:uniqueId val="{00000000-C140-4D85-8776-4B4C46126F7F}"/>
            </c:ext>
          </c:extLst>
        </c:ser>
        <c:dLbls>
          <c:showLegendKey val="0"/>
          <c:showVal val="0"/>
          <c:showCatName val="0"/>
          <c:showSerName val="0"/>
          <c:showPercent val="0"/>
          <c:showBubbleSize val="0"/>
        </c:dLbls>
        <c:gapWidth val="182"/>
        <c:axId val="653728152"/>
        <c:axId val="653728512"/>
      </c:barChart>
      <c:catAx>
        <c:axId val="6537281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653728512"/>
        <c:crosses val="autoZero"/>
        <c:auto val="1"/>
        <c:lblAlgn val="ctr"/>
        <c:lblOffset val="100"/>
        <c:noMultiLvlLbl val="0"/>
      </c:catAx>
      <c:valAx>
        <c:axId val="653728512"/>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6537281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[US Superstore Data - Final Project - Anel Fuad Abiyyu.xlsx]GRAFIK!PivotTable10</c:name>
    <c:fmtId val="2"/>
  </c:pivotSource>
  <c:chart>
    <c:title>
      <c:tx>
        <c:rich>
          <a:bodyPr rot="0" spcFirstLastPara="1" vertOverflow="ellipsis" vert="horz" wrap="square" anchor="ctr" anchorCtr="1"/>
          <a:lstStyle/>
          <a:p>
            <a:pPr>
              <a:defRPr sz="1050" b="0" i="0" u="none" strike="noStrike" kern="1200" spc="0" baseline="0">
                <a:solidFill>
                  <a:schemeClr val="tx1"/>
                </a:solidFill>
                <a:latin typeface="Poppins" panose="00000500000000000000" pitchFamily="2" charset="0"/>
                <a:ea typeface="+mn-ea"/>
                <a:cs typeface="Poppins" panose="00000500000000000000" pitchFamily="2" charset="0"/>
              </a:defRPr>
            </a:pPr>
            <a:r>
              <a:rPr lang="en-US" sz="1050">
                <a:solidFill>
                  <a:schemeClr val="tx1"/>
                </a:solidFill>
                <a:latin typeface="Poppins" panose="00000500000000000000" pitchFamily="2" charset="0"/>
                <a:cs typeface="Poppins" panose="00000500000000000000" pitchFamily="2" charset="0"/>
              </a:rPr>
              <a:t>Total Profit by Product</a:t>
            </a:r>
          </a:p>
        </c:rich>
      </c:tx>
      <c:overlay val="0"/>
      <c:spPr>
        <a:noFill/>
        <a:ln>
          <a:noFill/>
        </a:ln>
        <a:effectLst/>
      </c:spPr>
      <c:txPr>
        <a:bodyPr rot="0" spcFirstLastPara="1" vertOverflow="ellipsis" vert="horz" wrap="square" anchor="ctr" anchorCtr="1"/>
        <a:lstStyle/>
        <a:p>
          <a:pPr>
            <a:defRPr sz="1050" b="0" i="0" u="none" strike="noStrike" kern="1200" spc="0" baseline="0">
              <a:solidFill>
                <a:schemeClr val="tx1"/>
              </a:solidFill>
              <a:latin typeface="Poppins" panose="00000500000000000000" pitchFamily="2" charset="0"/>
              <a:ea typeface="+mn-ea"/>
              <a:cs typeface="Poppins" panose="00000500000000000000" pitchFamily="2" charset="0"/>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GRAFIK!$B$219:$B$220</c:f>
              <c:strCache>
                <c:ptCount val="1"/>
                <c:pt idx="0">
                  <c:v>Total</c:v>
                </c:pt>
              </c:strCache>
            </c:strRef>
          </c:tx>
          <c:spPr>
            <a:solidFill>
              <a:schemeClr val="accent6"/>
            </a:solidFill>
            <a:ln>
              <a:noFill/>
            </a:ln>
            <a:effectLst/>
          </c:spPr>
          <c:invertIfNegative val="0"/>
          <c:cat>
            <c:strRef>
              <c:f>GRAFIK!$A$221:$A$231</c:f>
              <c:strCache>
                <c:ptCount val="10"/>
                <c:pt idx="0">
                  <c:v>Chromcraft Rectangular Conference Tables</c:v>
                </c:pt>
                <c:pt idx="1">
                  <c:v>Hunt BOSTON Model 1606 High-Volume Electric Pencil Sharpener, Beige</c:v>
                </c:pt>
                <c:pt idx="2">
                  <c:v>Mitel 5320 IP Phone VoIP phone</c:v>
                </c:pt>
                <c:pt idx="3">
                  <c:v>Stur-D-Stor Shelving, Vertical 5-Shelf: 72"H x 36"W x 18 1/2"D</c:v>
                </c:pt>
                <c:pt idx="4">
                  <c:v>Konftel 250 Conference phone - Charcoal black</c:v>
                </c:pt>
                <c:pt idx="5">
                  <c:v>Bevis 44 x 96 Conference Tables</c:v>
                </c:pt>
                <c:pt idx="6">
                  <c:v>Global Deluxe High-Back Manager's Chair</c:v>
                </c:pt>
                <c:pt idx="7">
                  <c:v>Gould Plastics 9-Pocket Panel Bin, 18-3/8w x 5-1/4d x 20-1/2h, Black</c:v>
                </c:pt>
                <c:pt idx="8">
                  <c:v>Tyvek  Top-Opening Peel &amp; Seel Envelopes, Plain White</c:v>
                </c:pt>
                <c:pt idx="9">
                  <c:v>Belkin F5C206VTEL 6 Outlet Surge</c:v>
                </c:pt>
              </c:strCache>
            </c:strRef>
          </c:cat>
          <c:val>
            <c:numRef>
              <c:f>GRAFIK!$B$221:$B$231</c:f>
              <c:numCache>
                <c:formatCode>_("$"* #,##0_);_("$"* \(#,##0\);_("$"* "-"_);_(@_)</c:formatCode>
                <c:ptCount val="10"/>
                <c:pt idx="0">
                  <c:v>12284.524800000003</c:v>
                </c:pt>
                <c:pt idx="1">
                  <c:v>7123.3536000000004</c:v>
                </c:pt>
                <c:pt idx="2">
                  <c:v>4354.3296</c:v>
                </c:pt>
                <c:pt idx="3">
                  <c:v>3995.2799999999997</c:v>
                </c:pt>
                <c:pt idx="4">
                  <c:v>2916.5567999999998</c:v>
                </c:pt>
                <c:pt idx="5">
                  <c:v>1853.1000000000001</c:v>
                </c:pt>
                <c:pt idx="6">
                  <c:v>1261.1718000000001</c:v>
                </c:pt>
                <c:pt idx="7">
                  <c:v>847.84</c:v>
                </c:pt>
                <c:pt idx="8">
                  <c:v>626.22720000000004</c:v>
                </c:pt>
                <c:pt idx="9">
                  <c:v>574.5</c:v>
                </c:pt>
              </c:numCache>
            </c:numRef>
          </c:val>
          <c:extLst>
            <c:ext xmlns:c16="http://schemas.microsoft.com/office/drawing/2014/chart" uri="{C3380CC4-5D6E-409C-BE32-E72D297353CC}">
              <c16:uniqueId val="{00000000-7D1A-4CA3-91C2-BEDDCB50B1B1}"/>
            </c:ext>
          </c:extLst>
        </c:ser>
        <c:dLbls>
          <c:showLegendKey val="0"/>
          <c:showVal val="0"/>
          <c:showCatName val="0"/>
          <c:showSerName val="0"/>
          <c:showPercent val="0"/>
          <c:showBubbleSize val="0"/>
        </c:dLbls>
        <c:gapWidth val="219"/>
        <c:overlap val="-27"/>
        <c:axId val="511302224"/>
        <c:axId val="511305464"/>
      </c:barChart>
      <c:catAx>
        <c:axId val="5113022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solidFill>
                <a:latin typeface="Poppins" panose="00000500000000000000" pitchFamily="2" charset="0"/>
                <a:ea typeface="+mn-ea"/>
                <a:cs typeface="Poppins" panose="00000500000000000000" pitchFamily="2" charset="0"/>
              </a:defRPr>
            </a:pPr>
            <a:endParaRPr lang="en-US"/>
          </a:p>
        </c:txPr>
        <c:crossAx val="511305464"/>
        <c:crossesAt val="0"/>
        <c:auto val="1"/>
        <c:lblAlgn val="ctr"/>
        <c:lblOffset val="100"/>
        <c:noMultiLvlLbl val="0"/>
      </c:catAx>
      <c:valAx>
        <c:axId val="511305464"/>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solidFill>
                <a:latin typeface="Poppins" panose="00000500000000000000" pitchFamily="2" charset="0"/>
                <a:ea typeface="+mn-ea"/>
                <a:cs typeface="Poppins" panose="00000500000000000000" pitchFamily="2" charset="0"/>
              </a:defRPr>
            </a:pPr>
            <a:endParaRPr lang="en-US"/>
          </a:p>
        </c:txPr>
        <c:crossAx val="5113022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[US Superstore Data - Final Project - Anel Fuad Abiyyu.xlsx]GRAFIK!PivotTable11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50">
                <a:solidFill>
                  <a:schemeClr val="tx1"/>
                </a:solidFill>
                <a:latin typeface="Poppins" panose="00000500000000000000" pitchFamily="2" charset="0"/>
                <a:cs typeface="Poppins" panose="00000500000000000000" pitchFamily="2" charset="0"/>
              </a:rPr>
              <a:t>Total Profit by Product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GRAFIK!$B$235:$B$236</c:f>
              <c:strCache>
                <c:ptCount val="1"/>
                <c:pt idx="0">
                  <c:v>Total</c:v>
                </c:pt>
              </c:strCache>
            </c:strRef>
          </c:tx>
          <c:spPr>
            <a:solidFill>
              <a:schemeClr val="accent6"/>
            </a:solidFill>
            <a:ln>
              <a:noFill/>
            </a:ln>
            <a:effectLst/>
          </c:spPr>
          <c:cat>
            <c:strRef>
              <c:f>GRAFIK!$A$237:$A$245</c:f>
              <c:strCache>
                <c:ptCount val="8"/>
                <c:pt idx="0">
                  <c:v>Arizona</c:v>
                </c:pt>
                <c:pt idx="1">
                  <c:v>California</c:v>
                </c:pt>
                <c:pt idx="2">
                  <c:v>Illinois</c:v>
                </c:pt>
                <c:pt idx="3">
                  <c:v>Michigan</c:v>
                </c:pt>
                <c:pt idx="4">
                  <c:v>Ohio</c:v>
                </c:pt>
                <c:pt idx="5">
                  <c:v>Texas</c:v>
                </c:pt>
                <c:pt idx="6">
                  <c:v>Utah</c:v>
                </c:pt>
                <c:pt idx="7">
                  <c:v>Wisconsin</c:v>
                </c:pt>
              </c:strCache>
            </c:strRef>
          </c:cat>
          <c:val>
            <c:numRef>
              <c:f>GRAFIK!$B$237:$B$245</c:f>
              <c:numCache>
                <c:formatCode>_("$"* #,##0_);_("$"* \(#,##0\);_("$"* "-"_);_(@_)</c:formatCode>
                <c:ptCount val="8"/>
                <c:pt idx="0">
                  <c:v>7660.8512000000001</c:v>
                </c:pt>
                <c:pt idx="1">
                  <c:v>21243.5268</c:v>
                </c:pt>
                <c:pt idx="2">
                  <c:v>1853.1000000000001</c:v>
                </c:pt>
                <c:pt idx="3">
                  <c:v>847.84</c:v>
                </c:pt>
                <c:pt idx="4">
                  <c:v>1440.8384000000001</c:v>
                </c:pt>
                <c:pt idx="5">
                  <c:v>1299.7718</c:v>
                </c:pt>
                <c:pt idx="6">
                  <c:v>111</c:v>
                </c:pt>
                <c:pt idx="7">
                  <c:v>3995.2799999999997</c:v>
                </c:pt>
              </c:numCache>
            </c:numRef>
          </c:val>
          <c:extLst>
            <c:ext xmlns:c16="http://schemas.microsoft.com/office/drawing/2014/chart" uri="{C3380CC4-5D6E-409C-BE32-E72D297353CC}">
              <c16:uniqueId val="{00000000-8CEA-4758-AB47-1B14DA1F077C}"/>
            </c:ext>
          </c:extLst>
        </c:ser>
        <c:dLbls>
          <c:showLegendKey val="0"/>
          <c:showVal val="0"/>
          <c:showCatName val="0"/>
          <c:showSerName val="0"/>
          <c:showPercent val="0"/>
          <c:showBubbleSize val="0"/>
        </c:dLbls>
        <c:axId val="434183384"/>
        <c:axId val="434180864"/>
      </c:areaChart>
      <c:catAx>
        <c:axId val="43418338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solidFill>
                <a:latin typeface="Poppins" panose="00000500000000000000" pitchFamily="2" charset="0"/>
                <a:ea typeface="+mn-ea"/>
                <a:cs typeface="Poppins" panose="00000500000000000000" pitchFamily="2" charset="0"/>
              </a:defRPr>
            </a:pPr>
            <a:endParaRPr lang="en-US"/>
          </a:p>
        </c:txPr>
        <c:crossAx val="434180864"/>
        <c:crosses val="autoZero"/>
        <c:auto val="1"/>
        <c:lblAlgn val="ctr"/>
        <c:lblOffset val="100"/>
        <c:noMultiLvlLbl val="0"/>
      </c:catAx>
      <c:valAx>
        <c:axId val="434180864"/>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solidFill>
                <a:latin typeface="Poppins" panose="00000500000000000000" pitchFamily="2" charset="0"/>
                <a:ea typeface="+mn-ea"/>
                <a:cs typeface="Poppins" panose="00000500000000000000" pitchFamily="2" charset="0"/>
              </a:defRPr>
            </a:pPr>
            <a:endParaRPr lang="en-US"/>
          </a:p>
        </c:txPr>
        <c:crossAx val="434183384"/>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800" b="0" i="0" u="none" strike="noStrike" kern="1200" baseline="0">
              <a:solidFill>
                <a:schemeClr val="tx1"/>
              </a:solidFill>
              <a:latin typeface="Poppins" panose="00000500000000000000" pitchFamily="2" charset="0"/>
              <a:ea typeface="+mn-ea"/>
              <a:cs typeface="Poppins" panose="00000500000000000000" pitchFamily="2" charset="0"/>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[US Superstore Data - Final Project - Anel Fuad Abiyyu.xlsx]GRAFIK!PivotTable7</c:name>
    <c:fmtId val="7"/>
  </c:pivotSource>
  <c:chart>
    <c:title>
      <c:tx>
        <c:rich>
          <a:bodyPr rot="0" spcFirstLastPara="1" vertOverflow="ellipsis" vert="horz" wrap="square" anchor="ctr" anchorCtr="1"/>
          <a:lstStyle/>
          <a:p>
            <a:pPr>
              <a:defRPr sz="1050" b="1" i="0" u="none" strike="noStrike" kern="1200" spc="0" baseline="0">
                <a:solidFill>
                  <a:schemeClr val="tx1">
                    <a:lumMod val="65000"/>
                    <a:lumOff val="35000"/>
                  </a:schemeClr>
                </a:solidFill>
                <a:latin typeface="+mn-lt"/>
                <a:ea typeface="+mn-ea"/>
                <a:cs typeface="+mn-cs"/>
              </a:defRPr>
            </a:pPr>
            <a:r>
              <a:rPr lang="en-US" sz="1050" b="1">
                <a:solidFill>
                  <a:schemeClr val="tx1"/>
                </a:solidFill>
                <a:latin typeface="Poppins" panose="00000500000000000000" pitchFamily="2" charset="0"/>
                <a:cs typeface="Poppins" panose="00000500000000000000" pitchFamily="2" charset="0"/>
              </a:rPr>
              <a:t>Revenue</a:t>
            </a:r>
            <a:r>
              <a:rPr lang="en-US" sz="1050" b="1" baseline="0">
                <a:solidFill>
                  <a:schemeClr val="tx1"/>
                </a:solidFill>
                <a:latin typeface="Poppins" panose="00000500000000000000" pitchFamily="2" charset="0"/>
                <a:cs typeface="Poppins" panose="00000500000000000000" pitchFamily="2" charset="0"/>
              </a:rPr>
              <a:t> by State</a:t>
            </a:r>
            <a:endParaRPr lang="en-US" sz="1050" b="1">
              <a:solidFill>
                <a:schemeClr val="tx1"/>
              </a:solidFill>
              <a:latin typeface="Poppins" panose="00000500000000000000" pitchFamily="2" charset="0"/>
              <a:cs typeface="Poppins" panose="00000500000000000000" pitchFamily="2" charset="0"/>
            </a:endParaRPr>
          </a:p>
        </c:rich>
      </c:tx>
      <c:overlay val="0"/>
      <c:spPr>
        <a:noFill/>
        <a:ln>
          <a:noFill/>
        </a:ln>
        <a:effectLst/>
      </c:spPr>
      <c:txPr>
        <a:bodyPr rot="0" spcFirstLastPara="1" vertOverflow="ellipsis" vert="horz" wrap="square" anchor="ctr" anchorCtr="1"/>
        <a:lstStyle/>
        <a:p>
          <a:pPr>
            <a:defRPr sz="105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GRAFIK!$B$21:$B$22</c:f>
              <c:strCache>
                <c:ptCount val="1"/>
                <c:pt idx="0">
                  <c:v>Total</c:v>
                </c:pt>
              </c:strCache>
            </c:strRef>
          </c:tx>
          <c:spPr>
            <a:solidFill>
              <a:schemeClr val="accent6"/>
            </a:solidFill>
            <a:ln>
              <a:noFill/>
            </a:ln>
            <a:effectLst/>
          </c:spPr>
          <c:invertIfNegative val="0"/>
          <c:cat>
            <c:strRef>
              <c:f>GRAFIK!$A$23:$A$31</c:f>
              <c:strCache>
                <c:ptCount val="8"/>
                <c:pt idx="0">
                  <c:v>Utah</c:v>
                </c:pt>
                <c:pt idx="1">
                  <c:v>Michigan</c:v>
                </c:pt>
                <c:pt idx="2">
                  <c:v>Ohio</c:v>
                </c:pt>
                <c:pt idx="3">
                  <c:v>Texas</c:v>
                </c:pt>
                <c:pt idx="4">
                  <c:v>Illinois</c:v>
                </c:pt>
                <c:pt idx="5">
                  <c:v>Wisconsin</c:v>
                </c:pt>
                <c:pt idx="6">
                  <c:v>Arizona</c:v>
                </c:pt>
                <c:pt idx="7">
                  <c:v>California</c:v>
                </c:pt>
              </c:strCache>
            </c:strRef>
          </c:cat>
          <c:val>
            <c:numRef>
              <c:f>GRAFIK!$B$23:$B$31</c:f>
              <c:numCache>
                <c:formatCode>_("$"* #,##0_);_("$"* \(#,##0\);_("$"* "-"_);_(@_)</c:formatCode>
                <c:ptCount val="8"/>
                <c:pt idx="0">
                  <c:v>111</c:v>
                </c:pt>
                <c:pt idx="1">
                  <c:v>847.84</c:v>
                </c:pt>
                <c:pt idx="2">
                  <c:v>1801.0480000000002</c:v>
                </c:pt>
                <c:pt idx="3">
                  <c:v>1898.174</c:v>
                </c:pt>
                <c:pt idx="4">
                  <c:v>3706.2000000000003</c:v>
                </c:pt>
                <c:pt idx="5">
                  <c:v>3995.2799999999997</c:v>
                </c:pt>
                <c:pt idx="6">
                  <c:v>9576.0640000000003</c:v>
                </c:pt>
                <c:pt idx="7">
                  <c:v>26289.745999999999</c:v>
                </c:pt>
              </c:numCache>
            </c:numRef>
          </c:val>
          <c:extLst>
            <c:ext xmlns:c16="http://schemas.microsoft.com/office/drawing/2014/chart" uri="{C3380CC4-5D6E-409C-BE32-E72D297353CC}">
              <c16:uniqueId val="{00000000-0AA5-420B-B516-D048F7ECE259}"/>
            </c:ext>
          </c:extLst>
        </c:ser>
        <c:dLbls>
          <c:showLegendKey val="0"/>
          <c:showVal val="0"/>
          <c:showCatName val="0"/>
          <c:showSerName val="0"/>
          <c:showPercent val="0"/>
          <c:showBubbleSize val="0"/>
        </c:dLbls>
        <c:gapWidth val="59"/>
        <c:axId val="510789440"/>
        <c:axId val="510787640"/>
      </c:barChart>
      <c:catAx>
        <c:axId val="5107894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solidFill>
                <a:latin typeface="Poppins" panose="00000500000000000000" pitchFamily="2" charset="0"/>
                <a:ea typeface="+mn-ea"/>
                <a:cs typeface="Poppins" panose="00000500000000000000" pitchFamily="2" charset="0"/>
              </a:defRPr>
            </a:pPr>
            <a:endParaRPr lang="en-US"/>
          </a:p>
        </c:txPr>
        <c:crossAx val="510787640"/>
        <c:crosses val="autoZero"/>
        <c:auto val="1"/>
        <c:lblAlgn val="ctr"/>
        <c:lblOffset val="100"/>
        <c:noMultiLvlLbl val="0"/>
      </c:catAx>
      <c:valAx>
        <c:axId val="510787640"/>
        <c:scaling>
          <c:orientation val="minMax"/>
        </c:scaling>
        <c:delete val="0"/>
        <c:axPos val="b"/>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Poppins" panose="00000500000000000000" pitchFamily="2" charset="0"/>
                <a:ea typeface="+mn-ea"/>
                <a:cs typeface="Poppins" panose="00000500000000000000" pitchFamily="2" charset="0"/>
              </a:defRPr>
            </a:pPr>
            <a:endParaRPr lang="en-US"/>
          </a:p>
        </c:txPr>
        <c:crossAx val="5107894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800" b="0" i="0" u="none" strike="noStrike" kern="1200" baseline="0">
              <a:solidFill>
                <a:schemeClr val="tx1"/>
              </a:solidFill>
              <a:latin typeface="Poppins" panose="00000500000000000000" pitchFamily="2" charset="0"/>
              <a:ea typeface="+mn-ea"/>
              <a:cs typeface="Poppins" panose="00000500000000000000" pitchFamily="2"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6">
          <a:lumMod val="20000"/>
          <a:lumOff val="8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[US Superstore Data - Final Project - Anel Fuad Abiyyu.xlsx]GRAFIK!PivotTable8</c:name>
    <c:fmtId val="5"/>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sz="1050" b="1">
                <a:solidFill>
                  <a:schemeClr val="tx1"/>
                </a:solidFill>
                <a:latin typeface="Poppins" panose="00000500000000000000" pitchFamily="2" charset="0"/>
                <a:cs typeface="Poppins" panose="00000500000000000000" pitchFamily="2" charset="0"/>
              </a:rPr>
              <a:t>Top 10 Product by Quantity</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GRAFIK!$B$67:$B$68</c:f>
              <c:strCache>
                <c:ptCount val="1"/>
                <c:pt idx="0">
                  <c:v>Total</c:v>
                </c:pt>
              </c:strCache>
            </c:strRef>
          </c:tx>
          <c:spPr>
            <a:solidFill>
              <a:schemeClr val="accent6"/>
            </a:solidFill>
            <a:ln>
              <a:noFill/>
            </a:ln>
            <a:effectLst/>
          </c:spPr>
          <c:invertIfNegative val="0"/>
          <c:cat>
            <c:strRef>
              <c:f>GRAFIK!$A$69:$A$80</c:f>
              <c:strCache>
                <c:ptCount val="11"/>
                <c:pt idx="0">
                  <c:v>OIC Colored Binder Clips, Assorted Sizes</c:v>
                </c:pt>
                <c:pt idx="1">
                  <c:v>Chromcraft Rectangular Conference Tables</c:v>
                </c:pt>
                <c:pt idx="2">
                  <c:v>Hunt BOSTON Model 1606 High-Volume Electric Pencil Sharpener, Beige</c:v>
                </c:pt>
                <c:pt idx="3">
                  <c:v>Eldon Expressions Wood and Plastic Desk Accessories, Cherry Wood</c:v>
                </c:pt>
                <c:pt idx="4">
                  <c:v>Tyvek  Top-Opening Peel &amp; Seel Envelopes, Plain White</c:v>
                </c:pt>
                <c:pt idx="5">
                  <c:v>Stur-D-Stor Shelving, Vertical 5-Shelf: 72"H x 36"W x 18 1/2"D</c:v>
                </c:pt>
                <c:pt idx="6">
                  <c:v>Bevis 44 x 96 Conference Tables</c:v>
                </c:pt>
                <c:pt idx="7">
                  <c:v>Mitel 5320 IP Phone VoIP phone</c:v>
                </c:pt>
                <c:pt idx="8">
                  <c:v>Premium Writing Pencils, Soft, #2 by Central Association for the Blind</c:v>
                </c:pt>
                <c:pt idx="9">
                  <c:v>Belkin F5C206VTEL 6 Outlet Surge</c:v>
                </c:pt>
                <c:pt idx="10">
                  <c:v>Eldon Expressions Desk Accessory, Wood Pencil Holder, Oak</c:v>
                </c:pt>
              </c:strCache>
            </c:strRef>
          </c:cat>
          <c:val>
            <c:numRef>
              <c:f>GRAFIK!$B$69:$B$80</c:f>
              <c:numCache>
                <c:formatCode>General</c:formatCode>
                <c:ptCount val="11"/>
                <c:pt idx="0">
                  <c:v>14</c:v>
                </c:pt>
                <c:pt idx="1">
                  <c:v>9</c:v>
                </c:pt>
                <c:pt idx="2">
                  <c:v>8</c:v>
                </c:pt>
                <c:pt idx="3">
                  <c:v>7</c:v>
                </c:pt>
                <c:pt idx="4">
                  <c:v>6</c:v>
                </c:pt>
                <c:pt idx="5">
                  <c:v>6</c:v>
                </c:pt>
                <c:pt idx="6">
                  <c:v>6</c:v>
                </c:pt>
                <c:pt idx="7">
                  <c:v>6</c:v>
                </c:pt>
                <c:pt idx="8">
                  <c:v>5</c:v>
                </c:pt>
                <c:pt idx="9">
                  <c:v>5</c:v>
                </c:pt>
                <c:pt idx="10">
                  <c:v>5</c:v>
                </c:pt>
              </c:numCache>
            </c:numRef>
          </c:val>
          <c:extLst>
            <c:ext xmlns:c16="http://schemas.microsoft.com/office/drawing/2014/chart" uri="{C3380CC4-5D6E-409C-BE32-E72D297353CC}">
              <c16:uniqueId val="{00000000-FDD5-4B8F-B0F5-DA8E999C131C}"/>
            </c:ext>
          </c:extLst>
        </c:ser>
        <c:dLbls>
          <c:showLegendKey val="0"/>
          <c:showVal val="0"/>
          <c:showCatName val="0"/>
          <c:showSerName val="0"/>
          <c:showPercent val="0"/>
          <c:showBubbleSize val="0"/>
        </c:dLbls>
        <c:gapWidth val="150"/>
        <c:overlap val="100"/>
        <c:axId val="510795920"/>
        <c:axId val="510785120"/>
      </c:barChart>
      <c:catAx>
        <c:axId val="51079592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solidFill>
                <a:latin typeface="Poppins" panose="00000500000000000000" pitchFamily="2" charset="0"/>
                <a:ea typeface="+mn-ea"/>
                <a:cs typeface="Poppins" panose="00000500000000000000" pitchFamily="2" charset="0"/>
              </a:defRPr>
            </a:pPr>
            <a:endParaRPr lang="en-US"/>
          </a:p>
        </c:txPr>
        <c:crossAx val="510785120"/>
        <c:crosses val="autoZero"/>
        <c:auto val="1"/>
        <c:lblAlgn val="ctr"/>
        <c:lblOffset val="100"/>
        <c:noMultiLvlLbl val="0"/>
      </c:catAx>
      <c:valAx>
        <c:axId val="51078512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solidFill>
                <a:latin typeface="Poppins" panose="00000500000000000000" pitchFamily="2" charset="0"/>
                <a:ea typeface="+mn-ea"/>
                <a:cs typeface="Poppins" panose="00000500000000000000" pitchFamily="2" charset="0"/>
              </a:defRPr>
            </a:pPr>
            <a:endParaRPr lang="en-US"/>
          </a:p>
        </c:txPr>
        <c:crossAx val="510795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800" b="0" i="0" u="none" strike="noStrike" kern="1200" baseline="0">
              <a:solidFill>
                <a:schemeClr val="tx1"/>
              </a:solidFill>
              <a:latin typeface="Poppins" panose="00000500000000000000" pitchFamily="2" charset="0"/>
              <a:ea typeface="+mn-ea"/>
              <a:cs typeface="Poppins" panose="00000500000000000000" pitchFamily="2"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6">
          <a:lumMod val="20000"/>
          <a:lumOff val="8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[US Superstore Data - Final Project - Anel Fuad Abiyyu.xlsx]GRAFIK!PivotTable9</c:name>
    <c:fmtId val="8"/>
  </c:pivotSource>
  <c:chart>
    <c:title>
      <c:tx>
        <c:rich>
          <a:bodyPr rot="0" spcFirstLastPara="1" vertOverflow="ellipsis" vert="horz" wrap="square" anchor="ctr" anchorCtr="1"/>
          <a:lstStyle/>
          <a:p>
            <a:pPr>
              <a:defRPr sz="1050" b="1" i="0" u="none" strike="noStrike" kern="1200" spc="0" baseline="0">
                <a:solidFill>
                  <a:schemeClr val="tx1">
                    <a:lumMod val="65000"/>
                    <a:lumOff val="35000"/>
                  </a:schemeClr>
                </a:solidFill>
                <a:latin typeface="+mn-lt"/>
                <a:ea typeface="+mn-ea"/>
                <a:cs typeface="+mn-cs"/>
              </a:defRPr>
            </a:pPr>
            <a:r>
              <a:rPr lang="en-ID" sz="1050" b="1">
                <a:solidFill>
                  <a:schemeClr val="tx1"/>
                </a:solidFill>
                <a:latin typeface="Poppins" panose="00000500000000000000" pitchFamily="2" charset="0"/>
                <a:cs typeface="Poppins" panose="00000500000000000000" pitchFamily="2" charset="0"/>
              </a:rPr>
              <a:t>Product Having High</a:t>
            </a:r>
            <a:r>
              <a:rPr lang="en-ID" sz="1050" b="1" baseline="0">
                <a:solidFill>
                  <a:schemeClr val="tx1"/>
                </a:solidFill>
                <a:latin typeface="Poppins" panose="00000500000000000000" pitchFamily="2" charset="0"/>
                <a:cs typeface="Poppins" panose="00000500000000000000" pitchFamily="2" charset="0"/>
              </a:rPr>
              <a:t> Discount Rate</a:t>
            </a:r>
            <a:endParaRPr lang="en-ID" sz="1050" b="1">
              <a:solidFill>
                <a:schemeClr val="tx1"/>
              </a:solidFill>
              <a:latin typeface="Poppins" panose="00000500000000000000" pitchFamily="2" charset="0"/>
              <a:cs typeface="Poppins" panose="00000500000000000000" pitchFamily="2" charset="0"/>
            </a:endParaRPr>
          </a:p>
        </c:rich>
      </c:tx>
      <c:overlay val="0"/>
      <c:spPr>
        <a:noFill/>
        <a:ln>
          <a:noFill/>
        </a:ln>
        <a:effectLst/>
      </c:spPr>
      <c:txPr>
        <a:bodyPr rot="0" spcFirstLastPara="1" vertOverflow="ellipsis" vert="horz" wrap="square" anchor="ctr" anchorCtr="1"/>
        <a:lstStyle/>
        <a:p>
          <a:pPr>
            <a:defRPr sz="105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GRAFIK!$B$110:$B$111</c:f>
              <c:strCache>
                <c:ptCount val="1"/>
                <c:pt idx="0">
                  <c:v>Total</c:v>
                </c:pt>
              </c:strCache>
            </c:strRef>
          </c:tx>
          <c:spPr>
            <a:solidFill>
              <a:schemeClr val="accent6"/>
            </a:solidFill>
            <a:ln>
              <a:noFill/>
            </a:ln>
            <a:effectLst/>
          </c:spPr>
          <c:invertIfNegative val="0"/>
          <c:cat>
            <c:strRef>
              <c:f>GRAFIK!$A$112:$A$128</c:f>
              <c:strCache>
                <c:ptCount val="16"/>
                <c:pt idx="0">
                  <c:v>Konftel 250 Conference phone - Charcoal black</c:v>
                </c:pt>
                <c:pt idx="1">
                  <c:v>Mitel 5320 IP Phone VoIP phone</c:v>
                </c:pt>
                <c:pt idx="2">
                  <c:v>Chromcraft Rectangular Conference Tables</c:v>
                </c:pt>
                <c:pt idx="3">
                  <c:v>netTALK DUO VoIP Telephone Service</c:v>
                </c:pt>
                <c:pt idx="4">
                  <c:v>DXL Angle-View Binders with Locking Rings by Samsill</c:v>
                </c:pt>
                <c:pt idx="5">
                  <c:v>OIC Colored Binder Clips, Assorted Sizes</c:v>
                </c:pt>
                <c:pt idx="6">
                  <c:v>Redi-Strip #10 Envelopes, 4 1/8 x 9 1/2</c:v>
                </c:pt>
                <c:pt idx="7">
                  <c:v>Xerox 1921</c:v>
                </c:pt>
                <c:pt idx="8">
                  <c:v>Seth Thomas 14" Putty-Colored Wall Clock</c:v>
                </c:pt>
                <c:pt idx="9">
                  <c:v>Hunt BOSTON Model 1606 High-Volume Electric Pencil Sharpener, Beige</c:v>
                </c:pt>
                <c:pt idx="10">
                  <c:v>Tyvek  Top-Opening Peel &amp; Seel Envelopes, Plain White</c:v>
                </c:pt>
                <c:pt idx="11">
                  <c:v>Cisco SPA 501G IP Phone</c:v>
                </c:pt>
                <c:pt idx="12">
                  <c:v>Wilson Jones Hanging View Binder, White, 1"</c:v>
                </c:pt>
                <c:pt idx="13">
                  <c:v>Global Deluxe High-Back Manager's Chair</c:v>
                </c:pt>
                <c:pt idx="14">
                  <c:v>Bevis 44 x 96 Conference Tables</c:v>
                </c:pt>
                <c:pt idx="15">
                  <c:v>Eldon Expressions Desk Accessory, Wood Pencil Holder, Oak</c:v>
                </c:pt>
              </c:strCache>
            </c:strRef>
          </c:cat>
          <c:val>
            <c:numRef>
              <c:f>GRAFIK!$B$112:$B$128</c:f>
              <c:numCache>
                <c:formatCode>0%</c:formatCode>
                <c:ptCount val="16"/>
                <c:pt idx="0">
                  <c:v>0.2</c:v>
                </c:pt>
                <c:pt idx="1">
                  <c:v>0.2</c:v>
                </c:pt>
                <c:pt idx="2">
                  <c:v>0.2</c:v>
                </c:pt>
                <c:pt idx="3">
                  <c:v>0.2</c:v>
                </c:pt>
                <c:pt idx="4">
                  <c:v>0.2</c:v>
                </c:pt>
                <c:pt idx="5">
                  <c:v>0.2</c:v>
                </c:pt>
                <c:pt idx="6">
                  <c:v>0.2</c:v>
                </c:pt>
                <c:pt idx="7">
                  <c:v>0.2</c:v>
                </c:pt>
                <c:pt idx="8">
                  <c:v>0.2</c:v>
                </c:pt>
                <c:pt idx="9">
                  <c:v>0.2</c:v>
                </c:pt>
                <c:pt idx="10">
                  <c:v>0.2</c:v>
                </c:pt>
                <c:pt idx="11">
                  <c:v>0.2</c:v>
                </c:pt>
                <c:pt idx="12">
                  <c:v>0.2</c:v>
                </c:pt>
                <c:pt idx="13">
                  <c:v>0.3</c:v>
                </c:pt>
                <c:pt idx="14">
                  <c:v>0.5</c:v>
                </c:pt>
                <c:pt idx="15">
                  <c:v>0.6</c:v>
                </c:pt>
              </c:numCache>
            </c:numRef>
          </c:val>
          <c:extLst>
            <c:ext xmlns:c16="http://schemas.microsoft.com/office/drawing/2014/chart" uri="{C3380CC4-5D6E-409C-BE32-E72D297353CC}">
              <c16:uniqueId val="{00000000-959B-4423-9F45-C6D2AFCB01E6}"/>
            </c:ext>
          </c:extLst>
        </c:ser>
        <c:dLbls>
          <c:showLegendKey val="0"/>
          <c:showVal val="0"/>
          <c:showCatName val="0"/>
          <c:showSerName val="0"/>
          <c:showPercent val="0"/>
          <c:showBubbleSize val="0"/>
        </c:dLbls>
        <c:gapWidth val="182"/>
        <c:axId val="653728152"/>
        <c:axId val="653728512"/>
      </c:barChart>
      <c:catAx>
        <c:axId val="6537281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653728512"/>
        <c:crosses val="autoZero"/>
        <c:auto val="1"/>
        <c:lblAlgn val="ctr"/>
        <c:lblOffset val="100"/>
        <c:noMultiLvlLbl val="0"/>
      </c:catAx>
      <c:valAx>
        <c:axId val="653728512"/>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6537281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6">
          <a:lumMod val="20000"/>
          <a:lumOff val="80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2</xdr:col>
      <xdr:colOff>387349</xdr:colOff>
      <xdr:row>21</xdr:row>
      <xdr:rowOff>63500</xdr:rowOff>
    </xdr:from>
    <xdr:to>
      <xdr:col>8</xdr:col>
      <xdr:colOff>425449</xdr:colOff>
      <xdr:row>34</xdr:row>
      <xdr:rowOff>165100</xdr:rowOff>
    </xdr:to>
    <xdr:graphicFrame macro="">
      <xdr:nvGraphicFramePr>
        <xdr:cNvPr id="2" name="Chart 1">
          <a:extLst>
            <a:ext uri="{FF2B5EF4-FFF2-40B4-BE49-F238E27FC236}">
              <a16:creationId xmlns:a16="http://schemas.microsoft.com/office/drawing/2014/main" id="{F5E0ABA5-E5A2-2E84-5606-3749507201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69849</xdr:colOff>
      <xdr:row>21</xdr:row>
      <xdr:rowOff>25400</xdr:rowOff>
    </xdr:from>
    <xdr:to>
      <xdr:col>16</xdr:col>
      <xdr:colOff>374649</xdr:colOff>
      <xdr:row>34</xdr:row>
      <xdr:rowOff>127000</xdr:rowOff>
    </xdr:to>
    <xdr:graphicFrame macro="">
      <xdr:nvGraphicFramePr>
        <xdr:cNvPr id="3" name="Chart 2">
          <a:extLst>
            <a:ext uri="{FF2B5EF4-FFF2-40B4-BE49-F238E27FC236}">
              <a16:creationId xmlns:a16="http://schemas.microsoft.com/office/drawing/2014/main" id="{27D5DCEF-B1DF-77A5-8BC8-8A83390B8D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368300</xdr:colOff>
      <xdr:row>35</xdr:row>
      <xdr:rowOff>76201</xdr:rowOff>
    </xdr:from>
    <xdr:to>
      <xdr:col>8</xdr:col>
      <xdr:colOff>406400</xdr:colOff>
      <xdr:row>52</xdr:row>
      <xdr:rowOff>127568</xdr:rowOff>
    </xdr:to>
    <xdr:graphicFrame macro="">
      <xdr:nvGraphicFramePr>
        <xdr:cNvPr id="4" name="Chart 3">
          <a:extLst>
            <a:ext uri="{FF2B5EF4-FFF2-40B4-BE49-F238E27FC236}">
              <a16:creationId xmlns:a16="http://schemas.microsoft.com/office/drawing/2014/main" id="{0FD3B02E-B3E2-5FC7-9F8C-8F3EE2A8AD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114300</xdr:colOff>
      <xdr:row>34</xdr:row>
      <xdr:rowOff>165100</xdr:rowOff>
    </xdr:from>
    <xdr:to>
      <xdr:col>16</xdr:col>
      <xdr:colOff>419100</xdr:colOff>
      <xdr:row>62</xdr:row>
      <xdr:rowOff>63500</xdr:rowOff>
    </xdr:to>
    <xdr:graphicFrame macro="">
      <xdr:nvGraphicFramePr>
        <xdr:cNvPr id="8" name="Chart 7">
          <a:extLst>
            <a:ext uri="{FF2B5EF4-FFF2-40B4-BE49-F238E27FC236}">
              <a16:creationId xmlns:a16="http://schemas.microsoft.com/office/drawing/2014/main" id="{6A657B8B-32F5-762B-0C0F-2F7BB7022C1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469900</xdr:colOff>
      <xdr:row>63</xdr:row>
      <xdr:rowOff>114300</xdr:rowOff>
    </xdr:from>
    <xdr:to>
      <xdr:col>8</xdr:col>
      <xdr:colOff>508000</xdr:colOff>
      <xdr:row>77</xdr:row>
      <xdr:rowOff>12700</xdr:rowOff>
    </xdr:to>
    <xdr:graphicFrame macro="">
      <xdr:nvGraphicFramePr>
        <xdr:cNvPr id="10" name="Chart 9">
          <a:extLst>
            <a:ext uri="{FF2B5EF4-FFF2-40B4-BE49-F238E27FC236}">
              <a16:creationId xmlns:a16="http://schemas.microsoft.com/office/drawing/2014/main" id="{2984B809-E756-2716-3B27-158330E8C0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457200</xdr:colOff>
      <xdr:row>63</xdr:row>
      <xdr:rowOff>152400</xdr:rowOff>
    </xdr:from>
    <xdr:to>
      <xdr:col>17</xdr:col>
      <xdr:colOff>152400</xdr:colOff>
      <xdr:row>77</xdr:row>
      <xdr:rowOff>50800</xdr:rowOff>
    </xdr:to>
    <xdr:graphicFrame macro="">
      <xdr:nvGraphicFramePr>
        <xdr:cNvPr id="12" name="Chart 11">
          <a:extLst>
            <a:ext uri="{FF2B5EF4-FFF2-40B4-BE49-F238E27FC236}">
              <a16:creationId xmlns:a16="http://schemas.microsoft.com/office/drawing/2014/main" id="{B4D4E9E4-FC4A-0367-2D77-3DBC03E57C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561971</xdr:colOff>
      <xdr:row>1</xdr:row>
      <xdr:rowOff>9069</xdr:rowOff>
    </xdr:from>
    <xdr:to>
      <xdr:col>19</xdr:col>
      <xdr:colOff>606135</xdr:colOff>
      <xdr:row>73</xdr:row>
      <xdr:rowOff>90714</xdr:rowOff>
    </xdr:to>
    <xdr:sp macro="" textlink="">
      <xdr:nvSpPr>
        <xdr:cNvPr id="3" name="Rectangle 2">
          <a:extLst>
            <a:ext uri="{FF2B5EF4-FFF2-40B4-BE49-F238E27FC236}">
              <a16:creationId xmlns:a16="http://schemas.microsoft.com/office/drawing/2014/main" id="{CB7C588D-5BC6-B7EA-83B2-EEFF378637F5}"/>
            </a:ext>
          </a:extLst>
        </xdr:cNvPr>
        <xdr:cNvSpPr/>
      </xdr:nvSpPr>
      <xdr:spPr>
        <a:xfrm>
          <a:off x="2390771" y="199569"/>
          <a:ext cx="9797764" cy="13797645"/>
        </a:xfrm>
        <a:prstGeom prst="rect">
          <a:avLst/>
        </a:prstGeom>
        <a:solidFill>
          <a:schemeClr val="bg1"/>
        </a:solidFill>
        <a:ln>
          <a:solidFill>
            <a:schemeClr val="accent6">
              <a:lumMod val="40000"/>
              <a:lumOff val="6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ID" sz="1100"/>
            <a:t>rrrRrrrr</a:t>
          </a:r>
        </a:p>
      </xdr:txBody>
    </xdr:sp>
    <xdr:clientData/>
  </xdr:twoCellAnchor>
  <xdr:twoCellAnchor>
    <xdr:from>
      <xdr:col>0</xdr:col>
      <xdr:colOff>561975</xdr:colOff>
      <xdr:row>1</xdr:row>
      <xdr:rowOff>9070</xdr:rowOff>
    </xdr:from>
    <xdr:to>
      <xdr:col>3</xdr:col>
      <xdr:colOff>600075</xdr:colOff>
      <xdr:row>73</xdr:row>
      <xdr:rowOff>90714</xdr:rowOff>
    </xdr:to>
    <xdr:sp macro="" textlink="">
      <xdr:nvSpPr>
        <xdr:cNvPr id="2" name="Rectangle 1">
          <a:extLst>
            <a:ext uri="{FF2B5EF4-FFF2-40B4-BE49-F238E27FC236}">
              <a16:creationId xmlns:a16="http://schemas.microsoft.com/office/drawing/2014/main" id="{91544E6A-E8C9-0C2C-DF61-05C6B018B538}"/>
            </a:ext>
          </a:extLst>
        </xdr:cNvPr>
        <xdr:cNvSpPr/>
      </xdr:nvSpPr>
      <xdr:spPr>
        <a:xfrm>
          <a:off x="561975" y="203900"/>
          <a:ext cx="1856509" cy="14109371"/>
        </a:xfrm>
        <a:prstGeom prst="rect">
          <a:avLst/>
        </a:prstGeom>
        <a:solidFill>
          <a:schemeClr val="accent6">
            <a:lumMod val="40000"/>
            <a:lumOff val="60000"/>
          </a:schemeClr>
        </a:solidFill>
        <a:ln>
          <a:solidFill>
            <a:schemeClr val="accent6">
              <a:lumMod val="60000"/>
              <a:lumOff val="4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clientData/>
  </xdr:twoCellAnchor>
  <xdr:twoCellAnchor>
    <xdr:from>
      <xdr:col>1</xdr:col>
      <xdr:colOff>42863</xdr:colOff>
      <xdr:row>3</xdr:row>
      <xdr:rowOff>0</xdr:rowOff>
    </xdr:from>
    <xdr:to>
      <xdr:col>3</xdr:col>
      <xdr:colOff>471488</xdr:colOff>
      <xdr:row>6</xdr:row>
      <xdr:rowOff>130342</xdr:rowOff>
    </xdr:to>
    <xdr:sp macro="" textlink="">
      <xdr:nvSpPr>
        <xdr:cNvPr id="4" name="Rectangle: Rounded Corners 3">
          <a:extLst>
            <a:ext uri="{FF2B5EF4-FFF2-40B4-BE49-F238E27FC236}">
              <a16:creationId xmlns:a16="http://schemas.microsoft.com/office/drawing/2014/main" id="{4B7C3AC4-A917-F1B9-16AE-3A8BED262514}"/>
            </a:ext>
          </a:extLst>
        </xdr:cNvPr>
        <xdr:cNvSpPr/>
      </xdr:nvSpPr>
      <xdr:spPr>
        <a:xfrm>
          <a:off x="654468" y="571500"/>
          <a:ext cx="1651836" cy="701842"/>
        </a:xfrm>
        <a:prstGeom prst="roundRect">
          <a:avLst>
            <a:gd name="adj" fmla="val 5953"/>
          </a:avLst>
        </a:prstGeom>
        <a:solidFill>
          <a:schemeClr val="accent6">
            <a:lumMod val="20000"/>
            <a:lumOff val="80000"/>
          </a:schemeClr>
        </a:solidFill>
        <a:ln>
          <a:solidFill>
            <a:schemeClr val="accent6">
              <a:lumMod val="60000"/>
              <a:lumOff val="4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clientData/>
  </xdr:twoCellAnchor>
  <xdr:oneCellAnchor>
    <xdr:from>
      <xdr:col>1</xdr:col>
      <xdr:colOff>95250</xdr:colOff>
      <xdr:row>3</xdr:row>
      <xdr:rowOff>28575</xdr:rowOff>
    </xdr:from>
    <xdr:ext cx="1087862" cy="284693"/>
    <xdr:sp macro="" textlink="">
      <xdr:nvSpPr>
        <xdr:cNvPr id="6" name="TextBox 5">
          <a:extLst>
            <a:ext uri="{FF2B5EF4-FFF2-40B4-BE49-F238E27FC236}">
              <a16:creationId xmlns:a16="http://schemas.microsoft.com/office/drawing/2014/main" id="{F4185BD6-7F6D-BD26-8E3E-BBE226700EFA}"/>
            </a:ext>
          </a:extLst>
        </xdr:cNvPr>
        <xdr:cNvSpPr txBox="1"/>
      </xdr:nvSpPr>
      <xdr:spPr>
        <a:xfrm>
          <a:off x="704850" y="600075"/>
          <a:ext cx="1087862" cy="2846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D" sz="1000">
              <a:solidFill>
                <a:schemeClr val="tx1"/>
              </a:solidFill>
              <a:latin typeface="Poppins" panose="00000500000000000000" pitchFamily="2" charset="0"/>
              <a:cs typeface="Poppins" panose="00000500000000000000" pitchFamily="2" charset="0"/>
            </a:rPr>
            <a:t>Total Revenue</a:t>
          </a:r>
        </a:p>
      </xdr:txBody>
    </xdr:sp>
    <xdr:clientData/>
  </xdr:oneCellAnchor>
  <xdr:oneCellAnchor>
    <xdr:from>
      <xdr:col>1</xdr:col>
      <xdr:colOff>66675</xdr:colOff>
      <xdr:row>4</xdr:row>
      <xdr:rowOff>29577</xdr:rowOff>
    </xdr:from>
    <xdr:ext cx="1087798" cy="400110"/>
    <xdr:sp macro="" textlink="GRAFIK!D4">
      <xdr:nvSpPr>
        <xdr:cNvPr id="7" name="TextBox 6">
          <a:extLst>
            <a:ext uri="{FF2B5EF4-FFF2-40B4-BE49-F238E27FC236}">
              <a16:creationId xmlns:a16="http://schemas.microsoft.com/office/drawing/2014/main" id="{6A65AB16-1C5A-F422-F3F0-6A9884C8C5F1}"/>
            </a:ext>
          </a:extLst>
        </xdr:cNvPr>
        <xdr:cNvSpPr txBox="1"/>
      </xdr:nvSpPr>
      <xdr:spPr>
        <a:xfrm>
          <a:off x="672811" y="808895"/>
          <a:ext cx="1087798" cy="4001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E43CFDB5-CDB4-4E1D-8420-D842CFF3329C}" type="TxLink">
            <a:rPr lang="en-US" sz="1600" b="1" i="0" u="none" strike="noStrike">
              <a:solidFill>
                <a:srgbClr val="000000"/>
              </a:solidFill>
              <a:latin typeface="Poppins" panose="00000500000000000000" pitchFamily="2" charset="0"/>
              <a:cs typeface="Poppins" panose="00000500000000000000" pitchFamily="2" charset="0"/>
            </a:rPr>
            <a:pPr/>
            <a:t> $48.225 </a:t>
          </a:fld>
          <a:endParaRPr lang="en-ID" sz="1600">
            <a:solidFill>
              <a:schemeClr val="tx1"/>
            </a:solidFill>
            <a:latin typeface="Poppins" panose="00000500000000000000" pitchFamily="2" charset="0"/>
            <a:cs typeface="Poppins" panose="00000500000000000000" pitchFamily="2" charset="0"/>
          </a:endParaRPr>
        </a:p>
      </xdr:txBody>
    </xdr:sp>
    <xdr:clientData/>
  </xdr:oneCellAnchor>
  <xdr:twoCellAnchor>
    <xdr:from>
      <xdr:col>1</xdr:col>
      <xdr:colOff>61913</xdr:colOff>
      <xdr:row>7</xdr:row>
      <xdr:rowOff>30722</xdr:rowOff>
    </xdr:from>
    <xdr:to>
      <xdr:col>3</xdr:col>
      <xdr:colOff>490538</xdr:colOff>
      <xdr:row>10</xdr:row>
      <xdr:rowOff>161222</xdr:rowOff>
    </xdr:to>
    <xdr:sp macro="" textlink="">
      <xdr:nvSpPr>
        <xdr:cNvPr id="8" name="Rectangle: Rounded Corners 7">
          <a:extLst>
            <a:ext uri="{FF2B5EF4-FFF2-40B4-BE49-F238E27FC236}">
              <a16:creationId xmlns:a16="http://schemas.microsoft.com/office/drawing/2014/main" id="{1DDCBCD5-66FB-B083-74C5-ED564BE6AAAB}"/>
            </a:ext>
          </a:extLst>
        </xdr:cNvPr>
        <xdr:cNvSpPr/>
      </xdr:nvSpPr>
      <xdr:spPr>
        <a:xfrm>
          <a:off x="672490" y="1398414"/>
          <a:ext cx="1649779" cy="716654"/>
        </a:xfrm>
        <a:prstGeom prst="roundRect">
          <a:avLst>
            <a:gd name="adj" fmla="val 5953"/>
          </a:avLst>
        </a:prstGeom>
        <a:solidFill>
          <a:schemeClr val="accent6">
            <a:lumMod val="20000"/>
            <a:lumOff val="80000"/>
          </a:schemeClr>
        </a:solidFill>
        <a:ln>
          <a:solidFill>
            <a:schemeClr val="accent6">
              <a:lumMod val="60000"/>
              <a:lumOff val="4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D" sz="1100"/>
        </a:p>
      </xdr:txBody>
    </xdr:sp>
    <xdr:clientData/>
  </xdr:twoCellAnchor>
  <xdr:oneCellAnchor>
    <xdr:from>
      <xdr:col>1</xdr:col>
      <xdr:colOff>114300</xdr:colOff>
      <xdr:row>7</xdr:row>
      <xdr:rowOff>59297</xdr:rowOff>
    </xdr:from>
    <xdr:ext cx="859851" cy="284693"/>
    <xdr:sp macro="" textlink="">
      <xdr:nvSpPr>
        <xdr:cNvPr id="9" name="TextBox 8">
          <a:extLst>
            <a:ext uri="{FF2B5EF4-FFF2-40B4-BE49-F238E27FC236}">
              <a16:creationId xmlns:a16="http://schemas.microsoft.com/office/drawing/2014/main" id="{762D03A6-84CE-C71A-2B47-FA86A3D5723E}"/>
            </a:ext>
          </a:extLst>
        </xdr:cNvPr>
        <xdr:cNvSpPr txBox="1"/>
      </xdr:nvSpPr>
      <xdr:spPr>
        <a:xfrm>
          <a:off x="724877" y="1426989"/>
          <a:ext cx="859851" cy="2846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D" sz="1000">
              <a:solidFill>
                <a:schemeClr val="tx1"/>
              </a:solidFill>
              <a:latin typeface="Poppins" panose="00000500000000000000" pitchFamily="2" charset="0"/>
              <a:cs typeface="Poppins" panose="00000500000000000000" pitchFamily="2" charset="0"/>
            </a:rPr>
            <a:t>Total Profit</a:t>
          </a:r>
        </a:p>
      </xdr:txBody>
    </xdr:sp>
    <xdr:clientData/>
  </xdr:oneCellAnchor>
  <xdr:oneCellAnchor>
    <xdr:from>
      <xdr:col>1</xdr:col>
      <xdr:colOff>85725</xdr:colOff>
      <xdr:row>8</xdr:row>
      <xdr:rowOff>60299</xdr:rowOff>
    </xdr:from>
    <xdr:ext cx="1148328" cy="400110"/>
    <xdr:sp macro="" textlink="GRAFIK!D8">
      <xdr:nvSpPr>
        <xdr:cNvPr id="10" name="TextBox 9">
          <a:extLst>
            <a:ext uri="{FF2B5EF4-FFF2-40B4-BE49-F238E27FC236}">
              <a16:creationId xmlns:a16="http://schemas.microsoft.com/office/drawing/2014/main" id="{1BC79951-2D28-4DB6-AB57-B5A79BF8ECFD}"/>
            </a:ext>
          </a:extLst>
        </xdr:cNvPr>
        <xdr:cNvSpPr txBox="1"/>
      </xdr:nvSpPr>
      <xdr:spPr>
        <a:xfrm>
          <a:off x="696302" y="1623376"/>
          <a:ext cx="1148328" cy="4001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57BDF67B-A0C6-4BEC-948F-6BE91BC243F3}" type="TxLink">
            <a:rPr lang="en-US" sz="1600" b="1" i="0" u="none" strike="noStrike">
              <a:solidFill>
                <a:srgbClr val="000000"/>
              </a:solidFill>
              <a:latin typeface="Poppins" panose="00000500000000000000" pitchFamily="2" charset="0"/>
              <a:cs typeface="Poppins" panose="00000500000000000000" pitchFamily="2" charset="0"/>
            </a:rPr>
            <a:pPr/>
            <a:t> $38.452 </a:t>
          </a:fld>
          <a:endParaRPr lang="en-ID" sz="2800">
            <a:solidFill>
              <a:schemeClr val="tx1"/>
            </a:solidFill>
            <a:latin typeface="Poppins" panose="00000500000000000000" pitchFamily="2" charset="0"/>
            <a:cs typeface="Poppins" panose="00000500000000000000" pitchFamily="2" charset="0"/>
          </a:endParaRPr>
        </a:p>
      </xdr:txBody>
    </xdr:sp>
    <xdr:clientData/>
  </xdr:oneCellAnchor>
  <xdr:twoCellAnchor editAs="oneCell">
    <xdr:from>
      <xdr:col>1</xdr:col>
      <xdr:colOff>50131</xdr:colOff>
      <xdr:row>11</xdr:row>
      <xdr:rowOff>80212</xdr:rowOff>
    </xdr:from>
    <xdr:to>
      <xdr:col>3</xdr:col>
      <xdr:colOff>471237</xdr:colOff>
      <xdr:row>23</xdr:row>
      <xdr:rowOff>160422</xdr:rowOff>
    </xdr:to>
    <mc:AlternateContent xmlns:mc="http://schemas.openxmlformats.org/markup-compatibility/2006" xmlns:a14="http://schemas.microsoft.com/office/drawing/2010/main">
      <mc:Choice Requires="a14">
        <xdr:graphicFrame macro="">
          <xdr:nvGraphicFramePr>
            <xdr:cNvPr id="11" name="Product Name">
              <a:extLst>
                <a:ext uri="{FF2B5EF4-FFF2-40B4-BE49-F238E27FC236}">
                  <a16:creationId xmlns:a16="http://schemas.microsoft.com/office/drawing/2014/main" id="{9B0426C3-CE44-4A28-8C50-C798CD0067DD}"/>
                </a:ext>
              </a:extLst>
            </xdr:cNvPr>
            <xdr:cNvGraphicFramePr/>
          </xdr:nvGraphicFramePr>
          <xdr:xfrm>
            <a:off x="0" y="0"/>
            <a:ext cx="0" cy="0"/>
          </xdr:xfrm>
          <a:graphic>
            <a:graphicData uri="http://schemas.microsoft.com/office/drawing/2010/slicer">
              <sle:slicer xmlns:sle="http://schemas.microsoft.com/office/drawing/2010/slicer" name="Product Name"/>
            </a:graphicData>
          </a:graphic>
        </xdr:graphicFrame>
      </mc:Choice>
      <mc:Fallback xmlns="">
        <xdr:sp macro="" textlink="">
          <xdr:nvSpPr>
            <xdr:cNvPr id="0" name=""/>
            <xdr:cNvSpPr>
              <a:spLocks noTextEdit="1"/>
            </xdr:cNvSpPr>
          </xdr:nvSpPr>
          <xdr:spPr>
            <a:xfrm>
              <a:off x="656267" y="2223337"/>
              <a:ext cx="1633379" cy="2418165"/>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50132</xdr:colOff>
      <xdr:row>24</xdr:row>
      <xdr:rowOff>30080</xdr:rowOff>
    </xdr:from>
    <xdr:to>
      <xdr:col>3</xdr:col>
      <xdr:colOff>471237</xdr:colOff>
      <xdr:row>36</xdr:row>
      <xdr:rowOff>100264</xdr:rowOff>
    </xdr:to>
    <mc:AlternateContent xmlns:mc="http://schemas.openxmlformats.org/markup-compatibility/2006" xmlns:a14="http://schemas.microsoft.com/office/drawing/2010/main">
      <mc:Choice Requires="a14">
        <xdr:graphicFrame macro="">
          <xdr:nvGraphicFramePr>
            <xdr:cNvPr id="12" name="State">
              <a:extLst>
                <a:ext uri="{FF2B5EF4-FFF2-40B4-BE49-F238E27FC236}">
                  <a16:creationId xmlns:a16="http://schemas.microsoft.com/office/drawing/2014/main" id="{58B1900B-CB75-4926-A118-5D8BDF88A451}"/>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656268" y="4705989"/>
              <a:ext cx="1633378" cy="2408139"/>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34018</xdr:colOff>
      <xdr:row>1</xdr:row>
      <xdr:rowOff>9190</xdr:rowOff>
    </xdr:from>
    <xdr:to>
      <xdr:col>9</xdr:col>
      <xdr:colOff>306417</xdr:colOff>
      <xdr:row>8</xdr:row>
      <xdr:rowOff>49558</xdr:rowOff>
    </xdr:to>
    <mc:AlternateContent xmlns:mc="http://schemas.openxmlformats.org/markup-compatibility/2006" xmlns:tsle="http://schemas.microsoft.com/office/drawing/2012/timeslicer">
      <mc:Choice Requires="tsle">
        <xdr:graphicFrame macro="">
          <xdr:nvGraphicFramePr>
            <xdr:cNvPr id="13" name="Order Date">
              <a:extLst>
                <a:ext uri="{FF2B5EF4-FFF2-40B4-BE49-F238E27FC236}">
                  <a16:creationId xmlns:a16="http://schemas.microsoft.com/office/drawing/2014/main" id="{97834359-2906-4650-80C7-D2E03900755C}"/>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2458563" y="204020"/>
              <a:ext cx="3303081" cy="1404174"/>
            </a:xfrm>
            <a:prstGeom prst="rect">
              <a:avLst/>
            </a:prstGeom>
            <a:solidFill>
              <a:prstClr val="white"/>
            </a:solidFill>
            <a:ln w="1">
              <a:solidFill>
                <a:prstClr val="green"/>
              </a:solidFill>
            </a:ln>
          </xdr:spPr>
          <xdr:txBody>
            <a:bodyPr vertOverflow="clip" horzOverflow="clip"/>
            <a:lstStyle/>
            <a:p>
              <a:r>
                <a:rPr lang="en-ID" sz="1100"/>
                <a:t>Timeline: Works in Excel 2013 or higher. Do not move or resize.</a:t>
              </a:r>
            </a:p>
          </xdr:txBody>
        </xdr:sp>
      </mc:Fallback>
    </mc:AlternateContent>
    <xdr:clientData/>
  </xdr:twoCellAnchor>
  <xdr:twoCellAnchor>
    <xdr:from>
      <xdr:col>4</xdr:col>
      <xdr:colOff>11337</xdr:colOff>
      <xdr:row>8</xdr:row>
      <xdr:rowOff>147408</xdr:rowOff>
    </xdr:from>
    <xdr:to>
      <xdr:col>11</xdr:col>
      <xdr:colOff>287447</xdr:colOff>
      <xdr:row>22</xdr:row>
      <xdr:rowOff>158654</xdr:rowOff>
    </xdr:to>
    <xdr:graphicFrame macro="">
      <xdr:nvGraphicFramePr>
        <xdr:cNvPr id="14" name="Chart 13">
          <a:extLst>
            <a:ext uri="{FF2B5EF4-FFF2-40B4-BE49-F238E27FC236}">
              <a16:creationId xmlns:a16="http://schemas.microsoft.com/office/drawing/2014/main" id="{765F46B7-C0C3-40F8-8748-74CC486DFC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11337</xdr:colOff>
      <xdr:row>39</xdr:row>
      <xdr:rowOff>124732</xdr:rowOff>
    </xdr:from>
    <xdr:to>
      <xdr:col>11</xdr:col>
      <xdr:colOff>287699</xdr:colOff>
      <xdr:row>53</xdr:row>
      <xdr:rowOff>136147</xdr:rowOff>
    </xdr:to>
    <xdr:graphicFrame macro="">
      <xdr:nvGraphicFramePr>
        <xdr:cNvPr id="16" name="Chart 15">
          <a:extLst>
            <a:ext uri="{FF2B5EF4-FFF2-40B4-BE49-F238E27FC236}">
              <a16:creationId xmlns:a16="http://schemas.microsoft.com/office/drawing/2014/main" id="{4C7605DE-4C5A-46C8-AB6F-F9D23DF094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347154</xdr:colOff>
      <xdr:row>39</xdr:row>
      <xdr:rowOff>136071</xdr:rowOff>
    </xdr:from>
    <xdr:to>
      <xdr:col>19</xdr:col>
      <xdr:colOff>12938</xdr:colOff>
      <xdr:row>53</xdr:row>
      <xdr:rowOff>147486</xdr:rowOff>
    </xdr:to>
    <xdr:graphicFrame macro="">
      <xdr:nvGraphicFramePr>
        <xdr:cNvPr id="17" name="Chart 16">
          <a:extLst>
            <a:ext uri="{FF2B5EF4-FFF2-40B4-BE49-F238E27FC236}">
              <a16:creationId xmlns:a16="http://schemas.microsoft.com/office/drawing/2014/main" id="{A12AB651-E99C-432D-B533-15A3675562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347154</xdr:colOff>
      <xdr:row>8</xdr:row>
      <xdr:rowOff>158749</xdr:rowOff>
    </xdr:from>
    <xdr:to>
      <xdr:col>19</xdr:col>
      <xdr:colOff>12938</xdr:colOff>
      <xdr:row>22</xdr:row>
      <xdr:rowOff>170164</xdr:rowOff>
    </xdr:to>
    <xdr:graphicFrame macro="">
      <xdr:nvGraphicFramePr>
        <xdr:cNvPr id="18" name="Chart 17">
          <a:extLst>
            <a:ext uri="{FF2B5EF4-FFF2-40B4-BE49-F238E27FC236}">
              <a16:creationId xmlns:a16="http://schemas.microsoft.com/office/drawing/2014/main" id="{65D51F59-6BF4-4057-B6F6-C3DA0C5DBB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11337</xdr:colOff>
      <xdr:row>23</xdr:row>
      <xdr:rowOff>20057</xdr:rowOff>
    </xdr:from>
    <xdr:to>
      <xdr:col>19</xdr:col>
      <xdr:colOff>12211</xdr:colOff>
      <xdr:row>39</xdr:row>
      <xdr:rowOff>85478</xdr:rowOff>
    </xdr:to>
    <xdr:graphicFrame macro="">
      <xdr:nvGraphicFramePr>
        <xdr:cNvPr id="19" name="Chart 18">
          <a:extLst>
            <a:ext uri="{FF2B5EF4-FFF2-40B4-BE49-F238E27FC236}">
              <a16:creationId xmlns:a16="http://schemas.microsoft.com/office/drawing/2014/main" id="{9276F7BF-94B2-4793-95EB-D0D19D38F0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11337</xdr:colOff>
      <xdr:row>54</xdr:row>
      <xdr:rowOff>42214</xdr:rowOff>
    </xdr:from>
    <xdr:to>
      <xdr:col>18</xdr:col>
      <xdr:colOff>588447</xdr:colOff>
      <xdr:row>70</xdr:row>
      <xdr:rowOff>55823</xdr:rowOff>
    </xdr:to>
    <xdr:graphicFrame macro="">
      <xdr:nvGraphicFramePr>
        <xdr:cNvPr id="20" name="Chart 19">
          <a:extLst>
            <a:ext uri="{FF2B5EF4-FFF2-40B4-BE49-F238E27FC236}">
              <a16:creationId xmlns:a16="http://schemas.microsoft.com/office/drawing/2014/main" id="{3962A95C-D7F1-483F-9C0A-29A3CCACB5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oneCellAnchor>
    <xdr:from>
      <xdr:col>10</xdr:col>
      <xdr:colOff>268653</xdr:colOff>
      <xdr:row>2</xdr:row>
      <xdr:rowOff>170962</xdr:rowOff>
    </xdr:from>
    <xdr:ext cx="3620222" cy="630942"/>
    <xdr:sp macro="" textlink="">
      <xdr:nvSpPr>
        <xdr:cNvPr id="21" name="TextBox 20">
          <a:extLst>
            <a:ext uri="{FF2B5EF4-FFF2-40B4-BE49-F238E27FC236}">
              <a16:creationId xmlns:a16="http://schemas.microsoft.com/office/drawing/2014/main" id="{62FAF299-01BC-D673-8550-F9099D4D1ACA}"/>
            </a:ext>
          </a:extLst>
        </xdr:cNvPr>
        <xdr:cNvSpPr txBox="1"/>
      </xdr:nvSpPr>
      <xdr:spPr>
        <a:xfrm>
          <a:off x="6374422" y="561731"/>
          <a:ext cx="3620222" cy="63094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D" sz="2800" b="1">
              <a:latin typeface="Poppins" panose="00000500000000000000" pitchFamily="2" charset="0"/>
              <a:cs typeface="Poppins" panose="00000500000000000000" pitchFamily="2" charset="0"/>
            </a:rPr>
            <a:t>DASHBOARD</a:t>
          </a:r>
          <a:r>
            <a:rPr lang="en-ID" sz="2800" b="1" baseline="0">
              <a:latin typeface="Poppins" panose="00000500000000000000" pitchFamily="2" charset="0"/>
              <a:cs typeface="Poppins" panose="00000500000000000000" pitchFamily="2" charset="0"/>
            </a:rPr>
            <a:t> SALES</a:t>
          </a:r>
          <a:endParaRPr lang="en-ID" sz="2800" b="1">
            <a:latin typeface="Poppins" panose="00000500000000000000" pitchFamily="2" charset="0"/>
            <a:cs typeface="Poppins" panose="00000500000000000000" pitchFamily="2" charset="0"/>
          </a:endParaRPr>
        </a:p>
      </xdr:txBody>
    </xdr:sp>
    <xdr:clientData/>
  </xdr:one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https://d.docs.live.net/137faf2f8ebd8421/Documents/Tugas%20Dashboard%20(1).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359.595150578702" createdVersion="8" refreshedVersion="8" recordCount="153" xr:uid="{8EF61098-5F6E-448A-9E2B-081AD2E06193}">
  <cacheSource type="worksheet">
    <worksheetSource name="Table2" r:id="rId2"/>
  </cacheSource>
  <cacheFields count="19">
    <cacheField name="Row ID" numFmtId="0">
      <sharedItems containsSemiMixedTypes="0" containsString="0" containsNumber="1" containsInteger="1" minValue="1" maxValue="153"/>
    </cacheField>
    <cacheField name="Order Date" numFmtId="14">
      <sharedItems containsSemiMixedTypes="0" containsNonDate="0" containsDate="1" containsString="0" minDate="2014-05-13T00:00:00" maxDate="2017-12-26T00:00:00" count="70">
        <d v="2016-11-08T00:00:00"/>
        <d v="2016-06-12T00:00:00"/>
        <d v="2015-10-11T00:00:00"/>
        <d v="2014-06-09T00:00:00"/>
        <d v="2017-04-15T00:00:00"/>
        <d v="2016-12-05T00:00:00"/>
        <d v="2015-11-22T00:00:00"/>
        <d v="2014-11-11T00:00:00"/>
        <d v="2014-05-13T00:00:00"/>
        <d v="2014-08-27T00:00:00"/>
        <d v="2016-12-09T00:00:00"/>
        <d v="2017-07-16T00:00:00"/>
        <d v="2015-09-25T00:00:00"/>
        <d v="2016-01-16T00:00:00"/>
        <d v="2015-09-17T00:00:00"/>
        <d v="2017-10-19T00:00:00"/>
        <d v="2016-12-08T00:00:00"/>
        <d v="2015-12-27T00:00:00"/>
        <d v="2017-09-10T00:00:00"/>
        <d v="2016-07-17T00:00:00"/>
        <d v="2017-09-19T00:00:00"/>
        <d v="2016-03-11T00:00:00"/>
        <d v="2014-10-20T00:00:00"/>
        <d v="2016-06-20T00:00:00"/>
        <d v="2015-04-18T00:00:00"/>
        <d v="2016-12-11T00:00:00"/>
        <d v="2016-06-17T00:00:00"/>
        <d v="2015-11-24T00:00:00"/>
        <d v="2015-04-30T00:00:00"/>
        <d v="2014-12-05T00:00:00"/>
        <d v="2016-06-04T00:00:00"/>
        <d v="2016-09-18T00:00:00"/>
        <d v="2017-09-14T00:00:00"/>
        <d v="2015-04-26T00:00:00"/>
        <d v="2017-12-09T00:00:00"/>
        <d v="2014-11-26T00:00:00"/>
        <d v="2014-10-12T00:00:00"/>
        <d v="2015-09-03T00:00:00"/>
        <d v="2017-11-13T00:00:00"/>
        <d v="2017-05-28T00:00:00"/>
        <d v="2017-10-26T00:00:00"/>
        <d v="2016-04-05T00:00:00"/>
        <d v="2016-09-17T00:00:00"/>
        <d v="2015-01-31T00:00:00"/>
        <d v="2017-11-06T00:00:00"/>
        <d v="2017-11-09T00:00:00"/>
        <d v="2017-06-17T00:00:00"/>
        <d v="2016-09-06T00:00:00"/>
        <d v="2016-08-29T00:00:00"/>
        <d v="2016-12-01T00:00:00"/>
        <d v="2015-11-13T00:00:00"/>
        <d v="2017-11-23T00:00:00"/>
        <d v="2015-10-15T00:00:00"/>
        <d v="2017-12-25T00:00:00"/>
        <d v="2016-11-03T00:00:00"/>
        <d v="2014-08-25T00:00:00"/>
        <d v="2015-03-02T00:00:00"/>
        <d v="2015-04-05T00:00:00"/>
        <d v="2014-12-26T00:00:00"/>
        <d v="2014-09-20T00:00:00"/>
        <d v="2017-11-05T00:00:00"/>
        <d v="2016-11-06T00:00:00"/>
        <d v="2017-02-02T00:00:00"/>
        <d v="2016-10-13T00:00:00"/>
        <d v="2016-09-05T00:00:00"/>
        <d v="2017-09-18T00:00:00"/>
        <d v="2017-12-22T00:00:00"/>
        <d v="2015-09-07T00:00:00"/>
        <d v="2014-10-22T00:00:00"/>
        <d v="2016-03-13T00:00:00"/>
      </sharedItems>
      <fieldGroup par="18"/>
    </cacheField>
    <cacheField name="Customer Name" numFmtId="0">
      <sharedItems/>
    </cacheField>
    <cacheField name="Segment" numFmtId="0">
      <sharedItems/>
    </cacheField>
    <cacheField name="Country" numFmtId="0">
      <sharedItems/>
    </cacheField>
    <cacheField name="City" numFmtId="0">
      <sharedItems/>
    </cacheField>
    <cacheField name="State" numFmtId="0">
      <sharedItems count="26">
        <s v="Kentucky"/>
        <s v="California"/>
        <s v="Florida"/>
        <s v="North Carolina"/>
        <s v="Washington"/>
        <s v="Texas"/>
        <s v="Wisconsin"/>
        <s v="Utah"/>
        <s v="Nebraska"/>
        <s v="Pennsylvania"/>
        <s v="Illinois"/>
        <s v="Minnesota"/>
        <s v="Michigan"/>
        <s v="Delaware"/>
        <s v="Indiana"/>
        <s v="New York"/>
        <s v="Arizona"/>
        <s v="Virginia"/>
        <s v="Tennessee"/>
        <s v="Alabama"/>
        <s v="South Carolina"/>
        <s v="Oregon"/>
        <s v="Colorado"/>
        <s v="Iowa"/>
        <s v="Ohio"/>
        <s v="Missouri"/>
      </sharedItems>
    </cacheField>
    <cacheField name="Product ID" numFmtId="0">
      <sharedItems/>
    </cacheField>
    <cacheField name="Category" numFmtId="0">
      <sharedItems/>
    </cacheField>
    <cacheField name="Product Name" numFmtId="0">
      <sharedItems count="145">
        <s v="Bush Somerset Collection Bookcase"/>
        <s v="Hon Deluxe Fabric Upholstered Stacking Chairs, Rounded Back"/>
        <s v="Self-Adhesive Address Labels for Typewriters by Universal"/>
        <s v="Bretford CR4500 Series Slim Rectangular Table"/>
        <s v="Eldon Fold 'N Roll Cart System"/>
        <s v="Eldon Expressions Wood and Plastic Desk Accessories, Cherry Wood"/>
        <s v="Newell 322"/>
        <s v="Mitel 5320 IP Phone VoIP phone"/>
        <s v="DXL Angle-View Binders with Locking Rings by Samsill"/>
        <s v="Belkin F5C206VTEL 6 Outlet Surge"/>
        <s v="Chromcraft Rectangular Conference Tables"/>
        <s v="Konftel 250 Conference phone - Charcoal black"/>
        <s v="Xerox 1967"/>
        <s v="Fellowes PB200 Plastic Comb Binding Machine"/>
        <s v="Holmes Replacement Filter for HEPA Air Cleaner, Very Large Room, HEPA Filter"/>
        <s v="Storex DuraTech Recycled Plastic Frosted Binders"/>
        <s v="Stur-D-Stor Shelving, Vertical 5-Shelf: 72&quot;H x 36&quot;W x 18 1/2&quot;D"/>
        <s v="Fellowes Super Stor/Drawer"/>
        <s v="Newell 341"/>
        <s v="Cisco SPA 501G IP Phone"/>
        <s v="Wilson Jones Hanging View Binder, White, 1&quot;"/>
        <s v="Newell 318"/>
        <s v="Acco Six-Outlet Power Strip, 4' Cord Length"/>
        <s v="Global Deluxe Stacking Chair, Gray"/>
        <s v="Wilson Jones Active Use Binders"/>
        <s v="Imation 8GB Mini TravelDrive USB 2.0 Flash Drive"/>
        <s v="Riverside Palais Royal Lawyers Bookcase, Royale Cherry Finish"/>
        <s v="Avery Recycled Flexi-View Covers for Binding Systems"/>
        <s v="Howard Miller 13-3/4&quot; Diameter Brushed Chrome Round Wall Clock"/>
        <s v="Poly String Tie Envelopes"/>
        <s v="BOSTON Model 1800 Electric Pencil Sharpeners, Putty/Woodgrain"/>
        <s v="Acco Pressboard Covers with Storage Hooks, 14 7/8&quot; x 11&quot;, Executive Red"/>
        <s v="Lumber Crayons"/>
        <s v="Easy-staple paper"/>
        <s v="GE 30524EE4"/>
        <s v="Electrix Architect's Clamp-On Swing Arm Lamp, Black"/>
        <s v="#10-4 1/8&quot; x 9 1/2&quot; Premium Diagonal Seam Envelopes"/>
        <s v="Atlantic Metals Mobile 3-Shelf Bookcases, Custom Colors"/>
        <s v="Global Fabric Manager's Chair, Dark Gray"/>
        <s v="Plantronics HL10 Handset Lifter"/>
        <s v="Panasonic Kx-TS550"/>
        <s v="Eldon Base for stackable storage shelf, platinum"/>
        <s v="Advantus 10-Drawer Portable Organizer, Chrome Metal Frame, Smoke Drawers"/>
        <s v="Verbatim 25 GB 6x Blu-ray Single Layer Recordable Disc, 25/Pack"/>
        <s v="Wilson Jones Leather-Like Binders with DublLock Round Rings"/>
        <s v="Gould Plastics 9-Pocket Panel Bin, 18-3/8w x 5-1/4d x 20-1/2h, Black"/>
        <s v="Imation 8gb Micro Traveldrive Usb 2.0 Flash Drive"/>
        <s v="LF Elite 3D Dazzle Designer Hard Case Cover, Lf Stylus Pen and Wiper For Apple Iphone 5c Mini Lite"/>
        <s v="C-Line Peel &amp; Stick Add-On Filing Pockets, 8-3/4 x 5-1/8, 10/Pack"/>
        <s v="Avery 485"/>
        <s v="Longer-Life Soft White Bulbs"/>
        <s v="Global Leather Task Chair, Black"/>
        <s v="Advantus Push Pins"/>
        <s v="AT&amp;T CL83451 4-Handset Telephone"/>
        <s v="Home/Office Personal File Carts"/>
        <s v="Xerox 232"/>
        <s v="Novimex Turbo Task Chair"/>
        <s v="Array Parchment Paper, Assorted Colors"/>
        <s v="Plastic Binding Combs"/>
        <s v="Prang Dustless Chalk Sticks"/>
        <s v="Verbatim 25 GB 6x Blu-ray Single Layer Recordable Disc, 3/Pack"/>
        <s v="Acco PRESSTEX Data Binder with Storage Hooks, Dark Blue, 14 7/8&quot; X 11&quot;"/>
        <s v="Xerox 1943"/>
        <s v="Luxo Economy Swing Arm Lamp"/>
        <s v="Global Value Mid-Back Manager's Chair, Gray"/>
        <s v="Hunt BOSTON Model 1606 High-Volume Electric Pencil Sharpener, Beige"/>
        <s v="netTALK DUO VoIP Telephone Service"/>
        <s v="Snap-A-Way Black Print Carbonless Ruled Speed Letter, Triplicate"/>
        <s v="Avery Binding System Hidden Tab Executive Style Index Sets"/>
        <s v="Telephone Message Books with Fax/Mobile Section, 5 1/2&quot; x 3 3/16&quot;"/>
        <s v="High-Back Leather Manager's Chair"/>
        <s v="Tenex Traditional Chairmats for Medium Pile Carpet, Standard Lip, 36&quot; x 48&quot;"/>
        <s v="Safco Industrial Wire Shelving System"/>
        <s v="Economy Binders"/>
        <s v="6&quot; Cubicle Wall Clock, Black"/>
        <s v="SimpliFile Personal File, Black Granite, 15w x 6-15/16d x 11-1/4h"/>
        <s v="Eldon Expressions Desk Accessory, Wood Pencil Holder, Oak"/>
        <s v="1.7 Cubic Foot Compact &quot;Cube&quot; Office Refrigerators"/>
        <s v="Avery Heavy-Duty EZD  Binder With Locking Rings"/>
        <s v="Premium Writing Pencils, Soft, #2 by Central Association for the Blind"/>
        <s v="Sortfiler Multipurpose Personal File Organizer, Black"/>
        <s v="Jet-Pak Recycled Peel 'N' Seal Padded Mailers"/>
        <s v="Safco Industrial Wire Shelving"/>
        <s v="Novimex Swivel Fabric Task Chair"/>
        <s v="Logitech LS21 Speaker System - PC Multimedia - 2.1-CH - Wired"/>
        <s v="Avery 511"/>
        <s v="Eldon Portable Mobile Manager"/>
        <s v="Turquoise Lead Holder with Pocket Clip"/>
        <s v="Xerox 1995"/>
        <s v="Xerox 1999"/>
        <s v="Seth Thomas 13 1/2&quot; Wall Clock"/>
        <s v="Ibico Standard Transparent Covers"/>
        <s v="Flexible Leather- Look Classic Collection Ring Binder"/>
        <s v="9-3/4 Diameter Round Wall Clock"/>
        <s v="Trimflex Flexible Post Binders"/>
        <s v="Fellowes Basic Home/Office Series Surge Protectors"/>
        <s v="Avery Personal Creations Heavyweight Cards"/>
        <s v="SanDisk Ultra 64 GB MicroSDHC Class 10 Memory Card"/>
        <s v="Avery Hidden Tab Dividers for Binding Systems"/>
        <s v="Universal Premium White Copier/Laser Paper (20Lb. and 87 Bright)"/>
        <s v="Logitech K350 2.4Ghz Wireless Keyboard"/>
        <s v="Deflect-o DuraMat Lighweight, Studded, Beveled Mat for Low Pile Carpeting"/>
        <s v="Avery Trapezoid Ring Binder, 3&quot; Capacity, Black, 1040 sheets"/>
        <s v="Memorex Mini Travel Drive 8 GB USB 2.0 Flash Drive"/>
        <s v="Speck Products Candyshell Flip Case"/>
        <s v="Newell Chalk Holder"/>
        <s v="Logitech Gaming G510s - Keyboard"/>
        <s v="Magnifier Swing Arm Lamp"/>
        <s v="Hunt PowerHouse Electric Pencil Sharpener, Blue"/>
        <s v="Avery Durable Plastic 1&quot; Binders"/>
        <s v="OIC Colored Binder Clips, Assorted Sizes"/>
        <s v="Redi-Strip #10 Envelopes, 4 1/8 x 9 1/2"/>
        <s v="Xerox 1921"/>
        <s v="Tyvek  Top-Opening Peel &amp; Seel Envelopes, Plain White"/>
        <s v="Hon Racetrack Conference Tables"/>
        <s v="GBC DocuBind 300 Electric Binding Machine"/>
        <s v="Artistic Insta-Plaque"/>
        <s v="Companion Letter/Legal File, Black"/>
        <s v="Globe Weis Peel &amp; Seel First Class Envelopes"/>
        <s v="KLD Oscar II Style Snap-on Ultra Thin Side Flip Synthetic Leather Cover Case for HTC One HTC M7"/>
        <s v="Global Deluxe High-Back Manager's Chair"/>
        <s v="Bevis 44 x 96 Conference Tables"/>
        <s v="Avery Durable Slant Ring Binders, No Labels"/>
        <s v="Trav-L-File Heavy-Duty Shuttle II, Black"/>
        <s v="Global Task Chair, Black"/>
        <s v="Eldon Cleatmat Plus Chair Mats for High Pile Carpets"/>
        <s v="Anker 36W 4-Port USB Wall Charger Travel Power Adapter for iPhone 5s 5c 5"/>
        <s v="Xerox 1916"/>
        <s v="Staples"/>
        <s v="Xerox 195"/>
        <s v="Xerox 1880"/>
        <s v="Sanford Colorific Colored Pencils, 12/Box"/>
        <s v="Ideal Clamps"/>
        <s v="GBC Wire Binding Strips"/>
        <s v="Fiskars Softgrip Scissors"/>
        <s v="Newell 343"/>
        <s v="Convenience Packs of Business Envelopes"/>
        <s v="Xerox 1911"/>
        <s v="Sanyo 2.5 Cubic Foot Mid-Size Office Refrigerators"/>
        <s v="Seth Thomas 14&quot; Putty-Colored Wall Clock"/>
        <s v="Plantronics Cordless Phone Headset with In-line Volume - M214C"/>
        <s v="Anker Astro 15000mAh USB Portable Charger"/>
        <s v="GBC Prestige Therm-A-Bind Covers"/>
        <s v="Belkin 7 Outlet SurgeMaster Surge Protector with Phone Protection"/>
        <s v="Jabra BIZ 2300 Duo QD Duo Corded Headset"/>
      </sharedItems>
    </cacheField>
    <cacheField name="Price" numFmtId="0">
      <sharedItems containsSemiMixedTypes="0" containsString="0" containsNumber="1" minValue="1.2479999999999998" maxValue="3083.4300000000003"/>
    </cacheField>
    <cacheField name="Quantity" numFmtId="0">
      <sharedItems containsSemiMixedTypes="0" containsString="0" containsNumber="1" containsInteger="1" minValue="1" maxValue="14"/>
    </cacheField>
    <cacheField name="Revenue" numFmtId="2">
      <sharedItems containsSemiMixedTypes="0" containsString="0" containsNumber="1" minValue="1.68" maxValue="21584.010000000002"/>
    </cacheField>
    <cacheField name="Discount" numFmtId="9">
      <sharedItems containsSemiMixedTypes="0" containsString="0" containsNumber="1" minValue="0" maxValue="0.8"/>
    </cacheField>
    <cacheField name="Discount Total" numFmtId="2">
      <sharedItems containsSemiMixedTypes="0" containsString="0" containsNumber="1" minValue="0" maxValue="10792.005000000001"/>
    </cacheField>
    <cacheField name="Profit" numFmtId="0">
      <sharedItems containsSemiMixedTypes="0" containsString="0" containsNumber="1" minValue="0.74879999999999969" maxValue="15614.72"/>
    </cacheField>
    <cacheField name="Months (Order Date)" numFmtId="0" databaseField="0">
      <fieldGroup base="1">
        <rangePr groupBy="months" startDate="2014-05-13T00:00:00" endDate="2017-12-26T00:00:00"/>
        <groupItems count="14">
          <s v="&lt;13/05/2014"/>
          <s v="Jan"/>
          <s v="Feb"/>
          <s v="Mar"/>
          <s v="Apr"/>
          <s v="May"/>
          <s v="Jun"/>
          <s v="Jul"/>
          <s v="Aug"/>
          <s v="Sep"/>
          <s v="Oct"/>
          <s v="Nov"/>
          <s v="Dec"/>
          <s v="&gt;26/12/2017"/>
        </groupItems>
      </fieldGroup>
    </cacheField>
    <cacheField name="Quarters (Order Date)" numFmtId="0" databaseField="0">
      <fieldGroup base="1">
        <rangePr groupBy="quarters" startDate="2014-05-13T00:00:00" endDate="2017-12-26T00:00:00"/>
        <groupItems count="6">
          <s v="&lt;13/05/2014"/>
          <s v="Qtr1"/>
          <s v="Qtr2"/>
          <s v="Qtr3"/>
          <s v="Qtr4"/>
          <s v="&gt;26/12/2017"/>
        </groupItems>
      </fieldGroup>
    </cacheField>
    <cacheField name="Years (Order Date)" numFmtId="0" databaseField="0">
      <fieldGroup base="1">
        <rangePr groupBy="years" startDate="2014-05-13T00:00:00" endDate="2017-12-26T00:00:00"/>
        <groupItems count="6">
          <s v="&lt;13/05/2014"/>
          <s v="2014"/>
          <s v="2015"/>
          <s v="2016"/>
          <s v="2017"/>
          <s v="&gt;26/12/2017"/>
        </groupItems>
      </fieldGroup>
    </cacheField>
  </cacheFields>
  <extLst>
    <ext xmlns:x14="http://schemas.microsoft.com/office/spreadsheetml/2009/9/main" uri="{725AE2AE-9491-48be-B2B4-4EB974FC3084}">
      <x14:pivotCacheDefinition pivotCacheId="113008860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3">
  <r>
    <n v="1"/>
    <x v="0"/>
    <s v="Claire Gute"/>
    <s v="Consumer"/>
    <s v="United States"/>
    <s v="Henderson"/>
    <x v="0"/>
    <s v="FUR-BO-10001798"/>
    <s v="Furniture"/>
    <x v="0"/>
    <n v="261.95999999999998"/>
    <n v="2"/>
    <n v="523.91999999999996"/>
    <n v="0"/>
    <n v="0"/>
    <n v="523.91999999999996"/>
  </r>
  <r>
    <n v="2"/>
    <x v="0"/>
    <s v="Claire Gute"/>
    <s v="Consumer"/>
    <s v="United States"/>
    <s v="Henderson"/>
    <x v="0"/>
    <s v="FUR-CH-10000454"/>
    <s v="Furniture"/>
    <x v="1"/>
    <n v="731.93999999999994"/>
    <n v="3"/>
    <n v="2195.8199999999997"/>
    <n v="0"/>
    <n v="0"/>
    <n v="2195.8199999999997"/>
  </r>
  <r>
    <n v="3"/>
    <x v="1"/>
    <s v="Darrin Van Huff"/>
    <s v="Corporate"/>
    <s v="United States"/>
    <s v="Los Angeles"/>
    <x v="1"/>
    <s v="OFF-LA-10000240"/>
    <s v="Office Supplies"/>
    <x v="2"/>
    <n v="14.62"/>
    <n v="2"/>
    <n v="29.24"/>
    <n v="0"/>
    <n v="0"/>
    <n v="29.24"/>
  </r>
  <r>
    <n v="4"/>
    <x v="2"/>
    <s v="Sean O'Donnell"/>
    <s v="Consumer"/>
    <s v="United States"/>
    <s v="Fort Lauderdale"/>
    <x v="2"/>
    <s v="FUR-TA-10000577"/>
    <s v="Furniture"/>
    <x v="3"/>
    <n v="957.57749999999999"/>
    <n v="5"/>
    <n v="4787.8874999999998"/>
    <n v="0.45"/>
    <n v="2154.5493750000001"/>
    <n v="2633.3381249999998"/>
  </r>
  <r>
    <n v="5"/>
    <x v="2"/>
    <s v="Sean O'Donnell"/>
    <s v="Consumer"/>
    <s v="United States"/>
    <s v="Fort Lauderdale"/>
    <x v="2"/>
    <s v="OFF-ST-10000760"/>
    <s v="Office Supplies"/>
    <x v="4"/>
    <n v="22.368000000000002"/>
    <n v="2"/>
    <n v="44.736000000000004"/>
    <n v="0.2"/>
    <n v="8.9472000000000005"/>
    <n v="35.788800000000002"/>
  </r>
  <r>
    <n v="6"/>
    <x v="3"/>
    <s v="Brosina Hoffman"/>
    <s v="Consumer"/>
    <s v="United States"/>
    <s v="Los Angeles"/>
    <x v="1"/>
    <s v="FUR-FU-10001487"/>
    <s v="Furniture"/>
    <x v="5"/>
    <n v="48.86"/>
    <n v="7"/>
    <n v="342.02"/>
    <n v="0"/>
    <n v="0"/>
    <n v="342.02"/>
  </r>
  <r>
    <n v="7"/>
    <x v="3"/>
    <s v="Brosina Hoffman"/>
    <s v="Consumer"/>
    <s v="United States"/>
    <s v="Los Angeles"/>
    <x v="1"/>
    <s v="OFF-AR-10002833"/>
    <s v="Office Supplies"/>
    <x v="6"/>
    <n v="7.28"/>
    <n v="4"/>
    <n v="29.12"/>
    <n v="0"/>
    <n v="0"/>
    <n v="29.12"/>
  </r>
  <r>
    <n v="8"/>
    <x v="3"/>
    <s v="Brosina Hoffman"/>
    <s v="Consumer"/>
    <s v="United States"/>
    <s v="Los Angeles"/>
    <x v="1"/>
    <s v="TEC-PH-10002275"/>
    <s v="Technology"/>
    <x v="7"/>
    <n v="907.15200000000004"/>
    <n v="6"/>
    <n v="5442.9120000000003"/>
    <n v="0.2"/>
    <n v="1088.5824"/>
    <n v="4354.3296"/>
  </r>
  <r>
    <n v="9"/>
    <x v="3"/>
    <s v="Brosina Hoffman"/>
    <s v="Consumer"/>
    <s v="United States"/>
    <s v="Los Angeles"/>
    <x v="1"/>
    <s v="OFF-BI-10003910"/>
    <s v="Office Supplies"/>
    <x v="8"/>
    <n v="18.504000000000001"/>
    <n v="3"/>
    <n v="55.512"/>
    <n v="0.2"/>
    <n v="11.102400000000001"/>
    <n v="44.409599999999998"/>
  </r>
  <r>
    <n v="10"/>
    <x v="3"/>
    <s v="Brosina Hoffman"/>
    <s v="Consumer"/>
    <s v="United States"/>
    <s v="Los Angeles"/>
    <x v="1"/>
    <s v="OFF-AP-10002892"/>
    <s v="Office Supplies"/>
    <x v="9"/>
    <n v="114.9"/>
    <n v="5"/>
    <n v="574.5"/>
    <n v="0"/>
    <n v="0"/>
    <n v="574.5"/>
  </r>
  <r>
    <n v="11"/>
    <x v="3"/>
    <s v="Brosina Hoffman"/>
    <s v="Consumer"/>
    <s v="United States"/>
    <s v="Los Angeles"/>
    <x v="1"/>
    <s v="FUR-TA-10001539"/>
    <s v="Furniture"/>
    <x v="10"/>
    <n v="1706.1840000000002"/>
    <n v="9"/>
    <n v="15355.656000000003"/>
    <n v="0.2"/>
    <n v="3071.1312000000007"/>
    <n v="12284.524800000003"/>
  </r>
  <r>
    <n v="12"/>
    <x v="3"/>
    <s v="Brosina Hoffman"/>
    <s v="Consumer"/>
    <s v="United States"/>
    <s v="Los Angeles"/>
    <x v="1"/>
    <s v="TEC-PH-10002033"/>
    <s v="Technology"/>
    <x v="11"/>
    <n v="911.42399999999998"/>
    <n v="4"/>
    <n v="3645.6959999999999"/>
    <n v="0.2"/>
    <n v="729.13920000000007"/>
    <n v="2916.5567999999998"/>
  </r>
  <r>
    <n v="13"/>
    <x v="4"/>
    <s v="Andrew Allen"/>
    <s v="Consumer"/>
    <s v="United States"/>
    <s v="Concord"/>
    <x v="3"/>
    <s v="OFF-PA-10002365"/>
    <s v="Office Supplies"/>
    <x v="12"/>
    <n v="15.552000000000003"/>
    <n v="3"/>
    <n v="46.656000000000006"/>
    <n v="0.2"/>
    <n v="9.3312000000000008"/>
    <n v="37.324800000000003"/>
  </r>
  <r>
    <n v="14"/>
    <x v="5"/>
    <s v="Irene Maddox"/>
    <s v="Consumer"/>
    <s v="United States"/>
    <s v="Seattle"/>
    <x v="4"/>
    <s v="OFF-BI-10003656"/>
    <s v="Office Supplies"/>
    <x v="13"/>
    <n v="407.97600000000006"/>
    <n v="3"/>
    <n v="1223.9280000000001"/>
    <n v="0.2"/>
    <n v="244.78560000000004"/>
    <n v="979.14240000000007"/>
  </r>
  <r>
    <n v="15"/>
    <x v="6"/>
    <s v="Harold Pawlan"/>
    <s v="Home Office"/>
    <s v="United States"/>
    <s v="Fort Worth"/>
    <x v="5"/>
    <s v="OFF-AP-10002311"/>
    <s v="Office Supplies"/>
    <x v="14"/>
    <n v="68.809999999999988"/>
    <n v="5"/>
    <n v="344.04999999999995"/>
    <n v="0.8"/>
    <n v="275.23999999999995"/>
    <n v="68.81"/>
  </r>
  <r>
    <n v="16"/>
    <x v="6"/>
    <s v="Harold Pawlan"/>
    <s v="Home Office"/>
    <s v="United States"/>
    <s v="Fort Worth"/>
    <x v="5"/>
    <s v="OFF-BI-10000756"/>
    <s v="Office Supplies"/>
    <x v="15"/>
    <n v="2.5439999999999996"/>
    <n v="3"/>
    <n v="7.6319999999999988"/>
    <n v="0.8"/>
    <n v="6.105599999999999"/>
    <n v="1.5263999999999998"/>
  </r>
  <r>
    <n v="17"/>
    <x v="7"/>
    <s v="Pete Kriz"/>
    <s v="Consumer"/>
    <s v="United States"/>
    <s v="Madison"/>
    <x v="6"/>
    <s v="OFF-ST-10004186"/>
    <s v="Office Supplies"/>
    <x v="16"/>
    <n v="665.88"/>
    <n v="6"/>
    <n v="3995.2799999999997"/>
    <n v="0"/>
    <n v="0"/>
    <n v="3995.2799999999997"/>
  </r>
  <r>
    <n v="18"/>
    <x v="8"/>
    <s v="Alejandro Grove"/>
    <s v="Consumer"/>
    <s v="United States"/>
    <s v="West Jordan"/>
    <x v="7"/>
    <s v="OFF-ST-10000107"/>
    <s v="Office Supplies"/>
    <x v="17"/>
    <n v="55.5"/>
    <n v="2"/>
    <n v="111"/>
    <n v="0"/>
    <n v="0"/>
    <n v="111"/>
  </r>
  <r>
    <n v="19"/>
    <x v="9"/>
    <s v="Zuschuss Donatelli"/>
    <s v="Consumer"/>
    <s v="United States"/>
    <s v="San Francisco"/>
    <x v="1"/>
    <s v="OFF-AR-10003056"/>
    <s v="Office Supplies"/>
    <x v="18"/>
    <n v="8.56"/>
    <n v="2"/>
    <n v="17.12"/>
    <n v="0"/>
    <n v="0"/>
    <n v="17.12"/>
  </r>
  <r>
    <n v="20"/>
    <x v="9"/>
    <s v="Zuschuss Donatelli"/>
    <s v="Consumer"/>
    <s v="United States"/>
    <s v="San Francisco"/>
    <x v="1"/>
    <s v="TEC-PH-10001949"/>
    <s v="Technology"/>
    <x v="19"/>
    <n v="213.48000000000002"/>
    <n v="3"/>
    <n v="640.44000000000005"/>
    <n v="0.2"/>
    <n v="128.08800000000002"/>
    <n v="512.35200000000009"/>
  </r>
  <r>
    <n v="21"/>
    <x v="9"/>
    <s v="Zuschuss Donatelli"/>
    <s v="Consumer"/>
    <s v="United States"/>
    <s v="San Francisco"/>
    <x v="1"/>
    <s v="OFF-BI-10002215"/>
    <s v="Office Supplies"/>
    <x v="20"/>
    <n v="22.72"/>
    <n v="4"/>
    <n v="90.88"/>
    <n v="0.2"/>
    <n v="18.175999999999998"/>
    <n v="72.703999999999994"/>
  </r>
  <r>
    <n v="22"/>
    <x v="10"/>
    <s v="Ken Black"/>
    <s v="Corporate"/>
    <s v="United States"/>
    <s v="Fremont"/>
    <x v="8"/>
    <s v="OFF-AR-10000246"/>
    <s v="Office Supplies"/>
    <x v="21"/>
    <n v="19.459999999999997"/>
    <n v="7"/>
    <n v="136.21999999999997"/>
    <n v="0"/>
    <n v="0"/>
    <n v="136.21999999999997"/>
  </r>
  <r>
    <n v="23"/>
    <x v="10"/>
    <s v="Ken Black"/>
    <s v="Corporate"/>
    <s v="United States"/>
    <s v="Fremont"/>
    <x v="8"/>
    <s v="OFF-AP-10001492"/>
    <s v="Office Supplies"/>
    <x v="22"/>
    <n v="60.339999999999996"/>
    <n v="7"/>
    <n v="422.38"/>
    <n v="0"/>
    <n v="0"/>
    <n v="422.38"/>
  </r>
  <r>
    <n v="24"/>
    <x v="11"/>
    <s v="Sandra Flanagan"/>
    <s v="Consumer"/>
    <s v="United States"/>
    <s v="Philadelphia"/>
    <x v="9"/>
    <s v="FUR-CH-10002774"/>
    <s v="Furniture"/>
    <x v="23"/>
    <n v="71.371999999999986"/>
    <n v="2"/>
    <n v="142.74399999999997"/>
    <n v="0.3"/>
    <n v="42.823199999999993"/>
    <n v="99.920799999999986"/>
  </r>
  <r>
    <n v="25"/>
    <x v="12"/>
    <s v="Emily Burns"/>
    <s v="Consumer"/>
    <s v="United States"/>
    <s v="Orem"/>
    <x v="7"/>
    <s v="FUR-TA-10000577"/>
    <s v="Furniture"/>
    <x v="3"/>
    <n v="1044.6299999999999"/>
    <n v="3"/>
    <n v="3133.8899999999994"/>
    <n v="0"/>
    <n v="0"/>
    <n v="3133.8899999999994"/>
  </r>
  <r>
    <n v="26"/>
    <x v="13"/>
    <s v="Eric Hoffmann"/>
    <s v="Consumer"/>
    <s v="United States"/>
    <s v="Los Angeles"/>
    <x v="1"/>
    <s v="OFF-BI-10001634"/>
    <s v="Office Supplies"/>
    <x v="24"/>
    <n v="11.648000000000001"/>
    <n v="2"/>
    <n v="23.296000000000003"/>
    <n v="0.2"/>
    <n v="4.6592000000000011"/>
    <n v="18.636800000000001"/>
  </r>
  <r>
    <n v="27"/>
    <x v="13"/>
    <s v="Eric Hoffmann"/>
    <s v="Consumer"/>
    <s v="United States"/>
    <s v="Los Angeles"/>
    <x v="1"/>
    <s v="TEC-AC-10003027"/>
    <s v="Technology"/>
    <x v="25"/>
    <n v="90.570000000000007"/>
    <n v="3"/>
    <n v="271.71000000000004"/>
    <n v="0"/>
    <n v="0"/>
    <n v="271.71000000000004"/>
  </r>
  <r>
    <n v="28"/>
    <x v="14"/>
    <s v="Tracy Blumstein"/>
    <s v="Consumer"/>
    <s v="United States"/>
    <s v="Philadelphia"/>
    <x v="9"/>
    <s v="FUR-BO-10004834"/>
    <s v="Furniture"/>
    <x v="26"/>
    <n v="3083.4300000000003"/>
    <n v="7"/>
    <n v="21584.010000000002"/>
    <n v="0.5"/>
    <n v="10792.005000000001"/>
    <n v="10792.005000000001"/>
  </r>
  <r>
    <n v="29"/>
    <x v="14"/>
    <s v="Tracy Blumstein"/>
    <s v="Consumer"/>
    <s v="United States"/>
    <s v="Philadelphia"/>
    <x v="9"/>
    <s v="OFF-BI-10000474"/>
    <s v="Office Supplies"/>
    <x v="27"/>
    <n v="9.6180000000000021"/>
    <n v="2"/>
    <n v="19.236000000000004"/>
    <n v="0.7"/>
    <n v="13.465200000000003"/>
    <n v="5.7708000000000013"/>
  </r>
  <r>
    <n v="30"/>
    <x v="14"/>
    <s v="Tracy Blumstein"/>
    <s v="Consumer"/>
    <s v="United States"/>
    <s v="Philadelphia"/>
    <x v="9"/>
    <s v="FUR-FU-10004848"/>
    <s v="Furniture"/>
    <x v="28"/>
    <n v="124.20000000000002"/>
    <n v="3"/>
    <n v="372.6"/>
    <n v="0.2"/>
    <n v="74.52000000000001"/>
    <n v="298.08000000000004"/>
  </r>
  <r>
    <n v="31"/>
    <x v="14"/>
    <s v="Tracy Blumstein"/>
    <s v="Consumer"/>
    <s v="United States"/>
    <s v="Philadelphia"/>
    <x v="9"/>
    <s v="OFF-EN-10001509"/>
    <s v="Office Supplies"/>
    <x v="29"/>
    <n v="3.2640000000000002"/>
    <n v="2"/>
    <n v="6.5280000000000005"/>
    <n v="0.2"/>
    <n v="1.3056000000000001"/>
    <n v="5.2224000000000004"/>
  </r>
  <r>
    <n v="32"/>
    <x v="14"/>
    <s v="Tracy Blumstein"/>
    <s v="Consumer"/>
    <s v="United States"/>
    <s v="Philadelphia"/>
    <x v="9"/>
    <s v="OFF-AR-10004042"/>
    <s v="Office Supplies"/>
    <x v="30"/>
    <n v="86.304000000000002"/>
    <n v="6"/>
    <n v="517.82400000000007"/>
    <n v="0.2"/>
    <n v="103.56480000000002"/>
    <n v="414.25920000000008"/>
  </r>
  <r>
    <n v="33"/>
    <x v="14"/>
    <s v="Tracy Blumstein"/>
    <s v="Consumer"/>
    <s v="United States"/>
    <s v="Philadelphia"/>
    <x v="9"/>
    <s v="OFF-BI-10001525"/>
    <s v="Office Supplies"/>
    <x v="31"/>
    <n v="6.8580000000000014"/>
    <n v="6"/>
    <n v="41.14800000000001"/>
    <n v="0.7"/>
    <n v="28.803600000000007"/>
    <n v="12.344400000000004"/>
  </r>
  <r>
    <n v="34"/>
    <x v="14"/>
    <s v="Tracy Blumstein"/>
    <s v="Consumer"/>
    <s v="United States"/>
    <s v="Philadelphia"/>
    <x v="9"/>
    <s v="OFF-AR-10001683"/>
    <s v="Office Supplies"/>
    <x v="32"/>
    <n v="15.76"/>
    <n v="2"/>
    <n v="31.52"/>
    <n v="0.2"/>
    <n v="6.3040000000000003"/>
    <n v="25.216000000000001"/>
  </r>
  <r>
    <n v="35"/>
    <x v="15"/>
    <s v="Matt Abelman"/>
    <s v="Home Office"/>
    <s v="United States"/>
    <s v="Houston"/>
    <x v="5"/>
    <s v="OFF-PA-10000249"/>
    <s v="Office Supplies"/>
    <x v="33"/>
    <n v="29.472000000000001"/>
    <n v="3"/>
    <n v="88.415999999999997"/>
    <n v="0.2"/>
    <n v="17.683199999999999"/>
    <n v="70.732799999999997"/>
  </r>
  <r>
    <n v="36"/>
    <x v="16"/>
    <s v="Gene Hale"/>
    <s v="Corporate"/>
    <s v="United States"/>
    <s v="Richardson"/>
    <x v="5"/>
    <s v="TEC-PH-10004977"/>
    <s v="Technology"/>
    <x v="34"/>
    <n v="1097.5440000000003"/>
    <n v="7"/>
    <n v="7682.8080000000027"/>
    <n v="0.2"/>
    <n v="1536.5616000000007"/>
    <n v="6146.2464000000018"/>
  </r>
  <r>
    <n v="37"/>
    <x v="16"/>
    <s v="Gene Hale"/>
    <s v="Corporate"/>
    <s v="United States"/>
    <s v="Richardson"/>
    <x v="5"/>
    <s v="FUR-FU-10003664"/>
    <s v="Furniture"/>
    <x v="35"/>
    <n v="190.92"/>
    <n v="5"/>
    <n v="954.59999999999991"/>
    <n v="0.6"/>
    <n v="572.75999999999988"/>
    <n v="381.84000000000003"/>
  </r>
  <r>
    <n v="38"/>
    <x v="17"/>
    <s v="Steve Nguyen"/>
    <s v="Home Office"/>
    <s v="United States"/>
    <s v="Houston"/>
    <x v="5"/>
    <s v="OFF-EN-10002986"/>
    <s v="Office Supplies"/>
    <x v="36"/>
    <n v="113.328"/>
    <n v="9"/>
    <n v="1019.952"/>
    <n v="0.2"/>
    <n v="203.99040000000002"/>
    <n v="815.96159999999998"/>
  </r>
  <r>
    <n v="39"/>
    <x v="17"/>
    <s v="Steve Nguyen"/>
    <s v="Home Office"/>
    <s v="United States"/>
    <s v="Houston"/>
    <x v="5"/>
    <s v="FUR-BO-10002545"/>
    <s v="Furniture"/>
    <x v="37"/>
    <n v="532.39919999999995"/>
    <n v="3"/>
    <n v="1597.1976"/>
    <n v="0.32"/>
    <n v="511.10323199999999"/>
    <n v="1086.094368"/>
  </r>
  <r>
    <n v="40"/>
    <x v="17"/>
    <s v="Steve Nguyen"/>
    <s v="Home Office"/>
    <s v="United States"/>
    <s v="Houston"/>
    <x v="5"/>
    <s v="FUR-CH-10004218"/>
    <s v="Furniture"/>
    <x v="38"/>
    <n v="212.05799999999999"/>
    <n v="3"/>
    <n v="636.17399999999998"/>
    <n v="0.3"/>
    <n v="190.85219999999998"/>
    <n v="445.3218"/>
  </r>
  <r>
    <n v="41"/>
    <x v="17"/>
    <s v="Steve Nguyen"/>
    <s v="Home Office"/>
    <s v="United States"/>
    <s v="Houston"/>
    <x v="5"/>
    <s v="TEC-PH-10000486"/>
    <s v="Technology"/>
    <x v="39"/>
    <n v="371.16800000000001"/>
    <n v="4"/>
    <n v="1484.672"/>
    <n v="0.2"/>
    <n v="296.93440000000004"/>
    <n v="1187.7375999999999"/>
  </r>
  <r>
    <n v="42"/>
    <x v="18"/>
    <s v="Linda Cazamias"/>
    <s v="Corporate"/>
    <s v="United States"/>
    <s v="Naperville"/>
    <x v="10"/>
    <s v="TEC-PH-10004093"/>
    <s v="Technology"/>
    <x v="40"/>
    <n v="147.16800000000001"/>
    <n v="4"/>
    <n v="588.67200000000003"/>
    <n v="0.2"/>
    <n v="117.73440000000001"/>
    <n v="470.93760000000003"/>
  </r>
  <r>
    <n v="43"/>
    <x v="19"/>
    <s v="Ruben Ausman"/>
    <s v="Corporate"/>
    <s v="United States"/>
    <s v="Los Angeles"/>
    <x v="1"/>
    <s v="OFF-ST-10003479"/>
    <s v="Office Supplies"/>
    <x v="41"/>
    <n v="77.88"/>
    <n v="2"/>
    <n v="155.76"/>
    <n v="0"/>
    <n v="0"/>
    <n v="155.76"/>
  </r>
  <r>
    <n v="44"/>
    <x v="20"/>
    <s v="Erin Smith"/>
    <s v="Corporate"/>
    <s v="United States"/>
    <s v="Melbourne"/>
    <x v="2"/>
    <s v="OFF-ST-10003282"/>
    <s v="Office Supplies"/>
    <x v="42"/>
    <n v="95.616"/>
    <n v="2"/>
    <n v="191.232"/>
    <n v="0.2"/>
    <n v="38.246400000000001"/>
    <n v="152.98560000000001"/>
  </r>
  <r>
    <n v="45"/>
    <x v="21"/>
    <s v="Odella Nelson"/>
    <s v="Corporate"/>
    <s v="United States"/>
    <s v="Eagan"/>
    <x v="11"/>
    <s v="TEC-AC-10000171"/>
    <s v="Technology"/>
    <x v="43"/>
    <n v="45.98"/>
    <n v="2"/>
    <n v="91.96"/>
    <n v="0"/>
    <n v="0"/>
    <n v="91.96"/>
  </r>
  <r>
    <n v="46"/>
    <x v="21"/>
    <s v="Odella Nelson"/>
    <s v="Corporate"/>
    <s v="United States"/>
    <s v="Eagan"/>
    <x v="11"/>
    <s v="OFF-BI-10003291"/>
    <s v="Office Supplies"/>
    <x v="44"/>
    <n v="17.46"/>
    <n v="2"/>
    <n v="34.92"/>
    <n v="0"/>
    <n v="0"/>
    <n v="34.92"/>
  </r>
  <r>
    <n v="47"/>
    <x v="22"/>
    <s v="Patrick O'Donnell"/>
    <s v="Consumer"/>
    <s v="United States"/>
    <s v="Westland"/>
    <x v="12"/>
    <s v="OFF-ST-10001713"/>
    <s v="Office Supplies"/>
    <x v="45"/>
    <n v="211.96"/>
    <n v="4"/>
    <n v="847.84"/>
    <n v="0"/>
    <n v="0"/>
    <n v="847.84"/>
  </r>
  <r>
    <n v="48"/>
    <x v="23"/>
    <s v="Lena Hernandez"/>
    <s v="Consumer"/>
    <s v="United States"/>
    <s v="Dover"/>
    <x v="13"/>
    <s v="TEC-AC-10002167"/>
    <s v="Technology"/>
    <x v="46"/>
    <n v="45"/>
    <n v="3"/>
    <n v="135"/>
    <n v="0"/>
    <n v="0"/>
    <n v="135"/>
  </r>
  <r>
    <n v="49"/>
    <x v="23"/>
    <s v="Lena Hernandez"/>
    <s v="Consumer"/>
    <s v="United States"/>
    <s v="Dover"/>
    <x v="13"/>
    <s v="TEC-PH-10003988"/>
    <s v="Technology"/>
    <x v="47"/>
    <n v="21.8"/>
    <n v="2"/>
    <n v="43.6"/>
    <n v="0"/>
    <n v="0"/>
    <n v="43.6"/>
  </r>
  <r>
    <n v="50"/>
    <x v="24"/>
    <s v="Darren Powers"/>
    <s v="Consumer"/>
    <s v="United States"/>
    <s v="New Albany"/>
    <x v="14"/>
    <s v="OFF-BI-10004410"/>
    <s v="Office Supplies"/>
    <x v="48"/>
    <n v="38.22"/>
    <n v="6"/>
    <n v="229.32"/>
    <n v="0"/>
    <n v="0"/>
    <n v="229.32"/>
  </r>
  <r>
    <n v="51"/>
    <x v="24"/>
    <s v="Darren Powers"/>
    <s v="Consumer"/>
    <s v="United States"/>
    <s v="New Albany"/>
    <x v="14"/>
    <s v="OFF-LA-10002762"/>
    <s v="Office Supplies"/>
    <x v="49"/>
    <n v="75.179999999999993"/>
    <n v="6"/>
    <n v="451.07999999999993"/>
    <n v="0"/>
    <n v="0"/>
    <n v="451.07999999999993"/>
  </r>
  <r>
    <n v="52"/>
    <x v="24"/>
    <s v="Darren Powers"/>
    <s v="Consumer"/>
    <s v="United States"/>
    <s v="New Albany"/>
    <x v="14"/>
    <s v="FUR-FU-10001706"/>
    <s v="Furniture"/>
    <x v="50"/>
    <n v="6.16"/>
    <n v="2"/>
    <n v="12.32"/>
    <n v="0"/>
    <n v="0"/>
    <n v="12.32"/>
  </r>
  <r>
    <n v="53"/>
    <x v="24"/>
    <s v="Darren Powers"/>
    <s v="Consumer"/>
    <s v="United States"/>
    <s v="New Albany"/>
    <x v="14"/>
    <s v="FUR-CH-10003061"/>
    <s v="Furniture"/>
    <x v="51"/>
    <n v="89.99"/>
    <n v="1"/>
    <n v="89.99"/>
    <n v="0"/>
    <n v="0"/>
    <n v="89.99"/>
  </r>
  <r>
    <n v="54"/>
    <x v="25"/>
    <s v="Janet Molinari"/>
    <s v="Corporate"/>
    <s v="United States"/>
    <s v="New York City"/>
    <x v="15"/>
    <s v="OFF-FA-10000304"/>
    <s v="Office Supplies"/>
    <x v="52"/>
    <n v="15.260000000000002"/>
    <n v="7"/>
    <n v="106.82000000000001"/>
    <n v="0"/>
    <n v="0"/>
    <n v="106.82000000000001"/>
  </r>
  <r>
    <n v="55"/>
    <x v="25"/>
    <s v="Janet Molinari"/>
    <s v="Corporate"/>
    <s v="United States"/>
    <s v="New York City"/>
    <x v="15"/>
    <s v="TEC-PH-10002447"/>
    <s v="Technology"/>
    <x v="53"/>
    <n v="1029.95"/>
    <n v="5"/>
    <n v="5149.75"/>
    <n v="0"/>
    <n v="0"/>
    <n v="5149.75"/>
  </r>
  <r>
    <n v="56"/>
    <x v="26"/>
    <s v="Ted Butterfield"/>
    <s v="Consumer"/>
    <s v="United States"/>
    <s v="Troy"/>
    <x v="15"/>
    <s v="OFF-ST-10000604"/>
    <s v="Office Supplies"/>
    <x v="54"/>
    <n v="208.56"/>
    <n v="6"/>
    <n v="1251.3600000000001"/>
    <n v="0"/>
    <n v="0"/>
    <n v="1251.3600000000001"/>
  </r>
  <r>
    <n v="57"/>
    <x v="26"/>
    <s v="Ted Butterfield"/>
    <s v="Consumer"/>
    <s v="United States"/>
    <s v="Troy"/>
    <x v="15"/>
    <s v="OFF-PA-10001569"/>
    <s v="Office Supplies"/>
    <x v="55"/>
    <n v="32.400000000000006"/>
    <n v="5"/>
    <n v="162.00000000000003"/>
    <n v="0"/>
    <n v="0"/>
    <n v="162.00000000000003"/>
  </r>
  <r>
    <n v="58"/>
    <x v="26"/>
    <s v="Ted Butterfield"/>
    <s v="Consumer"/>
    <s v="United States"/>
    <s v="Troy"/>
    <x v="15"/>
    <s v="FUR-CH-10003968"/>
    <s v="Furniture"/>
    <x v="56"/>
    <n v="319.41000000000003"/>
    <n v="5"/>
    <n v="1597.0500000000002"/>
    <n v="0.1"/>
    <n v="159.70500000000004"/>
    <n v="1437.3450000000003"/>
  </r>
  <r>
    <n v="59"/>
    <x v="26"/>
    <s v="Ted Butterfield"/>
    <s v="Consumer"/>
    <s v="United States"/>
    <s v="Troy"/>
    <x v="15"/>
    <s v="OFF-PA-10000587"/>
    <s v="Office Supplies"/>
    <x v="57"/>
    <n v="14.56"/>
    <n v="2"/>
    <n v="29.12"/>
    <n v="0"/>
    <n v="0"/>
    <n v="29.12"/>
  </r>
  <r>
    <n v="60"/>
    <x v="26"/>
    <s v="Ted Butterfield"/>
    <s v="Consumer"/>
    <s v="United States"/>
    <s v="Troy"/>
    <x v="15"/>
    <s v="TEC-AC-10002167"/>
    <s v="Technology"/>
    <x v="46"/>
    <n v="30"/>
    <n v="2"/>
    <n v="60"/>
    <n v="0"/>
    <n v="0"/>
    <n v="60"/>
  </r>
  <r>
    <n v="61"/>
    <x v="26"/>
    <s v="Ted Butterfield"/>
    <s v="Consumer"/>
    <s v="United States"/>
    <s v="Troy"/>
    <x v="15"/>
    <s v="OFF-BI-10001460"/>
    <s v="Office Supplies"/>
    <x v="58"/>
    <n v="48.480000000000004"/>
    <n v="4"/>
    <n v="193.92000000000002"/>
    <n v="0.2"/>
    <n v="38.784000000000006"/>
    <n v="155.13600000000002"/>
  </r>
  <r>
    <n v="62"/>
    <x v="26"/>
    <s v="Ted Butterfield"/>
    <s v="Consumer"/>
    <s v="United States"/>
    <s v="Troy"/>
    <x v="15"/>
    <s v="OFF-AR-10001868"/>
    <s v="Office Supplies"/>
    <x v="59"/>
    <n v="1.68"/>
    <n v="1"/>
    <n v="1.68"/>
    <n v="0"/>
    <n v="0"/>
    <n v="1.68"/>
  </r>
  <r>
    <n v="63"/>
    <x v="27"/>
    <s v="Kunst Miller"/>
    <s v="Consumer"/>
    <s v="United States"/>
    <s v="Los Angeles"/>
    <x v="1"/>
    <s v="TEC-AC-10004633"/>
    <s v="Technology"/>
    <x v="60"/>
    <n v="13.98"/>
    <n v="2"/>
    <n v="27.96"/>
    <n v="0"/>
    <n v="0"/>
    <n v="27.96"/>
  </r>
  <r>
    <n v="64"/>
    <x v="27"/>
    <s v="Kunst Miller"/>
    <s v="Consumer"/>
    <s v="United States"/>
    <s v="Los Angeles"/>
    <x v="1"/>
    <s v="OFF-BI-10001078"/>
    <s v="Office Supplies"/>
    <x v="61"/>
    <n v="25.824000000000002"/>
    <n v="6"/>
    <n v="154.94400000000002"/>
    <n v="0.2"/>
    <n v="30.988800000000005"/>
    <n v="123.95520000000002"/>
  </r>
  <r>
    <n v="65"/>
    <x v="27"/>
    <s v="Kunst Miller"/>
    <s v="Consumer"/>
    <s v="United States"/>
    <s v="Los Angeles"/>
    <x v="1"/>
    <s v="OFF-PA-10003892"/>
    <s v="Office Supplies"/>
    <x v="62"/>
    <n v="146.72999999999999"/>
    <n v="3"/>
    <n v="440.18999999999994"/>
    <n v="0"/>
    <n v="0"/>
    <n v="440.18999999999994"/>
  </r>
  <r>
    <n v="66"/>
    <x v="27"/>
    <s v="Kunst Miller"/>
    <s v="Consumer"/>
    <s v="United States"/>
    <s v="Los Angeles"/>
    <x v="1"/>
    <s v="FUR-FU-10000397"/>
    <s v="Furniture"/>
    <x v="63"/>
    <n v="79.760000000000005"/>
    <n v="4"/>
    <n v="319.04000000000002"/>
    <n v="0"/>
    <n v="0"/>
    <n v="319.04000000000002"/>
  </r>
  <r>
    <n v="67"/>
    <x v="28"/>
    <s v="Paul Stevenson"/>
    <s v="Home Office"/>
    <s v="United States"/>
    <s v="Chicago"/>
    <x v="10"/>
    <s v="FUR-CH-10001146"/>
    <s v="Furniture"/>
    <x v="64"/>
    <n v="213.11499999999998"/>
    <n v="5"/>
    <n v="1065.5749999999998"/>
    <n v="0.3"/>
    <n v="319.67249999999996"/>
    <n v="745.90249999999992"/>
  </r>
  <r>
    <n v="68"/>
    <x v="29"/>
    <s v="Brendan Sweed"/>
    <s v="Corporate"/>
    <s v="United States"/>
    <s v="Gilbert"/>
    <x v="16"/>
    <s v="OFF-AR-10002671"/>
    <s v="Office Supplies"/>
    <x v="65"/>
    <n v="1113.0240000000001"/>
    <n v="8"/>
    <n v="8904.1920000000009"/>
    <n v="0.2"/>
    <n v="1780.8384000000003"/>
    <n v="7123.3536000000004"/>
  </r>
  <r>
    <n v="69"/>
    <x v="29"/>
    <s v="Brendan Sweed"/>
    <s v="Corporate"/>
    <s v="United States"/>
    <s v="Gilbert"/>
    <x v="16"/>
    <s v="TEC-PH-10002726"/>
    <s v="Technology"/>
    <x v="66"/>
    <n v="167.96800000000002"/>
    <n v="4"/>
    <n v="671.87200000000007"/>
    <n v="0.2"/>
    <n v="134.37440000000001"/>
    <n v="537.49760000000003"/>
  </r>
  <r>
    <n v="70"/>
    <x v="30"/>
    <s v="Karen Daniels"/>
    <s v="Consumer"/>
    <s v="United States"/>
    <s v="Springfield"/>
    <x v="17"/>
    <s v="OFF-PA-10000482"/>
    <s v="Office Supplies"/>
    <x v="67"/>
    <n v="75.88"/>
    <n v="2"/>
    <n v="151.76"/>
    <n v="0"/>
    <n v="0"/>
    <n v="151.76"/>
  </r>
  <r>
    <n v="71"/>
    <x v="31"/>
    <s v="Henry MacAllister"/>
    <s v="Consumer"/>
    <s v="United States"/>
    <s v="New York City"/>
    <x v="15"/>
    <s v="OFF-BI-10004654"/>
    <s v="Office Supplies"/>
    <x v="68"/>
    <n v="4.6159999999999997"/>
    <n v="1"/>
    <n v="4.6159999999999997"/>
    <n v="0.2"/>
    <n v="0.92320000000000002"/>
    <n v="3.6927999999999996"/>
  </r>
  <r>
    <n v="72"/>
    <x v="32"/>
    <s v="Tracy Blumstein"/>
    <s v="Consumer"/>
    <s v="United States"/>
    <s v="Jackson"/>
    <x v="12"/>
    <s v="OFF-PA-10004675"/>
    <s v="Office Supplies"/>
    <x v="69"/>
    <n v="19.049999999999997"/>
    <n v="3"/>
    <n v="57.149999999999991"/>
    <n v="0"/>
    <n v="0"/>
    <n v="57.149999999999991"/>
  </r>
  <r>
    <n v="73"/>
    <x v="33"/>
    <s v="Joel Eaton"/>
    <s v="Consumer"/>
    <s v="United States"/>
    <s v="Memphis"/>
    <x v="18"/>
    <s v="FUR-CH-10000513"/>
    <s v="Furniture"/>
    <x v="70"/>
    <n v="831.93600000000015"/>
    <n v="8"/>
    <n v="6655.4880000000012"/>
    <n v="0.2"/>
    <n v="1331.0976000000003"/>
    <n v="5324.3904000000011"/>
  </r>
  <r>
    <n v="74"/>
    <x v="33"/>
    <s v="Joel Eaton"/>
    <s v="Consumer"/>
    <s v="United States"/>
    <s v="Memphis"/>
    <x v="18"/>
    <s v="FUR-FU-10003708"/>
    <s v="Furniture"/>
    <x v="71"/>
    <n v="97.04"/>
    <n v="2"/>
    <n v="194.08"/>
    <n v="0.2"/>
    <n v="38.816000000000003"/>
    <n v="155.26400000000001"/>
  </r>
  <r>
    <n v="75"/>
    <x v="33"/>
    <s v="Joel Eaton"/>
    <s v="Consumer"/>
    <s v="United States"/>
    <s v="Memphis"/>
    <x v="18"/>
    <s v="OFF-ST-10004123"/>
    <s v="Office Supplies"/>
    <x v="72"/>
    <n v="72.784000000000006"/>
    <n v="1"/>
    <n v="72.784000000000006"/>
    <n v="0.2"/>
    <n v="14.556800000000003"/>
    <n v="58.227200000000003"/>
  </r>
  <r>
    <n v="76"/>
    <x v="34"/>
    <s v="Ken Brennan"/>
    <s v="Corporate"/>
    <s v="United States"/>
    <s v="Houston"/>
    <x v="5"/>
    <s v="OFF-BI-10004182"/>
    <s v="Office Supplies"/>
    <x v="73"/>
    <n v="1.2479999999999998"/>
    <n v="3"/>
    <n v="3.7439999999999993"/>
    <n v="0.8"/>
    <n v="2.9951999999999996"/>
    <n v="0.74879999999999969"/>
  </r>
  <r>
    <n v="77"/>
    <x v="34"/>
    <s v="Ken Brennan"/>
    <s v="Corporate"/>
    <s v="United States"/>
    <s v="Houston"/>
    <x v="5"/>
    <s v="FUR-FU-10000260"/>
    <s v="Furniture"/>
    <x v="74"/>
    <n v="9.7080000000000002"/>
    <n v="3"/>
    <n v="29.124000000000002"/>
    <n v="0.6"/>
    <n v="17.474399999999999"/>
    <n v="11.649600000000003"/>
  </r>
  <r>
    <n v="78"/>
    <x v="34"/>
    <s v="Ken Brennan"/>
    <s v="Corporate"/>
    <s v="United States"/>
    <s v="Houston"/>
    <x v="5"/>
    <s v="OFF-ST-10000615"/>
    <s v="Office Supplies"/>
    <x v="75"/>
    <n v="27.240000000000002"/>
    <n v="3"/>
    <n v="81.72"/>
    <n v="0.2"/>
    <n v="16.344000000000001"/>
    <n v="65.376000000000005"/>
  </r>
  <r>
    <n v="79"/>
    <x v="35"/>
    <s v="Joel Eaton"/>
    <s v="Consumer"/>
    <s v="United States"/>
    <s v="Houston"/>
    <x v="5"/>
    <s v="FUR-FU-10003194"/>
    <s v="Furniture"/>
    <x v="76"/>
    <n v="19.3"/>
    <n v="5"/>
    <n v="96.5"/>
    <n v="0.6"/>
    <n v="57.9"/>
    <n v="38.6"/>
  </r>
  <r>
    <n v="80"/>
    <x v="1"/>
    <s v="Stewart Carmichael"/>
    <s v="Corporate"/>
    <s v="United States"/>
    <s v="Decatur"/>
    <x v="19"/>
    <s v="OFF-AP-10002118"/>
    <s v="Office Supplies"/>
    <x v="77"/>
    <n v="208.16"/>
    <n v="1"/>
    <n v="208.16"/>
    <n v="0"/>
    <n v="0"/>
    <n v="208.16"/>
  </r>
  <r>
    <n v="81"/>
    <x v="1"/>
    <s v="Stewart Carmichael"/>
    <s v="Corporate"/>
    <s v="United States"/>
    <s v="Decatur"/>
    <x v="19"/>
    <s v="OFF-BI-10002309"/>
    <s v="Office Supplies"/>
    <x v="78"/>
    <n v="16.740000000000002"/>
    <n v="3"/>
    <n v="50.220000000000006"/>
    <n v="0"/>
    <n v="0"/>
    <n v="50.220000000000006"/>
  </r>
  <r>
    <n v="82"/>
    <x v="36"/>
    <s v="Duane Noonan"/>
    <s v="Consumer"/>
    <s v="United States"/>
    <s v="San Francisco"/>
    <x v="1"/>
    <s v="OFF-AR-10002053"/>
    <s v="Office Supplies"/>
    <x v="79"/>
    <n v="14.9"/>
    <n v="5"/>
    <n v="74.5"/>
    <n v="0"/>
    <n v="0"/>
    <n v="74.5"/>
  </r>
  <r>
    <n v="83"/>
    <x v="36"/>
    <s v="Duane Noonan"/>
    <s v="Consumer"/>
    <s v="United States"/>
    <s v="San Francisco"/>
    <x v="1"/>
    <s v="OFF-ST-10002370"/>
    <s v="Office Supplies"/>
    <x v="80"/>
    <n v="21.39"/>
    <n v="1"/>
    <n v="21.39"/>
    <n v="0"/>
    <n v="0"/>
    <n v="21.39"/>
  </r>
  <r>
    <n v="84"/>
    <x v="37"/>
    <s v="Julie Creighton"/>
    <s v="Corporate"/>
    <s v="United States"/>
    <s v="Durham"/>
    <x v="3"/>
    <s v="OFF-EN-10000927"/>
    <s v="Office Supplies"/>
    <x v="81"/>
    <n v="200.98400000000004"/>
    <n v="7"/>
    <n v="1406.8880000000004"/>
    <n v="0.2"/>
    <n v="281.37760000000009"/>
    <n v="1125.5104000000003"/>
  </r>
  <r>
    <n v="85"/>
    <x v="38"/>
    <s v="Christopher Schild"/>
    <s v="Home Office"/>
    <s v="United States"/>
    <s v="Chicago"/>
    <x v="10"/>
    <s v="OFF-ST-10003656"/>
    <s v="Office Supplies"/>
    <x v="82"/>
    <n v="230.376"/>
    <n v="3"/>
    <n v="691.12800000000004"/>
    <n v="0.2"/>
    <n v="138.22560000000001"/>
    <n v="552.90240000000006"/>
  </r>
  <r>
    <n v="86"/>
    <x v="39"/>
    <s v="Patrick O'Donnell"/>
    <s v="Consumer"/>
    <s v="United States"/>
    <s v="Columbia"/>
    <x v="20"/>
    <s v="FUR-CH-10000863"/>
    <s v="Furniture"/>
    <x v="83"/>
    <n v="301.95999999999998"/>
    <n v="2"/>
    <n v="603.91999999999996"/>
    <n v="0"/>
    <n v="0"/>
    <n v="603.91999999999996"/>
  </r>
  <r>
    <n v="87"/>
    <x v="40"/>
    <s v="Paul Gonzalez"/>
    <s v="Consumer"/>
    <s v="United States"/>
    <s v="Rochester"/>
    <x v="11"/>
    <s v="TEC-AC-10001998"/>
    <s v="Technology"/>
    <x v="84"/>
    <n v="19.989999999999998"/>
    <n v="1"/>
    <n v="19.989999999999998"/>
    <n v="0"/>
    <n v="0"/>
    <n v="19.989999999999998"/>
  </r>
  <r>
    <n v="88"/>
    <x v="40"/>
    <s v="Paul Gonzalez"/>
    <s v="Consumer"/>
    <s v="United States"/>
    <s v="Rochester"/>
    <x v="11"/>
    <s v="OFF-LA-10000134"/>
    <s v="Office Supplies"/>
    <x v="85"/>
    <n v="6.16"/>
    <n v="2"/>
    <n v="12.32"/>
    <n v="0"/>
    <n v="0"/>
    <n v="12.32"/>
  </r>
  <r>
    <n v="89"/>
    <x v="41"/>
    <s v="Gary Mitchum"/>
    <s v="Home Office"/>
    <s v="United States"/>
    <s v="Houston"/>
    <x v="5"/>
    <s v="OFF-ST-10003442"/>
    <s v="Office Supplies"/>
    <x v="86"/>
    <n v="158.36800000000002"/>
    <n v="7"/>
    <n v="1108.5760000000002"/>
    <n v="0.2"/>
    <n v="221.71520000000007"/>
    <n v="886.86080000000015"/>
  </r>
  <r>
    <n v="90"/>
    <x v="42"/>
    <s v="Jim Sink"/>
    <s v="Corporate"/>
    <s v="United States"/>
    <s v="Los Angeles"/>
    <x v="1"/>
    <s v="OFF-AR-10004930"/>
    <s v="Office Supplies"/>
    <x v="87"/>
    <n v="20.100000000000001"/>
    <n v="3"/>
    <n v="60.300000000000004"/>
    <n v="0"/>
    <n v="0"/>
    <n v="60.300000000000004"/>
  </r>
  <r>
    <n v="91"/>
    <x v="42"/>
    <s v="Jim Sink"/>
    <s v="Corporate"/>
    <s v="United States"/>
    <s v="Los Angeles"/>
    <x v="1"/>
    <s v="TEC-PH-10004093"/>
    <s v="Technology"/>
    <x v="40"/>
    <n v="73.584000000000003"/>
    <n v="2"/>
    <n v="147.16800000000001"/>
    <n v="0.2"/>
    <n v="29.433600000000002"/>
    <n v="117.73440000000001"/>
  </r>
  <r>
    <n v="92"/>
    <x v="42"/>
    <s v="Jim Sink"/>
    <s v="Corporate"/>
    <s v="United States"/>
    <s v="Los Angeles"/>
    <x v="1"/>
    <s v="OFF-PA-10000304"/>
    <s v="Office Supplies"/>
    <x v="88"/>
    <n v="6.48"/>
    <n v="1"/>
    <n v="6.48"/>
    <n v="0"/>
    <n v="0"/>
    <n v="6.48"/>
  </r>
  <r>
    <n v="93"/>
    <x v="43"/>
    <s v="Karl Braun"/>
    <s v="Consumer"/>
    <s v="United States"/>
    <s v="Minneapolis"/>
    <x v="11"/>
    <s v="OFF-PA-10003177"/>
    <s v="Office Supplies"/>
    <x v="89"/>
    <n v="12.96"/>
    <n v="2"/>
    <n v="25.92"/>
    <n v="0"/>
    <n v="0"/>
    <n v="25.92"/>
  </r>
  <r>
    <n v="94"/>
    <x v="43"/>
    <s v="Karl Braun"/>
    <s v="Consumer"/>
    <s v="United States"/>
    <s v="Minneapolis"/>
    <x v="11"/>
    <s v="FUR-FU-10003799"/>
    <s v="Furniture"/>
    <x v="90"/>
    <n v="53.34"/>
    <n v="3"/>
    <n v="160.02000000000001"/>
    <n v="0"/>
    <n v="0"/>
    <n v="160.02000000000001"/>
  </r>
  <r>
    <n v="95"/>
    <x v="43"/>
    <s v="Karl Braun"/>
    <s v="Consumer"/>
    <s v="United States"/>
    <s v="Minneapolis"/>
    <x v="11"/>
    <s v="OFF-BI-10002852"/>
    <s v="Office Supplies"/>
    <x v="91"/>
    <n v="32.96"/>
    <n v="2"/>
    <n v="65.92"/>
    <n v="0"/>
    <n v="0"/>
    <n v="65.92"/>
  </r>
  <r>
    <n v="96"/>
    <x v="44"/>
    <s v="Roger Barcio"/>
    <s v="Home Office"/>
    <s v="United States"/>
    <s v="Portland"/>
    <x v="21"/>
    <s v="OFF-BI-10004738"/>
    <s v="Office Supplies"/>
    <x v="92"/>
    <n v="5.6820000000000013"/>
    <n v="1"/>
    <n v="5.6820000000000013"/>
    <n v="0.7"/>
    <n v="3.9774000000000007"/>
    <n v="1.7046000000000006"/>
  </r>
  <r>
    <n v="97"/>
    <x v="45"/>
    <s v="Parhena Norris"/>
    <s v="Home Office"/>
    <s v="United States"/>
    <s v="New York City"/>
    <x v="15"/>
    <s v="FUR-FU-10000629"/>
    <s v="Furniture"/>
    <x v="93"/>
    <n v="96.53"/>
    <n v="7"/>
    <n v="675.71"/>
    <n v="0"/>
    <n v="0"/>
    <n v="675.71"/>
  </r>
  <r>
    <n v="98"/>
    <x v="46"/>
    <s v="Katherine Ducich"/>
    <s v="Consumer"/>
    <s v="United States"/>
    <s v="San Francisco"/>
    <x v="1"/>
    <s v="OFF-BI-10001721"/>
    <s v="Office Supplies"/>
    <x v="94"/>
    <n v="51.311999999999998"/>
    <n v="3"/>
    <n v="153.93599999999998"/>
    <n v="0.2"/>
    <n v="30.787199999999999"/>
    <n v="123.14879999999998"/>
  </r>
  <r>
    <n v="99"/>
    <x v="47"/>
    <s v="Elpida Rittenbach"/>
    <s v="Corporate"/>
    <s v="United States"/>
    <s v="Saint Paul"/>
    <x v="11"/>
    <s v="OFF-AP-10000358"/>
    <s v="Office Supplies"/>
    <x v="95"/>
    <n v="77.88"/>
    <n v="6"/>
    <n v="467.28"/>
    <n v="0"/>
    <n v="0"/>
    <n v="467.28"/>
  </r>
  <r>
    <n v="100"/>
    <x v="48"/>
    <s v="Rick Bensley"/>
    <s v="Home Office"/>
    <s v="United States"/>
    <s v="Chicago"/>
    <x v="10"/>
    <s v="OFF-PA-10003256"/>
    <s v="Office Supplies"/>
    <x v="96"/>
    <n v="64.623999999999995"/>
    <n v="7"/>
    <n v="452.36799999999994"/>
    <n v="0.2"/>
    <n v="90.47359999999999"/>
    <n v="361.89439999999996"/>
  </r>
  <r>
    <n v="101"/>
    <x v="48"/>
    <s v="Rick Bensley"/>
    <s v="Home Office"/>
    <s v="United States"/>
    <s v="Chicago"/>
    <x v="10"/>
    <s v="TEC-AC-10001767"/>
    <s v="Technology"/>
    <x v="97"/>
    <n v="95.976000000000013"/>
    <n v="3"/>
    <n v="287.92800000000005"/>
    <n v="0.2"/>
    <n v="57.585600000000014"/>
    <n v="230.34240000000005"/>
  </r>
  <r>
    <n v="102"/>
    <x v="48"/>
    <s v="Rick Bensley"/>
    <s v="Home Office"/>
    <s v="United States"/>
    <s v="Chicago"/>
    <x v="10"/>
    <s v="OFF-BI-10002609"/>
    <s v="Office Supplies"/>
    <x v="98"/>
    <n v="1.7879999999999996"/>
    <n v="3"/>
    <n v="5.363999999999999"/>
    <n v="0.8"/>
    <n v="4.291199999999999"/>
    <n v="1.0728"/>
  </r>
  <r>
    <n v="103"/>
    <x v="49"/>
    <s v="Gary Zandusky"/>
    <s v="Consumer"/>
    <s v="United States"/>
    <s v="Rochester"/>
    <x v="11"/>
    <s v="OFF-PA-10004040"/>
    <s v="Office Supplies"/>
    <x v="99"/>
    <n v="23.92"/>
    <n v="4"/>
    <n v="95.68"/>
    <n v="0"/>
    <n v="0"/>
    <n v="95.68"/>
  </r>
  <r>
    <n v="104"/>
    <x v="50"/>
    <s v="Lena Cacioppo"/>
    <s v="Consumer"/>
    <s v="United States"/>
    <s v="Aurora"/>
    <x v="22"/>
    <s v="TEC-AC-10001552"/>
    <s v="Technology"/>
    <x v="100"/>
    <n v="238.89600000000002"/>
    <n v="6"/>
    <n v="1433.3760000000002"/>
    <n v="0.2"/>
    <n v="286.67520000000007"/>
    <n v="1146.7008000000001"/>
  </r>
  <r>
    <n v="105"/>
    <x v="50"/>
    <s v="Lena Cacioppo"/>
    <s v="Consumer"/>
    <s v="United States"/>
    <s v="Aurora"/>
    <x v="22"/>
    <s v="FUR-FU-10004006"/>
    <s v="Furniture"/>
    <x v="101"/>
    <n v="102.35999999999999"/>
    <n v="3"/>
    <n v="307.07999999999993"/>
    <n v="0.2"/>
    <n v="61.41599999999999"/>
    <n v="245.66399999999993"/>
  </r>
  <r>
    <n v="106"/>
    <x v="50"/>
    <s v="Lena Cacioppo"/>
    <s v="Consumer"/>
    <s v="United States"/>
    <s v="Aurora"/>
    <x v="22"/>
    <s v="OFF-BI-10002794"/>
    <s v="Office Supplies"/>
    <x v="102"/>
    <n v="36.882000000000005"/>
    <n v="3"/>
    <n v="110.64600000000002"/>
    <n v="0.7"/>
    <n v="77.452200000000005"/>
    <n v="33.19380000000001"/>
  </r>
  <r>
    <n v="107"/>
    <x v="51"/>
    <s v="Janet Martin"/>
    <s v="Consumer"/>
    <s v="United States"/>
    <s v="Charlotte"/>
    <x v="3"/>
    <s v="TEC-AC-10003499"/>
    <s v="Technology"/>
    <x v="103"/>
    <n v="74.112000000000009"/>
    <n v="8"/>
    <n v="592.89600000000007"/>
    <n v="0.2"/>
    <n v="118.57920000000001"/>
    <n v="474.31680000000006"/>
  </r>
  <r>
    <n v="108"/>
    <x v="51"/>
    <s v="Janet Martin"/>
    <s v="Consumer"/>
    <s v="United States"/>
    <s v="Charlotte"/>
    <x v="3"/>
    <s v="TEC-PH-10002844"/>
    <s v="Technology"/>
    <x v="104"/>
    <n v="27.992000000000004"/>
    <n v="1"/>
    <n v="27.992000000000004"/>
    <n v="0.2"/>
    <n v="5.5984000000000016"/>
    <n v="22.393600000000003"/>
  </r>
  <r>
    <n v="109"/>
    <x v="51"/>
    <s v="Janet Martin"/>
    <s v="Consumer"/>
    <s v="United States"/>
    <s v="Charlotte"/>
    <x v="3"/>
    <s v="OFF-AR-10000390"/>
    <s v="Office Supplies"/>
    <x v="105"/>
    <n v="3.3040000000000003"/>
    <n v="1"/>
    <n v="3.3040000000000003"/>
    <n v="0.2"/>
    <n v="0.66080000000000005"/>
    <n v="2.6432000000000002"/>
  </r>
  <r>
    <n v="110"/>
    <x v="52"/>
    <s v="Pete Armstrong"/>
    <s v="Home Office"/>
    <s v="United States"/>
    <s v="Orland Park"/>
    <x v="10"/>
    <s v="TEC-AC-10000844"/>
    <s v="Technology"/>
    <x v="106"/>
    <n v="339.96000000000004"/>
    <n v="5"/>
    <n v="1699.8000000000002"/>
    <n v="0.2"/>
    <n v="339.96000000000004"/>
    <n v="1359.8400000000001"/>
  </r>
  <r>
    <n v="111"/>
    <x v="53"/>
    <s v="Cynthia Voltz"/>
    <s v="Corporate"/>
    <s v="United States"/>
    <s v="New York City"/>
    <x v="15"/>
    <s v="FUR-FU-10001934"/>
    <s v="Furniture"/>
    <x v="107"/>
    <n v="41.96"/>
    <n v="2"/>
    <n v="83.92"/>
    <n v="0"/>
    <n v="0"/>
    <n v="83.92"/>
  </r>
  <r>
    <n v="112"/>
    <x v="54"/>
    <s v="Clay Ludtke"/>
    <s v="Consumer"/>
    <s v="United States"/>
    <s v="Urbandale"/>
    <x v="23"/>
    <s v="OFF-AR-10000380"/>
    <s v="Office Supplies"/>
    <x v="108"/>
    <n v="75.959999999999994"/>
    <n v="2"/>
    <n v="151.91999999999999"/>
    <n v="0"/>
    <n v="0"/>
    <n v="151.91999999999999"/>
  </r>
  <r>
    <n v="113"/>
    <x v="54"/>
    <s v="Clay Ludtke"/>
    <s v="Consumer"/>
    <s v="United States"/>
    <s v="Urbandale"/>
    <x v="23"/>
    <s v="OFF-BI-10003981"/>
    <s v="Office Supplies"/>
    <x v="109"/>
    <n v="27.240000000000002"/>
    <n v="6"/>
    <n v="163.44"/>
    <n v="0"/>
    <n v="0"/>
    <n v="163.44"/>
  </r>
  <r>
    <n v="114"/>
    <x v="55"/>
    <s v="Ryan Crowe"/>
    <s v="Consumer"/>
    <s v="United States"/>
    <s v="Columbus"/>
    <x v="24"/>
    <s v="OFF-FA-10000621"/>
    <s v="Office Supplies"/>
    <x v="110"/>
    <n v="40.096000000000004"/>
    <n v="14"/>
    <n v="561.34400000000005"/>
    <n v="0.2"/>
    <n v="112.26880000000001"/>
    <n v="449.07520000000005"/>
  </r>
  <r>
    <n v="115"/>
    <x v="55"/>
    <s v="Ryan Crowe"/>
    <s v="Consumer"/>
    <s v="United States"/>
    <s v="Columbus"/>
    <x v="24"/>
    <s v="OFF-EN-10002600"/>
    <s v="Office Supplies"/>
    <x v="111"/>
    <n v="4.7200000000000006"/>
    <n v="2"/>
    <n v="9.4400000000000013"/>
    <n v="0.2"/>
    <n v="1.8880000000000003"/>
    <n v="7.5520000000000014"/>
  </r>
  <r>
    <n v="116"/>
    <x v="55"/>
    <s v="Ryan Crowe"/>
    <s v="Consumer"/>
    <s v="United States"/>
    <s v="Columbus"/>
    <x v="24"/>
    <s v="OFF-PA-10004965"/>
    <s v="Office Supplies"/>
    <x v="112"/>
    <n v="23.976000000000003"/>
    <n v="3"/>
    <n v="71.928000000000011"/>
    <n v="0.2"/>
    <n v="14.385600000000004"/>
    <n v="57.542400000000008"/>
  </r>
  <r>
    <n v="117"/>
    <x v="55"/>
    <s v="Ryan Crowe"/>
    <s v="Consumer"/>
    <s v="United States"/>
    <s v="Columbus"/>
    <x v="24"/>
    <s v="OFF-EN-10002504"/>
    <s v="Office Supplies"/>
    <x v="113"/>
    <n v="130.464"/>
    <n v="6"/>
    <n v="782.78399999999999"/>
    <n v="0.2"/>
    <n v="156.55680000000001"/>
    <n v="626.22720000000004"/>
  </r>
  <r>
    <n v="118"/>
    <x v="56"/>
    <s v="Dave Kipp"/>
    <s v="Consumer"/>
    <s v="United States"/>
    <s v="Seattle"/>
    <x v="4"/>
    <s v="FUR-TA-10001768"/>
    <s v="Furniture"/>
    <x v="114"/>
    <n v="787.53"/>
    <n v="3"/>
    <n v="2362.59"/>
    <n v="0"/>
    <n v="0"/>
    <n v="2362.59"/>
  </r>
  <r>
    <n v="119"/>
    <x v="57"/>
    <s v="Greg Guthrie"/>
    <s v="Corporate"/>
    <s v="United States"/>
    <s v="Bristol"/>
    <x v="18"/>
    <s v="OFF-BI-10003650"/>
    <s v="Office Supplies"/>
    <x v="115"/>
    <n v="157.79400000000004"/>
    <n v="1"/>
    <n v="157.79400000000004"/>
    <n v="0.7"/>
    <n v="110.45580000000002"/>
    <n v="47.338200000000015"/>
  </r>
  <r>
    <n v="120"/>
    <x v="1"/>
    <s v="Steven Cartwright"/>
    <s v="Consumer"/>
    <s v="United States"/>
    <s v="Wilmington"/>
    <x v="13"/>
    <s v="FUR-FU-10002157"/>
    <s v="Furniture"/>
    <x v="116"/>
    <n v="47.04"/>
    <n v="3"/>
    <n v="141.12"/>
    <n v="0"/>
    <n v="0"/>
    <n v="141.12"/>
  </r>
  <r>
    <n v="121"/>
    <x v="1"/>
    <s v="Steven Cartwright"/>
    <s v="Consumer"/>
    <s v="United States"/>
    <s v="Wilmington"/>
    <x v="13"/>
    <s v="OFF-BI-10003910"/>
    <s v="Office Supplies"/>
    <x v="8"/>
    <n v="30.84"/>
    <n v="4"/>
    <n v="123.36"/>
    <n v="0"/>
    <n v="0"/>
    <n v="123.36"/>
  </r>
  <r>
    <n v="122"/>
    <x v="1"/>
    <s v="Steven Cartwright"/>
    <s v="Consumer"/>
    <s v="United States"/>
    <s v="Wilmington"/>
    <x v="13"/>
    <s v="OFF-ST-10000777"/>
    <s v="Office Supplies"/>
    <x v="117"/>
    <n v="226.56"/>
    <n v="6"/>
    <n v="1359.3600000000001"/>
    <n v="0"/>
    <n v="0"/>
    <n v="1359.3600000000001"/>
  </r>
  <r>
    <n v="123"/>
    <x v="1"/>
    <s v="Steven Cartwright"/>
    <s v="Consumer"/>
    <s v="United States"/>
    <s v="Wilmington"/>
    <x v="13"/>
    <s v="OFF-EN-10002500"/>
    <s v="Office Supplies"/>
    <x v="118"/>
    <n v="115.02"/>
    <n v="9"/>
    <n v="1035.18"/>
    <n v="0"/>
    <n v="0"/>
    <n v="1035.18"/>
  </r>
  <r>
    <n v="124"/>
    <x v="1"/>
    <s v="Steven Cartwright"/>
    <s v="Consumer"/>
    <s v="United States"/>
    <s v="Wilmington"/>
    <x v="13"/>
    <s v="TEC-PH-10003875"/>
    <s v="Technology"/>
    <x v="119"/>
    <n v="68.040000000000006"/>
    <n v="7"/>
    <n v="476.28000000000003"/>
    <n v="0"/>
    <n v="0"/>
    <n v="476.28000000000003"/>
  </r>
  <r>
    <n v="125"/>
    <x v="58"/>
    <s v="Alan Dominguez"/>
    <s v="Home Office"/>
    <s v="United States"/>
    <s v="Houston"/>
    <x v="5"/>
    <s v="FUR-CH-10004063"/>
    <s v="Furniture"/>
    <x v="120"/>
    <n v="600.55799999999999"/>
    <n v="3"/>
    <n v="1801.674"/>
    <n v="0.3"/>
    <n v="540.50220000000002"/>
    <n v="1261.1718000000001"/>
  </r>
  <r>
    <n v="126"/>
    <x v="59"/>
    <s v="Philip Fox"/>
    <s v="Consumer"/>
    <s v="United States"/>
    <s v="Bloomington"/>
    <x v="10"/>
    <s v="FUR-TA-10004534"/>
    <s v="Furniture"/>
    <x v="121"/>
    <n v="617.70000000000005"/>
    <n v="6"/>
    <n v="3706.2000000000003"/>
    <n v="0.5"/>
    <n v="1853.1000000000001"/>
    <n v="1853.1000000000001"/>
  </r>
  <r>
    <n v="127"/>
    <x v="60"/>
    <s v="Troy Staebel"/>
    <s v="Consumer"/>
    <s v="United States"/>
    <s v="Phoenix"/>
    <x v="16"/>
    <s v="OFF-BI-10003274"/>
    <s v="Office Supplies"/>
    <x v="122"/>
    <n v="2.3880000000000003"/>
    <n v="2"/>
    <n v="4.7760000000000007"/>
    <n v="0.7"/>
    <n v="3.3432000000000004"/>
    <n v="1.4328000000000003"/>
  </r>
  <r>
    <n v="128"/>
    <x v="60"/>
    <s v="Troy Staebel"/>
    <s v="Consumer"/>
    <s v="United States"/>
    <s v="Phoenix"/>
    <x v="16"/>
    <s v="OFF-ST-10002974"/>
    <s v="Office Supplies"/>
    <x v="123"/>
    <n v="243.99200000000002"/>
    <n v="7"/>
    <n v="1707.9440000000002"/>
    <n v="0.2"/>
    <n v="341.58880000000005"/>
    <n v="1366.3552000000002"/>
  </r>
  <r>
    <n v="129"/>
    <x v="61"/>
    <s v="Lindsay Shagiari"/>
    <s v="Home Office"/>
    <s v="United States"/>
    <s v="Los Angeles"/>
    <x v="1"/>
    <s v="FUR-CH-10001146"/>
    <s v="Furniture"/>
    <x v="124"/>
    <n v="81.424000000000007"/>
    <n v="2"/>
    <n v="162.84800000000001"/>
    <n v="0.2"/>
    <n v="32.569600000000001"/>
    <n v="130.2784"/>
  </r>
  <r>
    <n v="130"/>
    <x v="61"/>
    <s v="Lindsay Shagiari"/>
    <s v="Home Office"/>
    <s v="United States"/>
    <s v="Los Angeles"/>
    <x v="1"/>
    <s v="FUR-FU-10003773"/>
    <s v="Furniture"/>
    <x v="125"/>
    <n v="238.56"/>
    <n v="3"/>
    <n v="715.68000000000006"/>
    <n v="0"/>
    <n v="0"/>
    <n v="715.68000000000006"/>
  </r>
  <r>
    <n v="131"/>
    <x v="62"/>
    <s v="Dorothy Wardle"/>
    <s v="Corporate"/>
    <s v="United States"/>
    <s v="Columbus"/>
    <x v="24"/>
    <s v="TEC-PH-10002293"/>
    <s v="Technology"/>
    <x v="126"/>
    <n v="59.969999999999992"/>
    <n v="5"/>
    <n v="299.84999999999997"/>
    <n v="0.4"/>
    <n v="119.94"/>
    <n v="179.90999999999997"/>
  </r>
  <r>
    <n v="132"/>
    <x v="62"/>
    <s v="Dorothy Wardle"/>
    <s v="Corporate"/>
    <s v="United States"/>
    <s v="Columbus"/>
    <x v="24"/>
    <s v="OFF-PA-10002377"/>
    <s v="Office Supplies"/>
    <x v="127"/>
    <n v="78.304000000000002"/>
    <n v="2"/>
    <n v="156.608"/>
    <n v="0.2"/>
    <n v="31.321600000000004"/>
    <n v="125.2864"/>
  </r>
  <r>
    <n v="133"/>
    <x v="62"/>
    <s v="Dorothy Wardle"/>
    <s v="Corporate"/>
    <s v="United States"/>
    <s v="Columbus"/>
    <x v="24"/>
    <s v="OFF-FA-10002780"/>
    <s v="Office Supplies"/>
    <x v="128"/>
    <n v="21.456"/>
    <n v="9"/>
    <n v="193.10399999999998"/>
    <n v="0.2"/>
    <n v="38.620800000000003"/>
    <n v="154.48319999999998"/>
  </r>
  <r>
    <n v="134"/>
    <x v="63"/>
    <s v="Lena Creighton"/>
    <s v="Consumer"/>
    <s v="United States"/>
    <s v="Roseville"/>
    <x v="1"/>
    <s v="OFF-PA-10001804"/>
    <s v="Office Supplies"/>
    <x v="129"/>
    <n v="20.04"/>
    <n v="3"/>
    <n v="60.12"/>
    <n v="0"/>
    <n v="0"/>
    <n v="60.12"/>
  </r>
  <r>
    <n v="135"/>
    <x v="63"/>
    <s v="Lena Creighton"/>
    <s v="Consumer"/>
    <s v="United States"/>
    <s v="Roseville"/>
    <x v="1"/>
    <s v="OFF-PA-10001736"/>
    <s v="Office Supplies"/>
    <x v="130"/>
    <n v="35.44"/>
    <n v="1"/>
    <n v="35.44"/>
    <n v="0"/>
    <n v="0"/>
    <n v="35.44"/>
  </r>
  <r>
    <n v="136"/>
    <x v="63"/>
    <s v="Lena Creighton"/>
    <s v="Consumer"/>
    <s v="United States"/>
    <s v="Roseville"/>
    <x v="1"/>
    <s v="OFF-AR-10001149"/>
    <s v="Office Supplies"/>
    <x v="131"/>
    <n v="11.52"/>
    <n v="4"/>
    <n v="46.08"/>
    <n v="0"/>
    <n v="0"/>
    <n v="46.08"/>
  </r>
  <r>
    <n v="137"/>
    <x v="63"/>
    <s v="Lena Creighton"/>
    <s v="Consumer"/>
    <s v="United States"/>
    <s v="Roseville"/>
    <x v="1"/>
    <s v="OFF-FA-10002988"/>
    <s v="Office Supplies"/>
    <x v="132"/>
    <n v="4.0199999999999996"/>
    <n v="2"/>
    <n v="8.0399999999999991"/>
    <n v="0"/>
    <n v="0"/>
    <n v="8.0399999999999991"/>
  </r>
  <r>
    <n v="138"/>
    <x v="63"/>
    <s v="Lena Creighton"/>
    <s v="Consumer"/>
    <s v="United States"/>
    <s v="Roseville"/>
    <x v="1"/>
    <s v="OFF-BI-10004781"/>
    <s v="Office Supplies"/>
    <x v="133"/>
    <n v="76.176000000000002"/>
    <n v="3"/>
    <n v="228.52800000000002"/>
    <n v="0.2"/>
    <n v="45.705600000000004"/>
    <n v="182.82240000000002"/>
  </r>
  <r>
    <n v="139"/>
    <x v="63"/>
    <s v="Lena Creighton"/>
    <s v="Consumer"/>
    <s v="United States"/>
    <s v="Roseville"/>
    <x v="1"/>
    <s v="OFF-SU-10001218"/>
    <s v="Office Supplies"/>
    <x v="134"/>
    <n v="65.88"/>
    <n v="6"/>
    <n v="395.28"/>
    <n v="0"/>
    <n v="0"/>
    <n v="395.28"/>
  </r>
  <r>
    <n v="140"/>
    <x v="63"/>
    <s v="Lena Creighton"/>
    <s v="Consumer"/>
    <s v="United States"/>
    <s v="Roseville"/>
    <x v="1"/>
    <s v="FUR-FU-10001706"/>
    <s v="Furniture"/>
    <x v="50"/>
    <n v="43.120000000000005"/>
    <n v="14"/>
    <n v="603.68000000000006"/>
    <n v="0"/>
    <n v="0"/>
    <n v="603.68000000000006"/>
  </r>
  <r>
    <n v="141"/>
    <x v="64"/>
    <s v="Jonathan Doherty"/>
    <s v="Corporate"/>
    <s v="United States"/>
    <s v="Philadelphia"/>
    <x v="9"/>
    <s v="FUR-FU-10004848"/>
    <s v="Furniture"/>
    <x v="28"/>
    <n v="82.800000000000011"/>
    <n v="2"/>
    <n v="165.60000000000002"/>
    <n v="0.2"/>
    <n v="33.120000000000005"/>
    <n v="132.48000000000002"/>
  </r>
  <r>
    <n v="142"/>
    <x v="65"/>
    <s v="Sally Hughsby"/>
    <s v="Corporate"/>
    <s v="United States"/>
    <s v="San Francisco"/>
    <x v="1"/>
    <s v="OFF-AR-10000940"/>
    <s v="Office Supplies"/>
    <x v="135"/>
    <n v="8.82"/>
    <n v="3"/>
    <n v="26.46"/>
    <n v="0"/>
    <n v="0"/>
    <n v="26.46"/>
  </r>
  <r>
    <n v="143"/>
    <x v="65"/>
    <s v="Sally Hughsby"/>
    <s v="Corporate"/>
    <s v="United States"/>
    <s v="San Francisco"/>
    <x v="1"/>
    <s v="OFF-EN-10004030"/>
    <s v="Office Supplies"/>
    <x v="136"/>
    <n v="10.86"/>
    <n v="3"/>
    <n v="32.58"/>
    <n v="0"/>
    <n v="0"/>
    <n v="32.58"/>
  </r>
  <r>
    <n v="144"/>
    <x v="65"/>
    <s v="Sally Hughsby"/>
    <s v="Corporate"/>
    <s v="United States"/>
    <s v="San Francisco"/>
    <x v="1"/>
    <s v="OFF-PA-10004327"/>
    <s v="Office Supplies"/>
    <x v="137"/>
    <n v="143.69999999999999"/>
    <n v="3"/>
    <n v="431.09999999999997"/>
    <n v="0"/>
    <n v="0"/>
    <n v="431.09999999999997"/>
  </r>
  <r>
    <n v="145"/>
    <x v="66"/>
    <s v="Sandra Glassco"/>
    <s v="Consumer"/>
    <s v="United States"/>
    <s v="Independence"/>
    <x v="25"/>
    <s v="OFF-AP-10001058"/>
    <s v="Office Supplies"/>
    <x v="138"/>
    <n v="839.43000000000006"/>
    <n v="3"/>
    <n v="2518.29"/>
    <n v="0"/>
    <n v="0"/>
    <n v="2518.29"/>
  </r>
  <r>
    <n v="146"/>
    <x v="67"/>
    <s v="Helen Andreada"/>
    <s v="Consumer"/>
    <s v="United States"/>
    <s v="Pasadena"/>
    <x v="1"/>
    <s v="OFF-ST-10003656"/>
    <s v="Office Supplies"/>
    <x v="82"/>
    <n v="671.93"/>
    <n v="7"/>
    <n v="4703.5099999999993"/>
    <n v="0"/>
    <n v="0"/>
    <n v="4703.5099999999993"/>
  </r>
  <r>
    <n v="147"/>
    <x v="68"/>
    <s v="Maureen Gastineau"/>
    <s v="Home Office"/>
    <s v="United States"/>
    <s v="Newark"/>
    <x v="24"/>
    <s v="FUR-FU-10000521"/>
    <s v="Furniture"/>
    <x v="139"/>
    <n v="93.888000000000005"/>
    <n v="4"/>
    <n v="375.55200000000002"/>
    <n v="0.2"/>
    <n v="75.110400000000013"/>
    <n v="300.44159999999999"/>
  </r>
  <r>
    <n v="148"/>
    <x v="5"/>
    <s v="Justin Ellison"/>
    <s v="Corporate"/>
    <s v="United States"/>
    <s v="Franklin"/>
    <x v="6"/>
    <s v="TEC-PH-10000215"/>
    <s v="Technology"/>
    <x v="140"/>
    <n v="384.45000000000005"/>
    <n v="11"/>
    <n v="4228.9500000000007"/>
    <n v="0"/>
    <n v="0"/>
    <n v="4228.9500000000007"/>
  </r>
  <r>
    <n v="149"/>
    <x v="5"/>
    <s v="Justin Ellison"/>
    <s v="Corporate"/>
    <s v="United States"/>
    <s v="Franklin"/>
    <x v="6"/>
    <s v="TEC-PH-10001448"/>
    <s v="Technology"/>
    <x v="141"/>
    <n v="149.97"/>
    <n v="3"/>
    <n v="449.90999999999997"/>
    <n v="0"/>
    <n v="0"/>
    <n v="449.90999999999997"/>
  </r>
  <r>
    <n v="150"/>
    <x v="5"/>
    <s v="Justin Ellison"/>
    <s v="Corporate"/>
    <s v="United States"/>
    <s v="Franklin"/>
    <x v="6"/>
    <s v="FUR-CH-10000454"/>
    <s v="Furniture"/>
    <x v="1"/>
    <n v="1951.84"/>
    <n v="8"/>
    <n v="15614.72"/>
    <n v="0"/>
    <n v="0"/>
    <n v="15614.72"/>
  </r>
  <r>
    <n v="151"/>
    <x v="5"/>
    <s v="Justin Ellison"/>
    <s v="Corporate"/>
    <s v="United States"/>
    <s v="Franklin"/>
    <x v="6"/>
    <s v="OFF-BI-10002735"/>
    <s v="Office Supplies"/>
    <x v="142"/>
    <n v="171.55"/>
    <n v="5"/>
    <n v="857.75"/>
    <n v="0"/>
    <n v="0"/>
    <n v="857.75"/>
  </r>
  <r>
    <n v="152"/>
    <x v="69"/>
    <s v="Tamara Willingham"/>
    <s v="Home Office"/>
    <s v="United States"/>
    <s v="Scottsdale"/>
    <x v="16"/>
    <s v="OFF-AP-10000326"/>
    <s v="Office Supplies"/>
    <x v="143"/>
    <n v="157.91999999999999"/>
    <n v="5"/>
    <n v="789.59999999999991"/>
    <n v="0.2"/>
    <n v="157.91999999999999"/>
    <n v="631.67999999999995"/>
  </r>
  <r>
    <n v="153"/>
    <x v="69"/>
    <s v="Tamara Willingham"/>
    <s v="Home Office"/>
    <s v="United States"/>
    <s v="Scottsdale"/>
    <x v="16"/>
    <s v="TEC-PH-10001254"/>
    <s v="Technology"/>
    <x v="144"/>
    <n v="203.184"/>
    <n v="2"/>
    <n v="406.36799999999999"/>
    <n v="0.2"/>
    <n v="81.273600000000002"/>
    <n v="325.0944000000000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3B190E2-9B2D-40A9-B667-786F48B22B74}" name="PivotTable6" cacheId="0" dataOnRows="1" applyNumberFormats="0" applyBorderFormats="0" applyFontFormats="0" applyPatternFormats="0" applyAlignmentFormats="0" applyWidthHeightFormats="1" dataCaption="Data" updatedVersion="8" minRefreshableVersion="5" showMemberPropertyTips="0" useAutoFormatting="1" itemPrintTitles="1" createdVersion="8" indent="0" compact="0" compactData="0" gridDropZones="1" chartFormat="14">
  <location ref="A11:B14" firstHeaderRow="2" firstDataRow="2" firstDataCol="1"/>
  <pivotFields count="19">
    <pivotField compact="0" outline="0" showAll="0" includeNewItemsInFilter="1"/>
    <pivotField compact="0" numFmtId="14" outline="0" showAll="0" includeNewItemsInFilter="1">
      <items count="71">
        <item x="8"/>
        <item x="3"/>
        <item x="55"/>
        <item x="9"/>
        <item x="59"/>
        <item x="36"/>
        <item x="22"/>
        <item x="68"/>
        <item x="7"/>
        <item x="35"/>
        <item x="29"/>
        <item x="58"/>
        <item x="43"/>
        <item x="56"/>
        <item x="57"/>
        <item x="24"/>
        <item x="33"/>
        <item x="28"/>
        <item x="37"/>
        <item x="67"/>
        <item x="14"/>
        <item x="12"/>
        <item x="2"/>
        <item x="52"/>
        <item x="50"/>
        <item x="6"/>
        <item x="27"/>
        <item x="17"/>
        <item x="13"/>
        <item x="21"/>
        <item x="69"/>
        <item x="41"/>
        <item x="30"/>
        <item x="1"/>
        <item x="26"/>
        <item x="23"/>
        <item x="19"/>
        <item x="48"/>
        <item x="64"/>
        <item x="47"/>
        <item x="42"/>
        <item x="31"/>
        <item x="63"/>
        <item x="54"/>
        <item x="61"/>
        <item x="0"/>
        <item x="49"/>
        <item x="5"/>
        <item x="16"/>
        <item x="10"/>
        <item x="25"/>
        <item x="62"/>
        <item x="4"/>
        <item x="39"/>
        <item x="46"/>
        <item x="11"/>
        <item x="18"/>
        <item x="32"/>
        <item x="65"/>
        <item x="20"/>
        <item x="15"/>
        <item x="40"/>
        <item x="60"/>
        <item x="44"/>
        <item x="45"/>
        <item x="38"/>
        <item x="51"/>
        <item x="34"/>
        <item x="66"/>
        <item x="53"/>
        <item t="default"/>
      </items>
    </pivotField>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items count="27">
        <item x="19"/>
        <item x="16"/>
        <item x="1"/>
        <item x="22"/>
        <item x="13"/>
        <item x="2"/>
        <item x="10"/>
        <item x="14"/>
        <item x="23"/>
        <item x="0"/>
        <item x="12"/>
        <item x="11"/>
        <item x="25"/>
        <item x="8"/>
        <item x="15"/>
        <item x="3"/>
        <item x="24"/>
        <item x="21"/>
        <item x="9"/>
        <item x="20"/>
        <item x="18"/>
        <item x="5"/>
        <item x="7"/>
        <item x="17"/>
        <item x="4"/>
        <item x="6"/>
        <item t="default"/>
      </items>
    </pivotField>
    <pivotField compact="0" outline="0" showAll="0" includeNewItemsInFilter="1"/>
    <pivotField compact="0" outline="0" showAll="0" includeNewItemsInFilter="1"/>
    <pivotField compact="0" outline="0" showAll="0" includeNewItemsInFilter="1">
      <items count="146">
        <item x="36"/>
        <item x="77"/>
        <item x="74"/>
        <item x="93"/>
        <item x="31"/>
        <item x="61"/>
        <item x="22"/>
        <item x="42"/>
        <item x="52"/>
        <item x="126"/>
        <item x="141"/>
        <item x="57"/>
        <item x="116"/>
        <item x="53"/>
        <item x="37"/>
        <item x="49"/>
        <item x="85"/>
        <item x="68"/>
        <item x="109"/>
        <item x="122"/>
        <item x="78"/>
        <item x="98"/>
        <item x="96"/>
        <item x="27"/>
        <item x="102"/>
        <item x="143"/>
        <item x="9"/>
        <item x="121"/>
        <item x="30"/>
        <item x="3"/>
        <item x="0"/>
        <item x="10"/>
        <item x="19"/>
        <item x="48"/>
        <item x="117"/>
        <item x="136"/>
        <item x="101"/>
        <item x="8"/>
        <item x="33"/>
        <item x="73"/>
        <item x="41"/>
        <item x="125"/>
        <item x="76"/>
        <item x="5"/>
        <item x="4"/>
        <item x="86"/>
        <item x="35"/>
        <item x="95"/>
        <item x="13"/>
        <item x="17"/>
        <item x="134"/>
        <item x="92"/>
        <item x="115"/>
        <item x="142"/>
        <item x="133"/>
        <item x="34"/>
        <item x="120"/>
        <item x="23"/>
        <item x="38"/>
        <item x="51"/>
        <item x="124"/>
        <item x="64"/>
        <item x="118"/>
        <item x="45"/>
        <item x="70"/>
        <item x="14"/>
        <item x="54"/>
        <item x="1"/>
        <item x="114"/>
        <item x="28"/>
        <item x="65"/>
        <item x="108"/>
        <item x="91"/>
        <item x="132"/>
        <item x="46"/>
        <item x="25"/>
        <item x="144"/>
        <item x="81"/>
        <item x="119"/>
        <item x="11"/>
        <item x="47"/>
        <item x="100"/>
        <item x="106"/>
        <item x="84"/>
        <item x="50"/>
        <item x="32"/>
        <item x="63"/>
        <item x="107"/>
        <item x="103"/>
        <item x="7"/>
        <item x="66"/>
        <item x="21"/>
        <item x="6"/>
        <item x="18"/>
        <item x="135"/>
        <item x="105"/>
        <item x="83"/>
        <item x="56"/>
        <item x="110"/>
        <item x="40"/>
        <item x="140"/>
        <item x="39"/>
        <item x="58"/>
        <item x="29"/>
        <item x="59"/>
        <item x="79"/>
        <item x="111"/>
        <item x="26"/>
        <item x="82"/>
        <item x="72"/>
        <item x="97"/>
        <item x="131"/>
        <item x="138"/>
        <item x="2"/>
        <item x="90"/>
        <item x="139"/>
        <item x="75"/>
        <item x="67"/>
        <item x="80"/>
        <item x="104"/>
        <item x="128"/>
        <item x="15"/>
        <item x="16"/>
        <item x="69"/>
        <item x="71"/>
        <item x="123"/>
        <item x="94"/>
        <item x="87"/>
        <item x="113"/>
        <item x="99"/>
        <item x="43"/>
        <item x="60"/>
        <item x="24"/>
        <item x="20"/>
        <item x="44"/>
        <item x="130"/>
        <item x="137"/>
        <item x="127"/>
        <item x="112"/>
        <item x="62"/>
        <item x="129"/>
        <item x="12"/>
        <item x="88"/>
        <item x="89"/>
        <item x="55"/>
        <item t="default"/>
      </items>
    </pivotField>
    <pivotField compact="0" numFmtId="164" outline="0" showAll="0" includeNewItemsInFilter="1"/>
    <pivotField compact="0" outline="0" showAll="0" includeNewItemsInFilter="1"/>
    <pivotField dataField="1" compact="0" numFmtId="2" outline="0" showAll="0" includeNewItemsInFilter="1"/>
    <pivotField compact="0" numFmtId="9" outline="0" showAll="0" includeNewItemsInFilter="1"/>
    <pivotField compact="0" numFmtId="2" outline="0" showAll="0" includeNewItemsInFilter="1"/>
    <pivotField compact="0" numFmtId="165" outline="0" showAll="0" includeNewItemsInFilter="1"/>
    <pivotField compact="0" outline="0" showAll="0" includeNewItemsInFilter="1">
      <items count="15">
        <item sd="0" x="0"/>
        <item sd="0" x="1"/>
        <item sd="0" x="2"/>
        <item sd="0" x="3"/>
        <item sd="0" x="4"/>
        <item sd="0" x="5"/>
        <item sd="0" x="6"/>
        <item sd="0" x="7"/>
        <item sd="0" x="8"/>
        <item sd="0" x="9"/>
        <item sd="0" x="10"/>
        <item sd="0" x="11"/>
        <item sd="0" x="12"/>
        <item sd="0" x="13"/>
        <item t="default"/>
      </items>
    </pivotField>
    <pivotField compact="0" outline="0" showAll="0" includeNewItemsInFilter="1">
      <items count="7">
        <item sd="0" x="0"/>
        <item sd="0" x="1"/>
        <item sd="0" x="2"/>
        <item sd="0" x="3"/>
        <item sd="0" x="4"/>
        <item sd="0" x="5"/>
        <item t="default"/>
      </items>
    </pivotField>
    <pivotField axis="axisRow" compact="0" outline="0" showAll="0" includeNewItemsInFilter="1">
      <items count="7">
        <item sd="0" x="0"/>
        <item sd="0" x="1"/>
        <item sd="0" x="2"/>
        <item sd="0" x="3"/>
        <item sd="0" x="4"/>
        <item sd="0" x="5"/>
        <item t="default"/>
      </items>
    </pivotField>
  </pivotFields>
  <rowFields count="1">
    <field x="18"/>
  </rowFields>
  <rowItems count="2">
    <i>
      <x v="1"/>
    </i>
    <i t="grand">
      <x/>
    </i>
  </rowItems>
  <colItems count="1">
    <i/>
  </colItems>
  <dataFields count="1">
    <dataField name="Revenue by Years" fld="12" baseField="0" baseItem="0" numFmtId="166"/>
  </dataFields>
  <formats count="2">
    <format dxfId="40">
      <pivotArea type="origin" dataOnly="0" labelOnly="1" outline="0" fieldPosition="0"/>
    </format>
    <format dxfId="39">
      <pivotArea outline="0" fieldPosition="0"/>
    </format>
  </formats>
  <chartFormats count="8">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12" format="6" series="1">
      <pivotArea type="data" outline="0" fieldPosition="0">
        <references count="1">
          <reference field="4294967294" count="1" selected="0">
            <x v="0"/>
          </reference>
        </references>
      </pivotArea>
    </chartFormat>
    <chartFormat chart="12" format="7">
      <pivotArea type="data" outline="0" fieldPosition="0">
        <references count="2">
          <reference field="4294967294" count="1" selected="0">
            <x v="0"/>
          </reference>
          <reference field="18" count="1" selected="0">
            <x v="1"/>
          </reference>
        </references>
      </pivotArea>
    </chartFormat>
    <chartFormat chart="12" format="8">
      <pivotArea type="data" outline="0" fieldPosition="0">
        <references count="2">
          <reference field="4294967294" count="1" selected="0">
            <x v="0"/>
          </reference>
          <reference field="18" count="1" selected="0">
            <x v="2"/>
          </reference>
        </references>
      </pivotArea>
    </chartFormat>
    <chartFormat chart="12" format="9">
      <pivotArea type="data" outline="0" fieldPosition="0">
        <references count="2">
          <reference field="4294967294" count="1" selected="0">
            <x v="0"/>
          </reference>
          <reference field="18" count="1" selected="0">
            <x v="3"/>
          </reference>
        </references>
      </pivotArea>
    </chartFormat>
    <chartFormat chart="12" format="10">
      <pivotArea type="data" outline="0" fieldPosition="0">
        <references count="2">
          <reference field="4294967294" count="1" selected="0">
            <x v="0"/>
          </reference>
          <reference field="18" count="1" selected="0">
            <x v="4"/>
          </reference>
        </references>
      </pivotArea>
    </chartFormat>
    <chartFormat chart="1" format="1">
      <pivotArea type="data" outline="0" fieldPosition="0">
        <references count="2">
          <reference field="4294967294" count="1" selected="0">
            <x v="0"/>
          </reference>
          <reference field="18" count="1" selected="0">
            <x v="4"/>
          </reference>
        </references>
      </pivotArea>
    </chartFormat>
  </chartFormats>
  <pivotTableStyleInfo showRowHeaders="1" showColHeaders="1" showRowStripes="0" showColStripes="0" showLastColumn="1"/>
  <filters count="1">
    <filter fld="1" type="dateBetween" evalOrder="-1" id="365" name="Order Date">
      <autoFilter ref="A1">
        <filterColumn colId="0">
          <customFilters and="1">
            <customFilter operator="greaterThanOrEqual" val="41640"/>
            <customFilter operator="lessThanOrEqual" val="42004"/>
          </customFilters>
        </filterColumn>
      </autoFilter>
      <extLst>
        <ext xmlns:x15="http://schemas.microsoft.com/office/spreadsheetml/2010/11/main" uri="{0605FD5F-26C8-4aeb-8148-2DB25E43C511}">
          <x15:pivotFilter useWholeDay="1"/>
        </ext>
      </extLst>
    </filter>
  </filters>
  <extLs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C96F031-FDC8-4DFD-89D2-769558E1ADC5}" name="PivotTable3" cacheId="0" applyNumberFormats="0" applyBorderFormats="0" applyFontFormats="0" applyPatternFormats="0" applyAlignmentFormats="0" applyWidthHeightFormats="1" dataCaption="Data" updatedVersion="8" minRefreshableVersion="5" showMemberPropertyTips="0" useAutoFormatting="1" itemPrintTitles="1" createdVersion="8" indent="0" compact="0" compactData="0" gridDropZones="1" chartFormat="3">
  <location ref="A3:B4" firstHeaderRow="1" firstDataRow="1" firstDataCol="1"/>
  <pivotFields count="19">
    <pivotField compact="0" outline="0" showAll="0" includeNewItemsInFilter="1"/>
    <pivotField compact="0" numFmtId="14" outline="0" showAll="0" includeNewItemsInFilter="1">
      <items count="71">
        <item x="8"/>
        <item x="3"/>
        <item x="55"/>
        <item x="9"/>
        <item x="59"/>
        <item x="36"/>
        <item x="22"/>
        <item x="68"/>
        <item x="7"/>
        <item x="35"/>
        <item x="29"/>
        <item x="58"/>
        <item x="43"/>
        <item x="56"/>
        <item x="57"/>
        <item x="24"/>
        <item x="33"/>
        <item x="28"/>
        <item x="37"/>
        <item x="67"/>
        <item x="14"/>
        <item x="12"/>
        <item x="2"/>
        <item x="52"/>
        <item x="50"/>
        <item x="6"/>
        <item x="27"/>
        <item x="17"/>
        <item x="13"/>
        <item x="21"/>
        <item x="69"/>
        <item x="41"/>
        <item x="30"/>
        <item x="1"/>
        <item x="26"/>
        <item x="23"/>
        <item x="19"/>
        <item x="48"/>
        <item x="64"/>
        <item x="47"/>
        <item x="42"/>
        <item x="31"/>
        <item x="63"/>
        <item x="54"/>
        <item x="61"/>
        <item x="0"/>
        <item x="49"/>
        <item x="5"/>
        <item x="16"/>
        <item x="10"/>
        <item x="25"/>
        <item x="62"/>
        <item x="4"/>
        <item x="39"/>
        <item x="46"/>
        <item x="11"/>
        <item x="18"/>
        <item x="32"/>
        <item x="65"/>
        <item x="20"/>
        <item x="15"/>
        <item x="40"/>
        <item x="60"/>
        <item x="44"/>
        <item x="45"/>
        <item x="38"/>
        <item x="51"/>
        <item x="34"/>
        <item x="66"/>
        <item x="53"/>
        <item t="default"/>
      </items>
    </pivotField>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items count="27">
        <item x="19"/>
        <item x="16"/>
        <item x="1"/>
        <item x="22"/>
        <item x="13"/>
        <item x="2"/>
        <item x="10"/>
        <item x="14"/>
        <item x="23"/>
        <item x="0"/>
        <item x="12"/>
        <item x="11"/>
        <item x="25"/>
        <item x="8"/>
        <item x="15"/>
        <item x="3"/>
        <item x="24"/>
        <item x="21"/>
        <item x="9"/>
        <item x="20"/>
        <item x="18"/>
        <item x="5"/>
        <item x="7"/>
        <item x="17"/>
        <item x="4"/>
        <item x="6"/>
        <item t="default"/>
      </items>
    </pivotField>
    <pivotField compact="0" outline="0" showAll="0" includeNewItemsInFilter="1"/>
    <pivotField compact="0" outline="0" showAll="0" includeNewItemsInFilter="1"/>
    <pivotField compact="0" outline="0" showAll="0" includeNewItemsInFilter="1">
      <items count="146">
        <item x="36"/>
        <item x="77"/>
        <item x="74"/>
        <item x="93"/>
        <item x="31"/>
        <item x="61"/>
        <item x="22"/>
        <item x="42"/>
        <item x="52"/>
        <item x="126"/>
        <item x="141"/>
        <item x="57"/>
        <item x="116"/>
        <item x="53"/>
        <item x="37"/>
        <item x="49"/>
        <item x="85"/>
        <item x="68"/>
        <item x="109"/>
        <item x="122"/>
        <item x="78"/>
        <item x="98"/>
        <item x="96"/>
        <item x="27"/>
        <item x="102"/>
        <item x="143"/>
        <item x="9"/>
        <item x="121"/>
        <item x="30"/>
        <item x="3"/>
        <item x="0"/>
        <item x="10"/>
        <item x="19"/>
        <item x="48"/>
        <item x="117"/>
        <item x="136"/>
        <item x="101"/>
        <item x="8"/>
        <item x="33"/>
        <item x="73"/>
        <item x="41"/>
        <item x="125"/>
        <item x="76"/>
        <item x="5"/>
        <item x="4"/>
        <item x="86"/>
        <item x="35"/>
        <item x="95"/>
        <item x="13"/>
        <item x="17"/>
        <item x="134"/>
        <item x="92"/>
        <item x="115"/>
        <item x="142"/>
        <item x="133"/>
        <item x="34"/>
        <item x="120"/>
        <item x="23"/>
        <item x="38"/>
        <item x="51"/>
        <item x="124"/>
        <item x="64"/>
        <item x="118"/>
        <item x="45"/>
        <item x="70"/>
        <item x="14"/>
        <item x="54"/>
        <item x="1"/>
        <item x="114"/>
        <item x="28"/>
        <item x="65"/>
        <item x="108"/>
        <item x="91"/>
        <item x="132"/>
        <item x="46"/>
        <item x="25"/>
        <item x="144"/>
        <item x="81"/>
        <item x="119"/>
        <item x="11"/>
        <item x="47"/>
        <item x="100"/>
        <item x="106"/>
        <item x="84"/>
        <item x="50"/>
        <item x="32"/>
        <item x="63"/>
        <item x="107"/>
        <item x="103"/>
        <item x="7"/>
        <item x="66"/>
        <item x="21"/>
        <item x="6"/>
        <item x="18"/>
        <item x="135"/>
        <item x="105"/>
        <item x="83"/>
        <item x="56"/>
        <item x="110"/>
        <item x="40"/>
        <item x="140"/>
        <item x="39"/>
        <item x="58"/>
        <item x="29"/>
        <item x="59"/>
        <item x="79"/>
        <item x="111"/>
        <item x="26"/>
        <item x="82"/>
        <item x="72"/>
        <item x="97"/>
        <item x="131"/>
        <item x="138"/>
        <item x="2"/>
        <item x="90"/>
        <item x="139"/>
        <item x="75"/>
        <item x="67"/>
        <item x="80"/>
        <item x="104"/>
        <item x="128"/>
        <item x="15"/>
        <item x="16"/>
        <item x="69"/>
        <item x="71"/>
        <item x="123"/>
        <item x="94"/>
        <item x="87"/>
        <item x="113"/>
        <item x="99"/>
        <item x="43"/>
        <item x="60"/>
        <item x="24"/>
        <item x="20"/>
        <item x="44"/>
        <item x="130"/>
        <item x="137"/>
        <item x="127"/>
        <item x="112"/>
        <item x="62"/>
        <item x="129"/>
        <item x="12"/>
        <item x="88"/>
        <item x="89"/>
        <item x="55"/>
        <item t="default"/>
      </items>
    </pivotField>
    <pivotField compact="0" numFmtId="164" outline="0" showAll="0" includeNewItemsInFilter="1"/>
    <pivotField compact="0" outline="0" showAll="0" includeNewItemsInFilter="1"/>
    <pivotField dataField="1" compact="0" numFmtId="2" outline="0" showAll="0" includeNewItemsInFilter="1"/>
    <pivotField compact="0" numFmtId="9" outline="0" showAll="0" includeNewItemsInFilter="1"/>
    <pivotField compact="0" numFmtId="2" outline="0" showAll="0" includeNewItemsInFilter="1"/>
    <pivotField compact="0" numFmtId="165" outline="0" showAll="0" includeNewItemsInFilter="1"/>
    <pivotField compact="0" outline="0" showAll="0" includeNewItemsInFilter="1">
      <items count="15">
        <item x="0"/>
        <item x="1"/>
        <item x="2"/>
        <item x="3"/>
        <item x="4"/>
        <item x="5"/>
        <item x="6"/>
        <item x="7"/>
        <item x="8"/>
        <item x="9"/>
        <item x="10"/>
        <item x="11"/>
        <item x="12"/>
        <item x="13"/>
        <item t="default"/>
      </items>
    </pivotField>
    <pivotField compact="0" outline="0" showAll="0" includeNewItemsInFilter="1">
      <items count="7">
        <item x="0"/>
        <item x="1"/>
        <item x="2"/>
        <item x="3"/>
        <item x="4"/>
        <item x="5"/>
        <item t="default"/>
      </items>
    </pivotField>
    <pivotField compact="0" outline="0" showAll="0" includeNewItemsInFilter="1">
      <items count="7">
        <item x="0"/>
        <item x="1"/>
        <item x="2"/>
        <item x="3"/>
        <item x="4"/>
        <item x="5"/>
        <item t="default"/>
      </items>
    </pivotField>
  </pivotFields>
  <rowItems count="1">
    <i/>
  </rowItems>
  <colItems count="1">
    <i/>
  </colItems>
  <dataFields count="1">
    <dataField name="Total Revenue" fld="12" baseField="0" baseItem="0" numFmtId="166"/>
  </dataFields>
  <formats count="3">
    <format dxfId="43">
      <pivotArea type="topRight" dataOnly="0" labelOnly="1" outline="0" fieldPosition="0"/>
    </format>
    <format dxfId="42">
      <pivotArea type="origin" dataOnly="0" labelOnly="1" outline="0" fieldPosition="0"/>
    </format>
    <format dxfId="41">
      <pivotArea outline="0" fieldPosition="0"/>
    </format>
  </formats>
  <pivotTableStyleInfo name="PivotStyleLight2" showRowHeaders="1" showColHeaders="1" showRowStripes="0" showColStripes="0" showLastColumn="1"/>
  <filters count="1">
    <filter fld="1" type="dateBetween" evalOrder="-1" id="337" name="Order Date">
      <autoFilter ref="A1">
        <filterColumn colId="0">
          <customFilters and="1">
            <customFilter operator="greaterThanOrEqual" val="41640"/>
            <customFilter operator="lessThanOrEqual" val="42004"/>
          </customFilters>
        </filterColumn>
      </autoFilter>
      <extLst>
        <ext xmlns:x15="http://schemas.microsoft.com/office/spreadsheetml/2010/11/main" uri="{0605FD5F-26C8-4aeb-8148-2DB25E43C511}">
          <x15:pivotFilter useWholeDay="1"/>
        </ext>
      </extLst>
    </filter>
  </filters>
  <extLs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196CE28-529B-444C-8994-69ABB001EC3A}" name="PivotTable11" cacheId="0" dataOnRows="1" applyNumberFormats="0" applyBorderFormats="0" applyFontFormats="0" applyPatternFormats="0" applyAlignmentFormats="0" applyWidthHeightFormats="1" dataCaption="Data" updatedVersion="8" minRefreshableVersion="5" showMemberPropertyTips="0" useAutoFormatting="1" itemPrintTitles="1" createdVersion="8" indent="0" compact="0" compactData="0" gridDropZones="1" chartFormat="9">
  <location ref="A235:B245" firstHeaderRow="2" firstDataRow="2" firstDataCol="1"/>
  <pivotFields count="19">
    <pivotField compact="0" outline="0" showAll="0" includeNewItemsInFilter="1"/>
    <pivotField compact="0" numFmtId="14" outline="0" showAll="0" includeNewItemsInFilter="1">
      <items count="71">
        <item x="8"/>
        <item x="3"/>
        <item x="55"/>
        <item x="9"/>
        <item x="59"/>
        <item x="36"/>
        <item x="22"/>
        <item x="68"/>
        <item x="7"/>
        <item x="35"/>
        <item x="29"/>
        <item x="58"/>
        <item x="43"/>
        <item x="56"/>
        <item x="57"/>
        <item x="24"/>
        <item x="33"/>
        <item x="28"/>
        <item x="37"/>
        <item x="67"/>
        <item x="14"/>
        <item x="12"/>
        <item x="2"/>
        <item x="52"/>
        <item x="50"/>
        <item x="6"/>
        <item x="27"/>
        <item x="17"/>
        <item x="13"/>
        <item x="21"/>
        <item x="69"/>
        <item x="41"/>
        <item x="30"/>
        <item x="1"/>
        <item x="26"/>
        <item x="23"/>
        <item x="19"/>
        <item x="48"/>
        <item x="64"/>
        <item x="47"/>
        <item x="42"/>
        <item x="31"/>
        <item x="63"/>
        <item x="54"/>
        <item x="61"/>
        <item x="0"/>
        <item x="49"/>
        <item x="5"/>
        <item x="16"/>
        <item x="10"/>
        <item x="25"/>
        <item x="62"/>
        <item x="4"/>
        <item x="39"/>
        <item x="46"/>
        <item x="11"/>
        <item x="18"/>
        <item x="32"/>
        <item x="65"/>
        <item x="20"/>
        <item x="15"/>
        <item x="40"/>
        <item x="60"/>
        <item x="44"/>
        <item x="45"/>
        <item x="38"/>
        <item x="51"/>
        <item x="34"/>
        <item x="66"/>
        <item x="53"/>
        <item t="default"/>
      </items>
    </pivotField>
    <pivotField compact="0" outline="0" showAll="0" includeNewItemsInFilter="1"/>
    <pivotField compact="0" outline="0" showAll="0" includeNewItemsInFilter="1"/>
    <pivotField compact="0" outline="0" showAll="0" includeNewItemsInFilter="1"/>
    <pivotField compact="0" outline="0" showAll="0" includeNewItemsInFilter="1"/>
    <pivotField axis="axisRow" compact="0" outline="0" showAll="0" includeNewItemsInFilter="1">
      <items count="27">
        <item x="19"/>
        <item x="16"/>
        <item x="1"/>
        <item x="22"/>
        <item x="13"/>
        <item x="2"/>
        <item x="10"/>
        <item x="14"/>
        <item x="23"/>
        <item x="0"/>
        <item x="12"/>
        <item x="11"/>
        <item x="25"/>
        <item x="8"/>
        <item x="15"/>
        <item x="3"/>
        <item x="24"/>
        <item x="21"/>
        <item x="9"/>
        <item x="20"/>
        <item x="18"/>
        <item x="5"/>
        <item x="7"/>
        <item x="17"/>
        <item x="4"/>
        <item x="6"/>
        <item t="default"/>
      </items>
    </pivotField>
    <pivotField compact="0" outline="0" showAll="0" includeNewItemsInFilter="1"/>
    <pivotField compact="0" outline="0" showAll="0" includeNewItemsInFilter="1"/>
    <pivotField compact="0" outline="0" showAll="0" includeNewItemsInFilter="1">
      <items count="146">
        <item h="1" x="36"/>
        <item h="1" x="77"/>
        <item h="1" x="74"/>
        <item h="1" x="93"/>
        <item h="1" x="31"/>
        <item h="1" x="61"/>
        <item h="1" x="22"/>
        <item h="1" x="42"/>
        <item h="1" x="52"/>
        <item h="1" x="126"/>
        <item h="1" x="141"/>
        <item h="1" x="57"/>
        <item h="1" x="116"/>
        <item h="1" x="53"/>
        <item h="1" x="37"/>
        <item h="1" x="49"/>
        <item h="1" x="85"/>
        <item h="1" x="68"/>
        <item h="1" x="109"/>
        <item h="1" x="122"/>
        <item h="1" x="78"/>
        <item h="1" x="98"/>
        <item h="1" x="96"/>
        <item h="1" x="27"/>
        <item h="1" x="102"/>
        <item h="1" x="143"/>
        <item h="1" x="9"/>
        <item h="1" x="121"/>
        <item h="1" x="30"/>
        <item h="1" x="3"/>
        <item h="1" x="0"/>
        <item h="1" x="10"/>
        <item h="1" x="19"/>
        <item h="1" x="48"/>
        <item h="1" x="117"/>
        <item h="1" x="136"/>
        <item h="1" x="101"/>
        <item h="1" x="8"/>
        <item h="1" x="33"/>
        <item x="73"/>
        <item h="1" x="41"/>
        <item h="1" x="125"/>
        <item h="1" x="76"/>
        <item h="1" x="5"/>
        <item h="1" x="4"/>
        <item h="1" x="86"/>
        <item h="1" x="35"/>
        <item h="1" x="95"/>
        <item h="1" x="13"/>
        <item h="1" x="17"/>
        <item h="1" x="134"/>
        <item h="1" x="92"/>
        <item h="1" x="115"/>
        <item h="1" x="142"/>
        <item h="1" x="133"/>
        <item h="1" x="34"/>
        <item h="1" x="120"/>
        <item h="1" x="23"/>
        <item h="1" x="38"/>
        <item h="1" x="51"/>
        <item h="1" x="124"/>
        <item h="1" x="64"/>
        <item h="1" x="118"/>
        <item h="1" x="45"/>
        <item h="1" x="70"/>
        <item h="1" x="14"/>
        <item h="1" x="54"/>
        <item h="1" x="1"/>
        <item h="1" x="114"/>
        <item h="1" x="28"/>
        <item h="1" x="65"/>
        <item h="1" x="108"/>
        <item h="1" x="91"/>
        <item h="1" x="132"/>
        <item h="1" x="46"/>
        <item h="1" x="25"/>
        <item h="1" x="144"/>
        <item h="1" x="81"/>
        <item h="1" x="119"/>
        <item h="1" x="11"/>
        <item h="1" x="47"/>
        <item h="1" x="100"/>
        <item h="1" x="106"/>
        <item h="1" x="84"/>
        <item h="1" x="50"/>
        <item h="1" x="32"/>
        <item h="1" x="63"/>
        <item h="1" x="107"/>
        <item h="1" x="103"/>
        <item h="1" x="7"/>
        <item h="1" x="66"/>
        <item h="1" x="21"/>
        <item h="1" x="6"/>
        <item h="1" x="18"/>
        <item h="1" x="135"/>
        <item h="1" x="105"/>
        <item h="1" x="83"/>
        <item h="1" x="56"/>
        <item h="1" x="110"/>
        <item h="1" x="40"/>
        <item h="1" x="140"/>
        <item h="1" x="39"/>
        <item h="1" x="58"/>
        <item h="1" x="29"/>
        <item h="1" x="59"/>
        <item h="1" x="79"/>
        <item h="1" x="111"/>
        <item h="1" x="26"/>
        <item h="1" x="82"/>
        <item h="1" x="72"/>
        <item h="1" x="97"/>
        <item h="1" x="131"/>
        <item h="1" x="138"/>
        <item h="1" x="2"/>
        <item h="1" x="90"/>
        <item h="1" x="139"/>
        <item h="1" x="75"/>
        <item h="1" x="67"/>
        <item h="1" x="80"/>
        <item h="1" x="104"/>
        <item h="1" x="128"/>
        <item h="1" x="15"/>
        <item h="1" x="16"/>
        <item h="1" x="69"/>
        <item h="1" x="71"/>
        <item h="1" x="123"/>
        <item h="1" x="94"/>
        <item h="1" x="87"/>
        <item h="1" x="113"/>
        <item h="1" x="99"/>
        <item h="1" x="43"/>
        <item h="1" x="60"/>
        <item h="1" x="24"/>
        <item h="1" x="20"/>
        <item h="1" x="44"/>
        <item h="1" x="130"/>
        <item h="1" x="137"/>
        <item h="1" x="127"/>
        <item h="1" x="112"/>
        <item h="1" x="62"/>
        <item h="1" x="129"/>
        <item h="1" x="12"/>
        <item h="1" x="88"/>
        <item h="1" x="89"/>
        <item h="1" x="55"/>
        <item t="default"/>
      </items>
    </pivotField>
    <pivotField compact="0" numFmtId="164" outline="0" showAll="0" includeNewItemsInFilter="1"/>
    <pivotField compact="0" outline="0" showAll="0" includeNewItemsInFilter="1"/>
    <pivotField compact="0" numFmtId="2" outline="0" showAll="0" includeNewItemsInFilter="1"/>
    <pivotField compact="0" numFmtId="9" outline="0" showAll="0" includeNewItemsInFilter="1"/>
    <pivotField compact="0" numFmtId="2" outline="0" showAll="0" includeNewItemsInFilter="1"/>
    <pivotField dataField="1" compact="0" numFmtId="165" outline="0" showAll="0" includeNewItemsInFilter="1"/>
    <pivotField compact="0" outline="0" showAll="0" includeNewItemsInFilter="1" defaultSubtotal="0"/>
    <pivotField compact="0" outline="0" showAll="0" includeNewItemsInFilter="1" defaultSubtotal="0"/>
    <pivotField compact="0" outline="0" showAll="0" includeNewItemsInFilter="1" defaultSubtotal="0">
      <items count="6">
        <item x="0"/>
        <item x="1"/>
        <item x="2"/>
        <item x="3"/>
        <item x="4"/>
        <item x="5"/>
      </items>
    </pivotField>
  </pivotFields>
  <rowFields count="1">
    <field x="6"/>
  </rowFields>
  <rowItems count="9">
    <i>
      <x v="1"/>
    </i>
    <i>
      <x v="2"/>
    </i>
    <i>
      <x v="6"/>
    </i>
    <i>
      <x v="10"/>
    </i>
    <i>
      <x v="16"/>
    </i>
    <i>
      <x v="21"/>
    </i>
    <i>
      <x v="22"/>
    </i>
    <i>
      <x v="25"/>
    </i>
    <i t="grand">
      <x/>
    </i>
  </rowItems>
  <colItems count="1">
    <i/>
  </colItems>
  <dataFields count="1">
    <dataField name="Total Profit by Product" fld="15" baseField="0" baseItem="0" numFmtId="166"/>
  </dataFields>
  <formats count="1">
    <format dxfId="44">
      <pivotArea outline="0" fieldPosition="0"/>
    </format>
  </formats>
  <chartFormats count="2">
    <chartFormat chart="2"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showRowHeaders="1" showColHeaders="1" showRowStripes="0" showColStripes="0" showLastColumn="1"/>
  <filters count="1">
    <filter fld="1" type="dateBetween" evalOrder="-1" id="349" name="Order Date">
      <autoFilter ref="A1">
        <filterColumn colId="0">
          <customFilters and="1">
            <customFilter operator="greaterThanOrEqual" val="41640"/>
            <customFilter operator="lessThanOrEqual" val="42004"/>
          </customFilters>
        </filterColumn>
      </autoFilter>
      <extLst>
        <ext xmlns:x15="http://schemas.microsoft.com/office/spreadsheetml/2010/11/main" uri="{0605FD5F-26C8-4aeb-8148-2DB25E43C511}">
          <x15:pivotFilter useWholeDay="1"/>
        </ext>
      </extLst>
    </filter>
  </filters>
  <extLs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5948381-BC7F-49BE-B998-63F963367C24}" name="PivotTable8" cacheId="0" dataOnRows="1" applyNumberFormats="0" applyBorderFormats="0" applyFontFormats="0" applyPatternFormats="0" applyAlignmentFormats="0" applyWidthHeightFormats="1" dataCaption="Data" updatedVersion="8" minRefreshableVersion="5" showMemberPropertyTips="0" useAutoFormatting="1" itemPrintTitles="1" createdVersion="8" indent="0" compact="0" compactData="0" gridDropZones="1" chartFormat="7">
  <location ref="A67:B80" firstHeaderRow="2" firstDataRow="2" firstDataCol="1"/>
  <pivotFields count="19">
    <pivotField compact="0" outline="0" showAll="0" includeNewItemsInFilter="1"/>
    <pivotField compact="0" numFmtId="14" outline="0" showAll="0" includeNewItemsInFilter="1">
      <items count="71">
        <item x="8"/>
        <item x="3"/>
        <item x="55"/>
        <item x="9"/>
        <item x="59"/>
        <item x="36"/>
        <item x="22"/>
        <item x="68"/>
        <item x="7"/>
        <item x="35"/>
        <item x="29"/>
        <item x="58"/>
        <item x="43"/>
        <item x="56"/>
        <item x="57"/>
        <item x="24"/>
        <item x="33"/>
        <item x="28"/>
        <item x="37"/>
        <item x="67"/>
        <item x="14"/>
        <item x="12"/>
        <item x="2"/>
        <item x="52"/>
        <item x="50"/>
        <item x="6"/>
        <item x="27"/>
        <item x="17"/>
        <item x="13"/>
        <item x="21"/>
        <item x="69"/>
        <item x="41"/>
        <item x="30"/>
        <item x="1"/>
        <item x="26"/>
        <item x="23"/>
        <item x="19"/>
        <item x="48"/>
        <item x="64"/>
        <item x="47"/>
        <item x="42"/>
        <item x="31"/>
        <item x="63"/>
        <item x="54"/>
        <item x="61"/>
        <item x="0"/>
        <item x="49"/>
        <item x="5"/>
        <item x="16"/>
        <item x="10"/>
        <item x="25"/>
        <item x="62"/>
        <item x="4"/>
        <item x="39"/>
        <item x="46"/>
        <item x="11"/>
        <item x="18"/>
        <item x="32"/>
        <item x="65"/>
        <item x="20"/>
        <item x="15"/>
        <item x="40"/>
        <item x="60"/>
        <item x="44"/>
        <item x="45"/>
        <item x="38"/>
        <item x="51"/>
        <item x="34"/>
        <item x="66"/>
        <item x="53"/>
        <item t="default"/>
      </items>
    </pivotField>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items count="27">
        <item x="19"/>
        <item x="16"/>
        <item x="1"/>
        <item x="22"/>
        <item x="13"/>
        <item x="2"/>
        <item x="10"/>
        <item x="14"/>
        <item x="23"/>
        <item x="0"/>
        <item x="12"/>
        <item x="11"/>
        <item x="25"/>
        <item x="8"/>
        <item x="15"/>
        <item x="3"/>
        <item x="24"/>
        <item x="21"/>
        <item x="9"/>
        <item x="20"/>
        <item x="18"/>
        <item x="5"/>
        <item x="7"/>
        <item x="17"/>
        <item x="4"/>
        <item x="6"/>
        <item t="default"/>
      </items>
    </pivotField>
    <pivotField compact="0" outline="0" showAll="0" measureFilter="1" includeNewItemsInFilter="1" sortType="descending" rankBy="0">
      <autoSortScope>
        <pivotArea dataOnly="0" outline="0" fieldPosition="0">
          <references count="1">
            <reference field="4294967294" count="1" selected="0">
              <x v="0"/>
            </reference>
          </references>
        </pivotArea>
      </autoSortScope>
    </pivotField>
    <pivotField compact="0" outline="0" showAll="0" includeNewItemsInFilter="1"/>
    <pivotField axis="axisRow" compact="0" outline="0" showAll="0" measureFilter="1" includeNewItemsInFilter="1" sortType="descending" rankBy="0">
      <items count="146">
        <item x="36"/>
        <item x="77"/>
        <item x="74"/>
        <item x="93"/>
        <item x="31"/>
        <item x="61"/>
        <item x="22"/>
        <item x="42"/>
        <item x="52"/>
        <item x="126"/>
        <item x="141"/>
        <item x="57"/>
        <item x="116"/>
        <item x="53"/>
        <item x="37"/>
        <item x="49"/>
        <item x="85"/>
        <item x="68"/>
        <item x="109"/>
        <item x="122"/>
        <item x="78"/>
        <item x="98"/>
        <item x="96"/>
        <item x="27"/>
        <item x="102"/>
        <item x="143"/>
        <item x="9"/>
        <item x="121"/>
        <item x="30"/>
        <item x="3"/>
        <item x="0"/>
        <item x="10"/>
        <item x="19"/>
        <item x="48"/>
        <item x="117"/>
        <item x="136"/>
        <item x="101"/>
        <item x="8"/>
        <item x="33"/>
        <item x="73"/>
        <item x="41"/>
        <item x="125"/>
        <item x="76"/>
        <item x="5"/>
        <item x="4"/>
        <item x="86"/>
        <item x="35"/>
        <item x="95"/>
        <item x="13"/>
        <item x="17"/>
        <item x="134"/>
        <item x="92"/>
        <item x="115"/>
        <item x="142"/>
        <item x="133"/>
        <item x="34"/>
        <item x="120"/>
        <item x="23"/>
        <item x="38"/>
        <item x="51"/>
        <item x="124"/>
        <item x="64"/>
        <item x="118"/>
        <item x="45"/>
        <item x="70"/>
        <item x="14"/>
        <item x="54"/>
        <item x="1"/>
        <item x="114"/>
        <item x="28"/>
        <item x="65"/>
        <item x="108"/>
        <item x="91"/>
        <item x="132"/>
        <item x="46"/>
        <item x="25"/>
        <item x="144"/>
        <item x="81"/>
        <item x="119"/>
        <item x="11"/>
        <item x="47"/>
        <item x="100"/>
        <item x="106"/>
        <item x="84"/>
        <item x="50"/>
        <item x="32"/>
        <item x="63"/>
        <item x="107"/>
        <item x="103"/>
        <item x="7"/>
        <item x="66"/>
        <item x="21"/>
        <item x="6"/>
        <item x="18"/>
        <item x="135"/>
        <item x="105"/>
        <item x="83"/>
        <item x="56"/>
        <item x="110"/>
        <item x="40"/>
        <item x="140"/>
        <item x="39"/>
        <item x="58"/>
        <item x="29"/>
        <item x="59"/>
        <item x="79"/>
        <item x="111"/>
        <item x="26"/>
        <item x="82"/>
        <item x="72"/>
        <item x="97"/>
        <item x="131"/>
        <item x="138"/>
        <item x="2"/>
        <item x="90"/>
        <item x="139"/>
        <item x="75"/>
        <item x="67"/>
        <item x="80"/>
        <item x="104"/>
        <item x="128"/>
        <item x="15"/>
        <item x="16"/>
        <item x="69"/>
        <item x="71"/>
        <item x="123"/>
        <item x="94"/>
        <item x="87"/>
        <item x="113"/>
        <item x="99"/>
        <item x="43"/>
        <item x="60"/>
        <item x="24"/>
        <item x="20"/>
        <item x="44"/>
        <item x="130"/>
        <item x="137"/>
        <item x="127"/>
        <item x="112"/>
        <item x="62"/>
        <item x="129"/>
        <item x="12"/>
        <item x="88"/>
        <item x="89"/>
        <item x="55"/>
        <item t="default"/>
      </items>
      <autoSortScope>
        <pivotArea dataOnly="0" outline="0" fieldPosition="0">
          <references count="1">
            <reference field="4294967294" count="1" selected="0">
              <x v="0"/>
            </reference>
          </references>
        </pivotArea>
      </autoSortScope>
    </pivotField>
    <pivotField compact="0" numFmtId="164" outline="0" showAll="0" includeNewItemsInFilter="1"/>
    <pivotField dataField="1" compact="0" outline="0" showAll="0" includeNewItemsInFilter="1"/>
    <pivotField compact="0" numFmtId="2" outline="0" showAll="0" includeNewItemsInFilter="1"/>
    <pivotField compact="0" numFmtId="9" outline="0" showAll="0" includeNewItemsInFilter="1"/>
    <pivotField compact="0" numFmtId="2" outline="0" showAll="0" includeNewItemsInFilter="1"/>
    <pivotField compact="0" numFmtId="165" outline="0" showAll="0" includeNewItemsInFilter="1"/>
    <pivotField compact="0" outline="0" showAll="0" includeNewItemsInFilter="1" defaultSubtotal="0"/>
    <pivotField compact="0" outline="0" showAll="0" includeNewItemsInFilter="1" defaultSubtotal="0"/>
    <pivotField compact="0" outline="0" showAll="0" includeNewItemsInFilter="1" defaultSubtotal="0">
      <items count="6">
        <item x="0"/>
        <item x="1"/>
        <item x="2"/>
        <item x="3"/>
        <item x="4"/>
        <item x="5"/>
      </items>
    </pivotField>
  </pivotFields>
  <rowFields count="1">
    <field x="9"/>
  </rowFields>
  <rowItems count="12">
    <i>
      <x v="98"/>
    </i>
    <i>
      <x v="31"/>
    </i>
    <i>
      <x v="70"/>
    </i>
    <i>
      <x v="43"/>
    </i>
    <i>
      <x v="128"/>
    </i>
    <i>
      <x v="122"/>
    </i>
    <i>
      <x v="27"/>
    </i>
    <i>
      <x v="89"/>
    </i>
    <i>
      <x v="105"/>
    </i>
    <i>
      <x v="26"/>
    </i>
    <i>
      <x v="42"/>
    </i>
    <i t="grand">
      <x/>
    </i>
  </rowItems>
  <colItems count="1">
    <i/>
  </colItems>
  <dataFields count="1">
    <dataField name="Top 10 Product by Quantity" fld="11" baseField="0" baseItem="0"/>
  </dataFields>
  <formats count="1">
    <format dxfId="45">
      <pivotArea type="origin" dataOnly="0" labelOnly="1" outline="0" fieldPosition="0"/>
    </format>
  </format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showRowHeaders="1" showColHeaders="1" showRowStripes="0" showColStripes="0" showLastColumn="1"/>
  <filters count="3">
    <filter fld="1" type="dateBetween" evalOrder="-1" id="191" name="Order Date">
      <autoFilter ref="A1">
        <filterColumn colId="0">
          <customFilters and="1">
            <customFilter operator="greaterThanOrEqual" val="41640"/>
            <customFilter operator="lessThanOrEqual" val="42004"/>
          </customFilters>
        </filterColumn>
      </autoFilter>
      <extLst>
        <ext xmlns:x15="http://schemas.microsoft.com/office/spreadsheetml/2010/11/main" uri="{0605FD5F-26C8-4aeb-8148-2DB25E43C511}">
          <x15:pivotFilter useWholeDay="1"/>
        </ext>
      </extLst>
    </filter>
    <filter fld="7" type="count" evalOrder="-1" id="1" iMeasureFld="0">
      <autoFilter ref="A1">
        <filterColumn colId="0">
          <top10 val="10" filterVal="10"/>
        </filterColumn>
      </autoFilter>
    </filter>
    <filter fld="9" type="count" evalOrder="-1" id="2" iMeasureFld="0">
      <autoFilter ref="A1">
        <filterColumn colId="0">
          <top10 val="10" filterVal="10"/>
        </filterColumn>
      </autoFilter>
    </filter>
  </filters>
  <extLs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5695A48-B663-4D3A-ACDE-3DC251DF428A}" name="PivotTable10" cacheId="0" dataOnRows="1" applyNumberFormats="0" applyBorderFormats="0" applyFontFormats="0" applyPatternFormats="0" applyAlignmentFormats="0" applyWidthHeightFormats="1" dataCaption="Data" updatedVersion="8" minRefreshableVersion="5" showMemberPropertyTips="0" useAutoFormatting="1" itemPrintTitles="1" createdVersion="8" indent="0" compact="0" compactData="0" gridDropZones="1" chartFormat="10">
  <location ref="A219:B231" firstHeaderRow="2" firstDataRow="2" firstDataCol="1"/>
  <pivotFields count="19">
    <pivotField compact="0" outline="0" showAll="0" includeNewItemsInFilter="1"/>
    <pivotField compact="0" numFmtId="14" outline="0" showAll="0" includeNewItemsInFilter="1">
      <items count="71">
        <item x="8"/>
        <item x="3"/>
        <item x="55"/>
        <item x="9"/>
        <item x="59"/>
        <item x="36"/>
        <item x="22"/>
        <item x="68"/>
        <item x="7"/>
        <item x="35"/>
        <item x="29"/>
        <item x="58"/>
        <item x="43"/>
        <item x="56"/>
        <item x="57"/>
        <item x="24"/>
        <item x="33"/>
        <item x="28"/>
        <item x="37"/>
        <item x="67"/>
        <item x="14"/>
        <item x="12"/>
        <item x="2"/>
        <item x="52"/>
        <item x="50"/>
        <item x="6"/>
        <item x="27"/>
        <item x="17"/>
        <item x="13"/>
        <item x="21"/>
        <item x="69"/>
        <item x="41"/>
        <item x="30"/>
        <item x="1"/>
        <item x="26"/>
        <item x="23"/>
        <item x="19"/>
        <item x="48"/>
        <item x="64"/>
        <item x="47"/>
        <item x="42"/>
        <item x="31"/>
        <item x="63"/>
        <item x="54"/>
        <item x="61"/>
        <item x="0"/>
        <item x="49"/>
        <item x="5"/>
        <item x="16"/>
        <item x="10"/>
        <item x="25"/>
        <item x="62"/>
        <item x="4"/>
        <item x="39"/>
        <item x="46"/>
        <item x="11"/>
        <item x="18"/>
        <item x="32"/>
        <item x="65"/>
        <item x="20"/>
        <item x="15"/>
        <item x="40"/>
        <item x="60"/>
        <item x="44"/>
        <item x="45"/>
        <item x="38"/>
        <item x="51"/>
        <item x="34"/>
        <item x="66"/>
        <item x="53"/>
        <item t="default"/>
      </items>
    </pivotField>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items count="27">
        <item x="19"/>
        <item x="16"/>
        <item x="1"/>
        <item x="22"/>
        <item x="13"/>
        <item x="2"/>
        <item x="10"/>
        <item x="14"/>
        <item x="23"/>
        <item x="0"/>
        <item x="12"/>
        <item x="11"/>
        <item x="25"/>
        <item x="8"/>
        <item x="15"/>
        <item x="3"/>
        <item x="24"/>
        <item x="21"/>
        <item x="9"/>
        <item x="20"/>
        <item x="18"/>
        <item x="5"/>
        <item x="7"/>
        <item x="17"/>
        <item x="4"/>
        <item x="6"/>
        <item t="default"/>
      </items>
    </pivotField>
    <pivotField compact="0" outline="0" showAll="0" includeNewItemsInFilter="1"/>
    <pivotField compact="0" outline="0" showAll="0" includeNewItemsInFilter="1"/>
    <pivotField axis="axisRow" compact="0" outline="0" showAll="0" measureFilter="1" includeNewItemsInFilter="1" sortType="descending">
      <items count="146">
        <item x="36"/>
        <item x="77"/>
        <item x="74"/>
        <item x="93"/>
        <item x="31"/>
        <item x="61"/>
        <item x="22"/>
        <item x="42"/>
        <item x="52"/>
        <item x="126"/>
        <item x="141"/>
        <item x="57"/>
        <item x="116"/>
        <item x="53"/>
        <item x="37"/>
        <item x="49"/>
        <item x="85"/>
        <item x="68"/>
        <item x="109"/>
        <item x="122"/>
        <item x="78"/>
        <item x="98"/>
        <item x="96"/>
        <item x="27"/>
        <item x="102"/>
        <item x="143"/>
        <item x="9"/>
        <item x="121"/>
        <item x="30"/>
        <item x="3"/>
        <item x="0"/>
        <item x="10"/>
        <item x="19"/>
        <item x="48"/>
        <item x="117"/>
        <item x="136"/>
        <item x="101"/>
        <item x="8"/>
        <item x="33"/>
        <item x="73"/>
        <item x="41"/>
        <item x="125"/>
        <item x="76"/>
        <item x="5"/>
        <item x="4"/>
        <item x="86"/>
        <item x="35"/>
        <item x="95"/>
        <item x="13"/>
        <item x="17"/>
        <item x="134"/>
        <item x="92"/>
        <item x="115"/>
        <item x="142"/>
        <item x="133"/>
        <item x="34"/>
        <item x="120"/>
        <item x="23"/>
        <item x="38"/>
        <item x="51"/>
        <item x="124"/>
        <item x="64"/>
        <item x="118"/>
        <item x="45"/>
        <item x="70"/>
        <item x="14"/>
        <item x="54"/>
        <item x="1"/>
        <item x="114"/>
        <item x="28"/>
        <item x="65"/>
        <item x="108"/>
        <item x="91"/>
        <item x="132"/>
        <item x="46"/>
        <item x="25"/>
        <item x="144"/>
        <item x="81"/>
        <item x="119"/>
        <item x="11"/>
        <item x="47"/>
        <item x="100"/>
        <item x="106"/>
        <item x="84"/>
        <item x="50"/>
        <item x="32"/>
        <item x="63"/>
        <item x="107"/>
        <item x="103"/>
        <item x="7"/>
        <item x="66"/>
        <item x="21"/>
        <item x="6"/>
        <item x="18"/>
        <item x="135"/>
        <item x="105"/>
        <item x="83"/>
        <item x="56"/>
        <item x="110"/>
        <item x="40"/>
        <item x="140"/>
        <item x="39"/>
        <item x="58"/>
        <item x="29"/>
        <item x="59"/>
        <item x="79"/>
        <item x="111"/>
        <item x="26"/>
        <item x="82"/>
        <item x="72"/>
        <item x="97"/>
        <item x="131"/>
        <item x="138"/>
        <item x="2"/>
        <item x="90"/>
        <item x="139"/>
        <item x="75"/>
        <item x="67"/>
        <item x="80"/>
        <item x="104"/>
        <item x="128"/>
        <item x="15"/>
        <item x="16"/>
        <item x="69"/>
        <item x="71"/>
        <item x="123"/>
        <item x="94"/>
        <item x="87"/>
        <item x="113"/>
        <item x="99"/>
        <item x="43"/>
        <item x="60"/>
        <item x="24"/>
        <item x="20"/>
        <item x="44"/>
        <item x="130"/>
        <item x="137"/>
        <item x="127"/>
        <item x="112"/>
        <item x="62"/>
        <item x="129"/>
        <item x="12"/>
        <item x="88"/>
        <item x="89"/>
        <item x="55"/>
        <item t="default"/>
      </items>
      <autoSortScope>
        <pivotArea dataOnly="0" outline="0" fieldPosition="0">
          <references count="1">
            <reference field="4294967294" count="1" selected="0">
              <x v="0"/>
            </reference>
          </references>
        </pivotArea>
      </autoSortScope>
    </pivotField>
    <pivotField compact="0" numFmtId="164" outline="0" showAll="0" includeNewItemsInFilter="1"/>
    <pivotField compact="0" outline="0" showAll="0" includeNewItemsInFilter="1"/>
    <pivotField compact="0" numFmtId="2" outline="0" showAll="0" includeNewItemsInFilter="1"/>
    <pivotField compact="0" numFmtId="9" outline="0" showAll="0" includeNewItemsInFilter="1"/>
    <pivotField compact="0" numFmtId="2" outline="0" showAll="0" includeNewItemsInFilter="1"/>
    <pivotField dataField="1" compact="0" numFmtId="165" outline="0" showAll="0" includeNewItemsInFilter="1"/>
    <pivotField compact="0" outline="0" showAll="0" includeNewItemsInFilter="1" defaultSubtotal="0"/>
    <pivotField compact="0" outline="0" showAll="0" includeNewItemsInFilter="1" defaultSubtotal="0"/>
    <pivotField compact="0" outline="0" showAll="0" includeNewItemsInFilter="1" defaultSubtotal="0">
      <items count="6">
        <item x="0"/>
        <item x="1"/>
        <item x="2"/>
        <item x="3"/>
        <item x="4"/>
        <item x="5"/>
      </items>
    </pivotField>
  </pivotFields>
  <rowFields count="1">
    <field x="9"/>
  </rowFields>
  <rowItems count="11">
    <i>
      <x v="31"/>
    </i>
    <i>
      <x v="70"/>
    </i>
    <i>
      <x v="89"/>
    </i>
    <i>
      <x v="122"/>
    </i>
    <i>
      <x v="79"/>
    </i>
    <i>
      <x v="27"/>
    </i>
    <i>
      <x v="56"/>
    </i>
    <i>
      <x v="63"/>
    </i>
    <i>
      <x v="128"/>
    </i>
    <i>
      <x v="26"/>
    </i>
    <i t="grand">
      <x/>
    </i>
  </rowItems>
  <colItems count="1">
    <i/>
  </colItems>
  <dataFields count="1">
    <dataField name="Sum of Profit" fld="15" baseField="0" baseItem="0" numFmtId="166"/>
  </dataFields>
  <formats count="1">
    <format dxfId="46">
      <pivotArea outline="0" fieldPosition="0"/>
    </format>
  </formats>
  <chartFormats count="2">
    <chartFormat chart="2"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showRowHeaders="1" showColHeaders="1" showRowStripes="0" showColStripes="0" showLastColumn="1"/>
  <filters count="2">
    <filter fld="1" type="dateBetween" evalOrder="-1" id="350" name="Order Date">
      <autoFilter ref="A1">
        <filterColumn colId="0">
          <customFilters and="1">
            <customFilter operator="greaterThanOrEqual" val="41640"/>
            <customFilter operator="lessThanOrEqual" val="42004"/>
          </customFilters>
        </filterColumn>
      </autoFilter>
      <extLst>
        <ext xmlns:x15="http://schemas.microsoft.com/office/spreadsheetml/2010/11/main" uri="{0605FD5F-26C8-4aeb-8148-2DB25E43C511}">
          <x15:pivotFilter useWholeDay="1"/>
        </ext>
      </extLst>
    </filter>
    <filter fld="9" type="count" evalOrder="-1" id="1" iMeasureFld="0">
      <autoFilter ref="A1">
        <filterColumn colId="0">
          <top10 val="10" filterVal="10"/>
        </filterColumn>
      </autoFilter>
    </filter>
  </filters>
  <extLs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98F9112-BB34-444B-BAF0-0A05FF30BC75}" name="PivotTable5" cacheId="0" dataOnRows="1" applyNumberFormats="0" applyBorderFormats="0" applyFontFormats="0" applyPatternFormats="0" applyAlignmentFormats="0" applyWidthHeightFormats="1" dataCaption="Data" updatedVersion="8" minRefreshableVersion="5" showMemberPropertyTips="0" useAutoFormatting="1" itemPrintTitles="1" createdVersion="8" indent="0" compact="0" compactData="0" gridDropZones="1">
  <location ref="A7:B8" firstHeaderRow="1" firstDataRow="1" firstDataCol="1"/>
  <pivotFields count="19">
    <pivotField compact="0" outline="0" showAll="0" includeNewItemsInFilter="1"/>
    <pivotField compact="0" numFmtId="14" outline="0" showAll="0" includeNewItemsInFilter="1">
      <items count="71">
        <item x="8"/>
        <item x="3"/>
        <item x="55"/>
        <item x="9"/>
        <item x="59"/>
        <item x="36"/>
        <item x="22"/>
        <item x="68"/>
        <item x="7"/>
        <item x="35"/>
        <item x="29"/>
        <item x="58"/>
        <item x="43"/>
        <item x="56"/>
        <item x="57"/>
        <item x="24"/>
        <item x="33"/>
        <item x="28"/>
        <item x="37"/>
        <item x="67"/>
        <item x="14"/>
        <item x="12"/>
        <item x="2"/>
        <item x="52"/>
        <item x="50"/>
        <item x="6"/>
        <item x="27"/>
        <item x="17"/>
        <item x="13"/>
        <item x="21"/>
        <item x="69"/>
        <item x="41"/>
        <item x="30"/>
        <item x="1"/>
        <item x="26"/>
        <item x="23"/>
        <item x="19"/>
        <item x="48"/>
        <item x="64"/>
        <item x="47"/>
        <item x="42"/>
        <item x="31"/>
        <item x="63"/>
        <item x="54"/>
        <item x="61"/>
        <item x="0"/>
        <item x="49"/>
        <item x="5"/>
        <item x="16"/>
        <item x="10"/>
        <item x="25"/>
        <item x="62"/>
        <item x="4"/>
        <item x="39"/>
        <item x="46"/>
        <item x="11"/>
        <item x="18"/>
        <item x="32"/>
        <item x="65"/>
        <item x="20"/>
        <item x="15"/>
        <item x="40"/>
        <item x="60"/>
        <item x="44"/>
        <item x="45"/>
        <item x="38"/>
        <item x="51"/>
        <item x="34"/>
        <item x="66"/>
        <item x="53"/>
        <item t="default"/>
      </items>
    </pivotField>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items count="27">
        <item x="19"/>
        <item x="16"/>
        <item x="1"/>
        <item x="22"/>
        <item x="13"/>
        <item x="2"/>
        <item x="10"/>
        <item x="14"/>
        <item x="23"/>
        <item x="0"/>
        <item x="12"/>
        <item x="11"/>
        <item x="25"/>
        <item x="8"/>
        <item x="15"/>
        <item x="3"/>
        <item x="24"/>
        <item x="21"/>
        <item x="9"/>
        <item x="20"/>
        <item x="18"/>
        <item x="5"/>
        <item x="7"/>
        <item x="17"/>
        <item x="4"/>
        <item x="6"/>
        <item t="default"/>
      </items>
    </pivotField>
    <pivotField compact="0" outline="0" showAll="0" includeNewItemsInFilter="1"/>
    <pivotField compact="0" outline="0" showAll="0" includeNewItemsInFilter="1"/>
    <pivotField compact="0" outline="0" showAll="0" includeNewItemsInFilter="1">
      <items count="146">
        <item x="36"/>
        <item x="77"/>
        <item x="74"/>
        <item x="93"/>
        <item x="31"/>
        <item x="61"/>
        <item x="22"/>
        <item x="42"/>
        <item x="52"/>
        <item x="126"/>
        <item x="141"/>
        <item x="57"/>
        <item x="116"/>
        <item x="53"/>
        <item x="37"/>
        <item x="49"/>
        <item x="85"/>
        <item x="68"/>
        <item x="109"/>
        <item x="122"/>
        <item x="78"/>
        <item x="98"/>
        <item x="96"/>
        <item x="27"/>
        <item x="102"/>
        <item x="143"/>
        <item x="9"/>
        <item x="121"/>
        <item x="30"/>
        <item x="3"/>
        <item x="0"/>
        <item x="10"/>
        <item x="19"/>
        <item x="48"/>
        <item x="117"/>
        <item x="136"/>
        <item x="101"/>
        <item x="8"/>
        <item x="33"/>
        <item x="73"/>
        <item x="41"/>
        <item x="125"/>
        <item x="76"/>
        <item x="5"/>
        <item x="4"/>
        <item x="86"/>
        <item x="35"/>
        <item x="95"/>
        <item x="13"/>
        <item x="17"/>
        <item x="134"/>
        <item x="92"/>
        <item x="115"/>
        <item x="142"/>
        <item x="133"/>
        <item x="34"/>
        <item x="120"/>
        <item x="23"/>
        <item x="38"/>
        <item x="51"/>
        <item x="124"/>
        <item x="64"/>
        <item x="118"/>
        <item x="45"/>
        <item x="70"/>
        <item x="14"/>
        <item x="54"/>
        <item x="1"/>
        <item x="114"/>
        <item x="28"/>
        <item x="65"/>
        <item x="108"/>
        <item x="91"/>
        <item x="132"/>
        <item x="46"/>
        <item x="25"/>
        <item x="144"/>
        <item x="81"/>
        <item x="119"/>
        <item x="11"/>
        <item x="47"/>
        <item x="100"/>
        <item x="106"/>
        <item x="84"/>
        <item x="50"/>
        <item x="32"/>
        <item x="63"/>
        <item x="107"/>
        <item x="103"/>
        <item x="7"/>
        <item x="66"/>
        <item x="21"/>
        <item x="6"/>
        <item x="18"/>
        <item x="135"/>
        <item x="105"/>
        <item x="83"/>
        <item x="56"/>
        <item x="110"/>
        <item x="40"/>
        <item x="140"/>
        <item x="39"/>
        <item x="58"/>
        <item x="29"/>
        <item x="59"/>
        <item x="79"/>
        <item x="111"/>
        <item x="26"/>
        <item x="82"/>
        <item x="72"/>
        <item x="97"/>
        <item x="131"/>
        <item x="138"/>
        <item x="2"/>
        <item x="90"/>
        <item x="139"/>
        <item x="75"/>
        <item x="67"/>
        <item x="80"/>
        <item x="104"/>
        <item x="128"/>
        <item x="15"/>
        <item x="16"/>
        <item x="69"/>
        <item x="71"/>
        <item x="123"/>
        <item x="94"/>
        <item x="87"/>
        <item x="113"/>
        <item x="99"/>
        <item x="43"/>
        <item x="60"/>
        <item x="24"/>
        <item x="20"/>
        <item x="44"/>
        <item x="130"/>
        <item x="137"/>
        <item x="127"/>
        <item x="112"/>
        <item x="62"/>
        <item x="129"/>
        <item x="12"/>
        <item x="88"/>
        <item x="89"/>
        <item x="55"/>
        <item t="default"/>
      </items>
    </pivotField>
    <pivotField compact="0" numFmtId="164" outline="0" showAll="0" includeNewItemsInFilter="1"/>
    <pivotField compact="0" outline="0" showAll="0" includeNewItemsInFilter="1"/>
    <pivotField compact="0" numFmtId="2" outline="0" showAll="0" includeNewItemsInFilter="1"/>
    <pivotField compact="0" numFmtId="9" outline="0" showAll="0" includeNewItemsInFilter="1"/>
    <pivotField compact="0" numFmtId="2" outline="0" showAll="0" includeNewItemsInFilter="1"/>
    <pivotField dataField="1" compact="0" numFmtId="165" outline="0" showAll="0" includeNewItemsInFilter="1"/>
    <pivotField compact="0" outline="0" showAll="0" includeNewItemsInFilter="1">
      <items count="15">
        <item x="0"/>
        <item x="1"/>
        <item x="2"/>
        <item x="3"/>
        <item x="4"/>
        <item x="5"/>
        <item x="6"/>
        <item x="7"/>
        <item x="8"/>
        <item x="9"/>
        <item x="10"/>
        <item x="11"/>
        <item x="12"/>
        <item x="13"/>
        <item t="default"/>
      </items>
    </pivotField>
    <pivotField compact="0" outline="0" showAll="0" includeNewItemsInFilter="1">
      <items count="7">
        <item x="0"/>
        <item x="1"/>
        <item x="2"/>
        <item x="3"/>
        <item x="4"/>
        <item x="5"/>
        <item t="default"/>
      </items>
    </pivotField>
    <pivotField compact="0" outline="0" showAll="0" includeNewItemsInFilter="1">
      <items count="7">
        <item x="0"/>
        <item x="1"/>
        <item x="2"/>
        <item x="3"/>
        <item x="4"/>
        <item x="5"/>
        <item t="default"/>
      </items>
    </pivotField>
  </pivotFields>
  <rowItems count="1">
    <i/>
  </rowItems>
  <colItems count="1">
    <i/>
  </colItems>
  <dataFields count="1">
    <dataField name="Total Profit" fld="15" baseField="0" baseItem="0" numFmtId="166"/>
  </dataFields>
  <formats count="2">
    <format dxfId="48">
      <pivotArea type="all" dataOnly="0" outline="0" fieldPosition="0"/>
    </format>
    <format dxfId="47">
      <pivotArea outline="0" fieldPosition="0"/>
    </format>
  </formats>
  <pivotTableStyleInfo showRowHeaders="1" showColHeaders="1" showRowStripes="0" showColStripes="0" showLastColumn="1"/>
  <filters count="1">
    <filter fld="1" type="dateBetween" evalOrder="-1" id="327" name="Order Date">
      <autoFilter ref="A1">
        <filterColumn colId="0">
          <customFilters and="1">
            <customFilter operator="greaterThanOrEqual" val="41640"/>
            <customFilter operator="lessThanOrEqual" val="42004"/>
          </customFilters>
        </filterColumn>
      </autoFilter>
      <extLst>
        <ext xmlns:x15="http://schemas.microsoft.com/office/spreadsheetml/2010/11/main" uri="{0605FD5F-26C8-4aeb-8148-2DB25E43C511}">
          <x15:pivotFilter useWholeDay="1"/>
        </ext>
      </extLst>
    </filter>
  </filters>
  <extLs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E846D35-C012-4C4A-9BCC-BE5B2A9C1944}" name="PivotTable9" cacheId="0" dataOnRows="1" applyNumberFormats="0" applyBorderFormats="0" applyFontFormats="0" applyPatternFormats="0" applyAlignmentFormats="0" applyWidthHeightFormats="1" dataCaption="Data" updatedVersion="8" minRefreshableVersion="5" showMemberPropertyTips="0" useAutoFormatting="1" itemPrintTitles="1" createdVersion="8" indent="0" compact="0" compactData="0" gridDropZones="1" chartFormat="13">
  <location ref="A110:B128" firstHeaderRow="2" firstDataRow="2" firstDataCol="1"/>
  <pivotFields count="19">
    <pivotField compact="0" outline="0" showAll="0" includeNewItemsInFilter="1"/>
    <pivotField compact="0" numFmtId="14" outline="0" showAll="0" includeNewItemsInFilter="1">
      <items count="71">
        <item x="8"/>
        <item x="3"/>
        <item x="55"/>
        <item x="9"/>
        <item x="59"/>
        <item x="36"/>
        <item x="22"/>
        <item x="68"/>
        <item x="7"/>
        <item x="35"/>
        <item x="29"/>
        <item x="58"/>
        <item x="43"/>
        <item x="56"/>
        <item x="57"/>
        <item x="24"/>
        <item x="33"/>
        <item x="28"/>
        <item x="37"/>
        <item x="67"/>
        <item x="14"/>
        <item x="12"/>
        <item x="2"/>
        <item x="52"/>
        <item x="50"/>
        <item x="6"/>
        <item x="27"/>
        <item x="17"/>
        <item x="13"/>
        <item x="21"/>
        <item x="69"/>
        <item x="41"/>
        <item x="30"/>
        <item x="1"/>
        <item x="26"/>
        <item x="23"/>
        <item x="19"/>
        <item x="48"/>
        <item x="64"/>
        <item x="47"/>
        <item x="42"/>
        <item x="31"/>
        <item x="63"/>
        <item x="54"/>
        <item x="61"/>
        <item x="0"/>
        <item x="49"/>
        <item x="5"/>
        <item x="16"/>
        <item x="10"/>
        <item x="25"/>
        <item x="62"/>
        <item x="4"/>
        <item x="39"/>
        <item x="46"/>
        <item x="11"/>
        <item x="18"/>
        <item x="32"/>
        <item x="65"/>
        <item x="20"/>
        <item x="15"/>
        <item x="40"/>
        <item x="60"/>
        <item x="44"/>
        <item x="45"/>
        <item x="38"/>
        <item x="51"/>
        <item x="34"/>
        <item x="66"/>
        <item x="53"/>
        <item t="default"/>
      </items>
    </pivotField>
    <pivotField compact="0" outline="0" showAll="0" includeNewItemsInFilter="1"/>
    <pivotField compact="0" outline="0" showAll="0" includeNewItemsInFilter="1"/>
    <pivotField compact="0" outline="0" showAll="0" includeNewItemsInFilter="1"/>
    <pivotField compact="0" outline="0" showAll="0" includeNewItemsInFilter="1"/>
    <pivotField compact="0" outline="0" showAll="0" includeNewItemsInFilter="1">
      <items count="27">
        <item x="19"/>
        <item x="16"/>
        <item x="1"/>
        <item x="22"/>
        <item x="13"/>
        <item x="2"/>
        <item x="10"/>
        <item x="14"/>
        <item x="23"/>
        <item x="0"/>
        <item x="12"/>
        <item x="11"/>
        <item x="25"/>
        <item x="8"/>
        <item x="15"/>
        <item x="3"/>
        <item x="24"/>
        <item x="21"/>
        <item x="9"/>
        <item x="20"/>
        <item x="18"/>
        <item x="5"/>
        <item x="7"/>
        <item x="17"/>
        <item x="4"/>
        <item x="6"/>
        <item t="default"/>
      </items>
    </pivotField>
    <pivotField compact="0" outline="0" showAll="0" includeNewItemsInFilter="1" sortType="descending">
      <autoSortScope>
        <pivotArea dataOnly="0" outline="0" fieldPosition="0">
          <references count="1">
            <reference field="4294967294" count="1" selected="0">
              <x v="0"/>
            </reference>
          </references>
        </pivotArea>
      </autoSortScope>
    </pivotField>
    <pivotField compact="0" outline="0" showAll="0" includeNewItemsInFilter="1"/>
    <pivotField axis="axisRow" compact="0" outline="0" showAll="0" measureFilter="1" includeNewItemsInFilter="1" sortType="ascending">
      <items count="146">
        <item x="36"/>
        <item x="77"/>
        <item x="74"/>
        <item x="93"/>
        <item x="31"/>
        <item x="61"/>
        <item x="22"/>
        <item x="42"/>
        <item x="52"/>
        <item x="126"/>
        <item x="141"/>
        <item x="57"/>
        <item x="116"/>
        <item x="53"/>
        <item x="37"/>
        <item x="49"/>
        <item x="85"/>
        <item x="68"/>
        <item x="109"/>
        <item x="122"/>
        <item x="78"/>
        <item x="98"/>
        <item x="96"/>
        <item x="27"/>
        <item x="102"/>
        <item x="143"/>
        <item x="9"/>
        <item x="121"/>
        <item x="30"/>
        <item x="3"/>
        <item x="0"/>
        <item x="10"/>
        <item x="19"/>
        <item x="48"/>
        <item x="117"/>
        <item x="136"/>
        <item x="101"/>
        <item x="8"/>
        <item x="33"/>
        <item x="73"/>
        <item x="41"/>
        <item x="125"/>
        <item x="76"/>
        <item x="5"/>
        <item x="4"/>
        <item x="86"/>
        <item x="35"/>
        <item x="95"/>
        <item x="13"/>
        <item x="17"/>
        <item x="134"/>
        <item x="92"/>
        <item x="115"/>
        <item x="142"/>
        <item x="133"/>
        <item x="34"/>
        <item x="120"/>
        <item x="23"/>
        <item x="38"/>
        <item x="51"/>
        <item x="124"/>
        <item x="64"/>
        <item x="118"/>
        <item x="45"/>
        <item x="70"/>
        <item x="14"/>
        <item x="54"/>
        <item x="1"/>
        <item x="114"/>
        <item x="28"/>
        <item x="65"/>
        <item x="108"/>
        <item x="91"/>
        <item x="132"/>
        <item x="46"/>
        <item x="25"/>
        <item x="144"/>
        <item x="81"/>
        <item x="119"/>
        <item x="11"/>
        <item x="47"/>
        <item x="100"/>
        <item x="106"/>
        <item x="84"/>
        <item x="50"/>
        <item x="32"/>
        <item x="63"/>
        <item x="107"/>
        <item x="103"/>
        <item x="7"/>
        <item x="66"/>
        <item x="21"/>
        <item x="6"/>
        <item x="18"/>
        <item x="135"/>
        <item x="105"/>
        <item x="83"/>
        <item x="56"/>
        <item x="110"/>
        <item x="40"/>
        <item x="140"/>
        <item x="39"/>
        <item x="58"/>
        <item x="29"/>
        <item x="59"/>
        <item x="79"/>
        <item x="111"/>
        <item x="26"/>
        <item x="82"/>
        <item x="72"/>
        <item x="97"/>
        <item x="131"/>
        <item x="138"/>
        <item x="2"/>
        <item x="90"/>
        <item x="139"/>
        <item x="75"/>
        <item x="67"/>
        <item x="80"/>
        <item x="104"/>
        <item x="128"/>
        <item x="15"/>
        <item x="16"/>
        <item x="69"/>
        <item x="71"/>
        <item x="123"/>
        <item x="94"/>
        <item x="87"/>
        <item x="113"/>
        <item x="99"/>
        <item x="43"/>
        <item x="60"/>
        <item x="24"/>
        <item x="20"/>
        <item x="44"/>
        <item x="130"/>
        <item x="137"/>
        <item x="127"/>
        <item x="112"/>
        <item x="62"/>
        <item x="129"/>
        <item x="12"/>
        <item x="88"/>
        <item x="89"/>
        <item x="55"/>
        <item t="default"/>
      </items>
      <autoSortScope>
        <pivotArea dataOnly="0" outline="0" fieldPosition="0">
          <references count="1">
            <reference field="4294967294" count="1" selected="0">
              <x v="0"/>
            </reference>
          </references>
        </pivotArea>
      </autoSortScope>
    </pivotField>
    <pivotField compact="0" numFmtId="164" outline="0" showAll="0" includeNewItemsInFilter="1"/>
    <pivotField compact="0" outline="0" showAll="0" includeNewItemsInFilter="1"/>
    <pivotField compact="0" numFmtId="2" outline="0" showAll="0" includeNewItemsInFilter="1"/>
    <pivotField dataField="1" compact="0" numFmtId="9" outline="0" showAll="0" includeNewItemsInFilter="1"/>
    <pivotField compact="0" numFmtId="2" outline="0" showAll="0" includeNewItemsInFilter="1"/>
    <pivotField compact="0" numFmtId="165" outline="0" showAll="0" includeNewItemsInFilter="1"/>
    <pivotField compact="0" outline="0" showAll="0" includeNewItemsInFilter="1" defaultSubtotal="0"/>
    <pivotField compact="0" outline="0" showAll="0" includeNewItemsInFilter="1" defaultSubtotal="0"/>
    <pivotField compact="0" outline="0" showAll="0" includeNewItemsInFilter="1" defaultSubtotal="0">
      <items count="6">
        <item x="0"/>
        <item x="1"/>
        <item x="2"/>
        <item x="3"/>
        <item x="4"/>
        <item x="5"/>
      </items>
    </pivotField>
  </pivotFields>
  <rowFields count="1">
    <field x="9"/>
  </rowFields>
  <rowItems count="17">
    <i>
      <x v="79"/>
    </i>
    <i>
      <x v="89"/>
    </i>
    <i>
      <x v="31"/>
    </i>
    <i>
      <x v="90"/>
    </i>
    <i>
      <x v="37"/>
    </i>
    <i>
      <x v="98"/>
    </i>
    <i>
      <x v="106"/>
    </i>
    <i>
      <x v="138"/>
    </i>
    <i>
      <x v="115"/>
    </i>
    <i>
      <x v="70"/>
    </i>
    <i>
      <x v="128"/>
    </i>
    <i>
      <x v="32"/>
    </i>
    <i>
      <x v="133"/>
    </i>
    <i>
      <x v="56"/>
    </i>
    <i>
      <x v="27"/>
    </i>
    <i>
      <x v="42"/>
    </i>
    <i t="grand">
      <x/>
    </i>
  </rowItems>
  <colItems count="1">
    <i/>
  </colItems>
  <dataFields count="1">
    <dataField name="Sum of Discount" fld="13" baseField="0" baseItem="0" numFmtId="9"/>
  </dataFields>
  <formats count="1">
    <format dxfId="49">
      <pivotArea outline="0" fieldPosition="0"/>
    </format>
  </formats>
  <chartFormats count="2">
    <chartFormat chart="0"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showRowHeaders="1" showColHeaders="1" showRowStripes="0" showColStripes="0" showLastColumn="1"/>
  <filters count="2">
    <filter fld="1" type="dateBetween" evalOrder="-1" id="190" name="Order Date">
      <autoFilter ref="A1">
        <filterColumn colId="0">
          <customFilters and="1">
            <customFilter operator="greaterThanOrEqual" val="41640"/>
            <customFilter operator="lessThanOrEqual" val="42004"/>
          </customFilters>
        </filterColumn>
      </autoFilter>
      <extLst>
        <ext xmlns:x15="http://schemas.microsoft.com/office/spreadsheetml/2010/11/main" uri="{0605FD5F-26C8-4aeb-8148-2DB25E43C511}">
          <x15:pivotFilter useWholeDay="1"/>
        </ext>
      </extLst>
    </filter>
    <filter fld="9" type="count" evalOrder="-1" id="1" iMeasureFld="0">
      <autoFilter ref="A1">
        <filterColumn colId="0">
          <top10 val="10" filterVal="10"/>
        </filterColumn>
      </autoFilter>
    </filter>
  </filters>
  <extLs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FBE35404-8483-4590-9960-E30E9A898F55}" name="PivotTable7" cacheId="0" dataOnRows="1" applyNumberFormats="0" applyBorderFormats="0" applyFontFormats="0" applyPatternFormats="0" applyAlignmentFormats="0" applyWidthHeightFormats="1" dataCaption="Data" updatedVersion="8" minRefreshableVersion="5" showMemberPropertyTips="0" useAutoFormatting="1" itemPrintTitles="1" createdVersion="8" indent="0" compact="0" compactData="0" gridDropZones="1" chartFormat="13">
  <location ref="A21:B31" firstHeaderRow="2" firstDataRow="2" firstDataCol="1"/>
  <pivotFields count="19">
    <pivotField compact="0" outline="0" showAll="0" includeNewItemsInFilter="1"/>
    <pivotField compact="0" numFmtId="14" outline="0" showAll="0" includeNewItemsInFilter="1">
      <items count="71">
        <item x="8"/>
        <item x="3"/>
        <item x="55"/>
        <item x="9"/>
        <item x="59"/>
        <item x="36"/>
        <item x="22"/>
        <item x="68"/>
        <item x="7"/>
        <item x="35"/>
        <item x="29"/>
        <item x="58"/>
        <item x="43"/>
        <item x="56"/>
        <item x="57"/>
        <item x="24"/>
        <item x="33"/>
        <item x="28"/>
        <item x="37"/>
        <item x="67"/>
        <item x="14"/>
        <item x="12"/>
        <item x="2"/>
        <item x="52"/>
        <item x="50"/>
        <item x="6"/>
        <item x="27"/>
        <item x="17"/>
        <item x="13"/>
        <item x="21"/>
        <item x="69"/>
        <item x="41"/>
        <item x="30"/>
        <item x="1"/>
        <item x="26"/>
        <item x="23"/>
        <item x="19"/>
        <item x="48"/>
        <item x="64"/>
        <item x="47"/>
        <item x="42"/>
        <item x="31"/>
        <item x="63"/>
        <item x="54"/>
        <item x="61"/>
        <item x="0"/>
        <item x="49"/>
        <item x="5"/>
        <item x="16"/>
        <item x="10"/>
        <item x="25"/>
        <item x="62"/>
        <item x="4"/>
        <item x="39"/>
        <item x="46"/>
        <item x="11"/>
        <item x="18"/>
        <item x="32"/>
        <item x="65"/>
        <item x="20"/>
        <item x="15"/>
        <item x="40"/>
        <item x="60"/>
        <item x="44"/>
        <item x="45"/>
        <item x="38"/>
        <item x="51"/>
        <item x="34"/>
        <item x="66"/>
        <item x="53"/>
        <item t="default"/>
      </items>
    </pivotField>
    <pivotField compact="0" outline="0" showAll="0" includeNewItemsInFilter="1"/>
    <pivotField compact="0" outline="0" showAll="0" includeNewItemsInFilter="1"/>
    <pivotField compact="0" outline="0" showAll="0" includeNewItemsInFilter="1"/>
    <pivotField compact="0" outline="0" showAll="0" includeNewItemsInFilter="1"/>
    <pivotField axis="axisRow" compact="0" outline="0" showAll="0" includeNewItemsInFilter="1" sortType="ascending">
      <items count="27">
        <item x="19"/>
        <item x="16"/>
        <item x="1"/>
        <item x="22"/>
        <item x="13"/>
        <item x="2"/>
        <item x="10"/>
        <item x="14"/>
        <item x="23"/>
        <item x="0"/>
        <item x="12"/>
        <item x="11"/>
        <item x="25"/>
        <item x="8"/>
        <item x="15"/>
        <item x="3"/>
        <item x="24"/>
        <item x="21"/>
        <item x="9"/>
        <item x="20"/>
        <item x="18"/>
        <item x="5"/>
        <item x="7"/>
        <item x="17"/>
        <item x="4"/>
        <item x="6"/>
        <item t="default"/>
      </items>
      <autoSortScope>
        <pivotArea dataOnly="0" outline="0" fieldPosition="0">
          <references count="1">
            <reference field="4294967294" count="1" selected="0">
              <x v="0"/>
            </reference>
          </references>
        </pivotArea>
      </autoSortScope>
    </pivotField>
    <pivotField compact="0" outline="0" showAll="0" includeNewItemsInFilter="1"/>
    <pivotField compact="0" outline="0" showAll="0" includeNewItemsInFilter="1"/>
    <pivotField compact="0" outline="0" showAll="0" includeNewItemsInFilter="1">
      <items count="146">
        <item x="36"/>
        <item x="77"/>
        <item x="74"/>
        <item x="93"/>
        <item x="31"/>
        <item x="61"/>
        <item x="22"/>
        <item x="42"/>
        <item x="52"/>
        <item x="126"/>
        <item x="141"/>
        <item x="57"/>
        <item x="116"/>
        <item x="53"/>
        <item x="37"/>
        <item x="49"/>
        <item x="85"/>
        <item x="68"/>
        <item x="109"/>
        <item x="122"/>
        <item x="78"/>
        <item x="98"/>
        <item x="96"/>
        <item x="27"/>
        <item x="102"/>
        <item x="143"/>
        <item x="9"/>
        <item x="121"/>
        <item x="30"/>
        <item x="3"/>
        <item x="0"/>
        <item x="10"/>
        <item x="19"/>
        <item x="48"/>
        <item x="117"/>
        <item x="136"/>
        <item x="101"/>
        <item x="8"/>
        <item x="33"/>
        <item x="73"/>
        <item x="41"/>
        <item x="125"/>
        <item x="76"/>
        <item x="5"/>
        <item x="4"/>
        <item x="86"/>
        <item x="35"/>
        <item x="95"/>
        <item x="13"/>
        <item x="17"/>
        <item x="134"/>
        <item x="92"/>
        <item x="115"/>
        <item x="142"/>
        <item x="133"/>
        <item x="34"/>
        <item x="120"/>
        <item x="23"/>
        <item x="38"/>
        <item x="51"/>
        <item x="124"/>
        <item x="64"/>
        <item x="118"/>
        <item x="45"/>
        <item x="70"/>
        <item x="14"/>
        <item x="54"/>
        <item x="1"/>
        <item x="114"/>
        <item x="28"/>
        <item x="65"/>
        <item x="108"/>
        <item x="91"/>
        <item x="132"/>
        <item x="46"/>
        <item x="25"/>
        <item x="144"/>
        <item x="81"/>
        <item x="119"/>
        <item x="11"/>
        <item x="47"/>
        <item x="100"/>
        <item x="106"/>
        <item x="84"/>
        <item x="50"/>
        <item x="32"/>
        <item x="63"/>
        <item x="107"/>
        <item x="103"/>
        <item x="7"/>
        <item x="66"/>
        <item x="21"/>
        <item x="6"/>
        <item x="18"/>
        <item x="135"/>
        <item x="105"/>
        <item x="83"/>
        <item x="56"/>
        <item x="110"/>
        <item x="40"/>
        <item x="140"/>
        <item x="39"/>
        <item x="58"/>
        <item x="29"/>
        <item x="59"/>
        <item x="79"/>
        <item x="111"/>
        <item x="26"/>
        <item x="82"/>
        <item x="72"/>
        <item x="97"/>
        <item x="131"/>
        <item x="138"/>
        <item x="2"/>
        <item x="90"/>
        <item x="139"/>
        <item x="75"/>
        <item x="67"/>
        <item x="80"/>
        <item x="104"/>
        <item x="128"/>
        <item x="15"/>
        <item x="16"/>
        <item x="69"/>
        <item x="71"/>
        <item x="123"/>
        <item x="94"/>
        <item x="87"/>
        <item x="113"/>
        <item x="99"/>
        <item x="43"/>
        <item x="60"/>
        <item x="24"/>
        <item x="20"/>
        <item x="44"/>
        <item x="130"/>
        <item x="137"/>
        <item x="127"/>
        <item x="112"/>
        <item x="62"/>
        <item x="129"/>
        <item x="12"/>
        <item x="88"/>
        <item x="89"/>
        <item x="55"/>
        <item t="default"/>
      </items>
    </pivotField>
    <pivotField compact="0" numFmtId="164" outline="0" showAll="0" includeNewItemsInFilter="1"/>
    <pivotField compact="0" outline="0" showAll="0" includeNewItemsInFilter="1"/>
    <pivotField dataField="1" compact="0" numFmtId="2" outline="0" showAll="0" includeNewItemsInFilter="1"/>
    <pivotField compact="0" numFmtId="9" outline="0" showAll="0" includeNewItemsInFilter="1"/>
    <pivotField compact="0" numFmtId="2" outline="0" showAll="0" includeNewItemsInFilter="1"/>
    <pivotField compact="0" numFmtId="165" outline="0" showAll="0" includeNewItemsInFilter="1"/>
    <pivotField compact="0" outline="0" showAll="0" includeNewItemsInFilter="1" defaultSubtotal="0"/>
    <pivotField compact="0" outline="0" showAll="0" includeNewItemsInFilter="1" defaultSubtotal="0"/>
    <pivotField compact="0" outline="0" showAll="0" includeNewItemsInFilter="1" defaultSubtotal="0">
      <items count="6">
        <item x="0"/>
        <item x="1"/>
        <item x="2"/>
        <item x="3"/>
        <item x="4"/>
        <item x="5"/>
      </items>
    </pivotField>
  </pivotFields>
  <rowFields count="1">
    <field x="6"/>
  </rowFields>
  <rowItems count="9">
    <i>
      <x v="22"/>
    </i>
    <i>
      <x v="10"/>
    </i>
    <i>
      <x v="16"/>
    </i>
    <i>
      <x v="21"/>
    </i>
    <i>
      <x v="6"/>
    </i>
    <i>
      <x v="25"/>
    </i>
    <i>
      <x v="1"/>
    </i>
    <i>
      <x v="2"/>
    </i>
    <i t="grand">
      <x/>
    </i>
  </rowItems>
  <colItems count="1">
    <i/>
  </colItems>
  <dataFields count="1">
    <dataField name="Revenue by State" fld="12" baseField="0" baseItem="0" numFmtId="166"/>
  </dataFields>
  <formats count="2">
    <format dxfId="51">
      <pivotArea type="origin" dataOnly="0" labelOnly="1" outline="0" fieldPosition="0"/>
    </format>
    <format dxfId="50">
      <pivotArea outline="0" fieldPosition="0"/>
    </format>
  </formats>
  <chartFormats count="3">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showRowHeaders="1" showColHeaders="1" showRowStripes="0" showColStripes="0" showLastColumn="1"/>
  <filters count="1">
    <filter fld="1" type="dateBetween" evalOrder="-1" id="315" name="Order Date">
      <autoFilter ref="A1">
        <filterColumn colId="0">
          <customFilters and="1">
            <customFilter operator="greaterThanOrEqual" val="41640"/>
            <customFilter operator="lessThanOrEqual" val="42004"/>
          </customFilters>
        </filterColumn>
      </autoFilter>
      <extLst>
        <ext xmlns:x15="http://schemas.microsoft.com/office/spreadsheetml/2010/11/main" uri="{0605FD5F-26C8-4aeb-8148-2DB25E43C511}">
          <x15:pivotFilter useWholeDay="1"/>
        </ext>
      </extLst>
    </filter>
  </filters>
  <extLs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Name" xr10:uid="{A473B43E-C143-4F8A-8CAE-42C9B7B71D43}" sourceName="Product Name">
  <pivotTables>
    <pivotTable tabId="2" name="PivotTable7"/>
    <pivotTable tabId="2" name="PivotTable3"/>
    <pivotTable tabId="2" name="PivotTable10"/>
    <pivotTable tabId="2" name="PivotTable5"/>
    <pivotTable tabId="2" name="PivotTable6"/>
    <pivotTable tabId="2" name="PivotTable8"/>
    <pivotTable tabId="2" name="PivotTable9"/>
  </pivotTables>
  <data>
    <tabular pivotCacheId="1130088607">
      <items count="145">
        <i x="74" s="1"/>
        <i x="93" s="1"/>
        <i x="42" s="1"/>
        <i x="126" s="1"/>
        <i x="85" s="1"/>
        <i x="122" s="1"/>
        <i x="136" s="1"/>
        <i x="33" s="1"/>
        <i x="73" s="1"/>
        <i x="92" s="1"/>
        <i x="23" s="1"/>
        <i x="84" s="1"/>
        <i x="107" s="1"/>
        <i x="103" s="1"/>
        <i x="135" s="1"/>
        <i x="105" s="1"/>
        <i x="83" s="1"/>
        <i x="40" s="1"/>
        <i x="82" s="1"/>
        <i x="138" s="1"/>
        <i x="75" s="1"/>
        <i x="104" s="1"/>
        <i x="128" s="1"/>
        <i x="69" s="1"/>
        <i x="123" s="1"/>
        <i x="94" s="1"/>
        <i x="137" s="1"/>
        <i x="127" s="1"/>
        <i x="12" s="1"/>
        <i x="36" s="1" nd="1"/>
        <i x="77" s="1" nd="1"/>
        <i x="31" s="1" nd="1"/>
        <i x="61" s="1" nd="1"/>
        <i x="22" s="1" nd="1"/>
        <i x="52" s="1" nd="1"/>
        <i x="141" s="1" nd="1"/>
        <i x="57" s="1" nd="1"/>
        <i x="116" s="1" nd="1"/>
        <i x="53" s="1" nd="1"/>
        <i x="37" s="1" nd="1"/>
        <i x="49" s="1" nd="1"/>
        <i x="68" s="1" nd="1"/>
        <i x="109" s="1" nd="1"/>
        <i x="78" s="1" nd="1"/>
        <i x="98" s="1" nd="1"/>
        <i x="96" s="1" nd="1"/>
        <i x="27" s="1" nd="1"/>
        <i x="102" s="1" nd="1"/>
        <i x="143" s="1" nd="1"/>
        <i x="9" s="1" nd="1"/>
        <i x="121" s="1" nd="1"/>
        <i x="30" s="1" nd="1"/>
        <i x="3" s="1" nd="1"/>
        <i x="0" s="1" nd="1"/>
        <i x="10" s="1" nd="1"/>
        <i x="19" s="1" nd="1"/>
        <i x="48" s="1" nd="1"/>
        <i x="117" s="1" nd="1"/>
        <i x="101" s="1" nd="1"/>
        <i x="8" s="1" nd="1"/>
        <i x="41" s="1" nd="1"/>
        <i x="125" s="1" nd="1"/>
        <i x="76" s="1" nd="1"/>
        <i x="5" s="1" nd="1"/>
        <i x="4" s="1" nd="1"/>
        <i x="86" s="1" nd="1"/>
        <i x="35" s="1" nd="1"/>
        <i x="95" s="1" nd="1"/>
        <i x="13" s="1" nd="1"/>
        <i x="17" s="1" nd="1"/>
        <i x="134" s="1" nd="1"/>
        <i x="115" s="1" nd="1"/>
        <i x="142" s="1" nd="1"/>
        <i x="133" s="1" nd="1"/>
        <i x="34" s="1" nd="1"/>
        <i x="120" s="1" nd="1"/>
        <i x="38" s="1" nd="1"/>
        <i x="51" s="1" nd="1"/>
        <i x="124" s="1" nd="1"/>
        <i x="64" s="1" nd="1"/>
        <i x="118" s="1" nd="1"/>
        <i x="45" s="1" nd="1"/>
        <i x="70" s="1" nd="1"/>
        <i x="14" s="1" nd="1"/>
        <i x="54" s="1" nd="1"/>
        <i x="1" s="1" nd="1"/>
        <i x="114" s="1" nd="1"/>
        <i x="28" s="1" nd="1"/>
        <i x="65" s="1" nd="1"/>
        <i x="108" s="1" nd="1"/>
        <i x="91" s="1" nd="1"/>
        <i x="132" s="1" nd="1"/>
        <i x="46" s="1" nd="1"/>
        <i x="25" s="1" nd="1"/>
        <i x="144" s="1" nd="1"/>
        <i x="81" s="1" nd="1"/>
        <i x="119" s="1" nd="1"/>
        <i x="11" s="1" nd="1"/>
        <i x="47" s="1" nd="1"/>
        <i x="100" s="1" nd="1"/>
        <i x="106" s="1" nd="1"/>
        <i x="50" s="1" nd="1"/>
        <i x="32" s="1" nd="1"/>
        <i x="63" s="1" nd="1"/>
        <i x="7" s="1" nd="1"/>
        <i x="66" s="1" nd="1"/>
        <i x="21" s="1" nd="1"/>
        <i x="6" s="1" nd="1"/>
        <i x="18" s="1" nd="1"/>
        <i x="56" s="1" nd="1"/>
        <i x="110" s="1" nd="1"/>
        <i x="140" s="1" nd="1"/>
        <i x="39" s="1" nd="1"/>
        <i x="58" s="1" nd="1"/>
        <i x="29" s="1" nd="1"/>
        <i x="59" s="1" nd="1"/>
        <i x="79" s="1" nd="1"/>
        <i x="111" s="1" nd="1"/>
        <i x="26" s="1" nd="1"/>
        <i x="72" s="1" nd="1"/>
        <i x="97" s="1" nd="1"/>
        <i x="131" s="1" nd="1"/>
        <i x="2" s="1" nd="1"/>
        <i x="90" s="1" nd="1"/>
        <i x="139" s="1" nd="1"/>
        <i x="67" s="1" nd="1"/>
        <i x="80" s="1" nd="1"/>
        <i x="15" s="1" nd="1"/>
        <i x="16" s="1" nd="1"/>
        <i x="71" s="1" nd="1"/>
        <i x="87" s="1" nd="1"/>
        <i x="113" s="1" nd="1"/>
        <i x="99" s="1" nd="1"/>
        <i x="43" s="1" nd="1"/>
        <i x="60" s="1" nd="1"/>
        <i x="24" s="1" nd="1"/>
        <i x="20" s="1" nd="1"/>
        <i x="44" s="1" nd="1"/>
        <i x="130" s="1" nd="1"/>
        <i x="112" s="1" nd="1"/>
        <i x="62" s="1" nd="1"/>
        <i x="129" s="1" nd="1"/>
        <i x="88" s="1" nd="1"/>
        <i x="89" s="1" nd="1"/>
        <i x="55"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738D05BF-326F-400A-AF05-17C6AE81D054}" sourceName="State">
  <pivotTables>
    <pivotTable tabId="2" name="PivotTable7"/>
    <pivotTable tabId="2" name="PivotTable10"/>
    <pivotTable tabId="2" name="PivotTable11"/>
    <pivotTable tabId="2" name="PivotTable3"/>
    <pivotTable tabId="2" name="PivotTable5"/>
    <pivotTable tabId="2" name="PivotTable6"/>
    <pivotTable tabId="2" name="PivotTable8"/>
    <pivotTable tabId="2" name="PivotTable9"/>
  </pivotTables>
  <data>
    <tabular pivotCacheId="1130088607">
      <items count="26">
        <i x="16" s="1"/>
        <i x="1" s="1"/>
        <i x="2" s="1"/>
        <i x="10" s="1"/>
        <i x="12" s="1"/>
        <i x="11" s="1"/>
        <i x="25" s="1"/>
        <i x="15" s="1"/>
        <i x="3" s="1"/>
        <i x="24" s="1"/>
        <i x="21" s="1"/>
        <i x="9" s="1"/>
        <i x="20" s="1"/>
        <i x="5" s="1"/>
        <i x="19" s="1" nd="1"/>
        <i x="22" s="1" nd="1"/>
        <i x="13" s="1" nd="1"/>
        <i x="14" s="1" nd="1"/>
        <i x="23" s="1" nd="1"/>
        <i x="0" s="1" nd="1"/>
        <i x="8" s="1" nd="1"/>
        <i x="18" s="1" nd="1"/>
        <i x="7" s="1" nd="1"/>
        <i x="17" s="1" nd="1"/>
        <i x="4" s="1" nd="1"/>
        <i x="6"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Name" xr10:uid="{8AE2A54A-2A0E-4A5C-9837-E09AE171A665}" cache="Slicer_Product_Name" caption="Product Name" startItem="27" style="SlicerStyleLight6" rowHeight="241300"/>
  <slicer name="State" xr10:uid="{DC62CFED-AAFC-46B5-A23F-6A2652EEA0B6}" cache="Slicer_State" caption="State" startItem="6" style="SlicerStyleLight6"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C099755-2C83-4EAC-A6DD-EE41E1AD71E4}" name="Table2" displayName="Table2" ref="A1:P154" totalsRowShown="0" headerRowDxfId="58" headerRowCellStyle="Percent">
  <autoFilter ref="A1:P154" xr:uid="{BC099755-2C83-4EAC-A6DD-EE41E1AD71E4}"/>
  <tableColumns count="16">
    <tableColumn id="1" xr3:uid="{1AADD1B6-F90C-4018-AFFA-F7F7A4793BE9}" name="Row ID"/>
    <tableColumn id="2" xr3:uid="{4A5CD78B-7395-473C-B49A-5E010CBC9984}" name="Order Date" dataDxfId="57"/>
    <tableColumn id="3" xr3:uid="{8B811F58-EFDB-4997-BF62-3F8C1F5934A0}" name="Customer Name"/>
    <tableColumn id="4" xr3:uid="{C3F3861D-D07A-49AA-9BD4-9C217FF07BD0}" name="Segment"/>
    <tableColumn id="5" xr3:uid="{5537A332-44F0-47A3-B92F-8D7E75FB4382}" name="Country"/>
    <tableColumn id="6" xr3:uid="{6F937018-0BB8-4AB7-9A7F-B9171C54B01A}" name="City"/>
    <tableColumn id="7" xr3:uid="{22682B3E-0AFF-40E3-AF24-A949D3F56008}" name="State"/>
    <tableColumn id="8" xr3:uid="{CD9770D5-C791-47F7-8367-BC105A5733E9}" name="Product ID"/>
    <tableColumn id="9" xr3:uid="{C42083ED-EFF0-4CB2-8ADA-F4A417CCDF8C}" name="Category"/>
    <tableColumn id="10" xr3:uid="{62FD5F1B-DF1F-4409-BACF-E9040E87A340}" name="Product Name"/>
    <tableColumn id="11" xr3:uid="{9911BCA4-ABA1-4500-9E93-D34D7AB7D68C}" name="Price" dataDxfId="56"/>
    <tableColumn id="12" xr3:uid="{78D05430-6525-4BE3-BFD2-C6309ABEB0D9}" name="Quantity"/>
    <tableColumn id="13" xr3:uid="{0681FEDB-2ABF-4000-9D64-82297992CF0D}" name="Revenue" dataDxfId="55">
      <calculatedColumnFormula>K2*L2</calculatedColumnFormula>
    </tableColumn>
    <tableColumn id="14" xr3:uid="{767C23C2-323B-4A3F-BA5D-644663EA607E}" name="Discount" dataDxfId="54" dataCellStyle="Percent"/>
    <tableColumn id="15" xr3:uid="{148A21C7-5CA0-4D2C-8688-A8529225E1C7}" name="Discount Total" dataDxfId="53" dataCellStyle="Percent">
      <calculatedColumnFormula>N2*M2</calculatedColumnFormula>
    </tableColumn>
    <tableColumn id="16" xr3:uid="{FDCDA206-9C43-455A-9D1B-54D4C7824A04}" name="Profit" dataDxfId="52">
      <calculatedColumnFormula>M2-O2</calculatedColumnFormula>
    </tableColumn>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63A85973-8C9E-4954-98CC-0E35517F9FA1}" sourceName="Order Date">
  <pivotTables>
    <pivotTable tabId="2" name="PivotTable6"/>
    <pivotTable tabId="2" name="PivotTable10"/>
    <pivotTable tabId="2" name="PivotTable11"/>
    <pivotTable tabId="2" name="PivotTable3"/>
    <pivotTable tabId="2" name="PivotTable5"/>
    <pivotTable tabId="2" name="PivotTable7"/>
    <pivotTable tabId="2" name="PivotTable8"/>
    <pivotTable tabId="2" name="PivotTable9"/>
  </pivotTables>
  <state minimalRefreshVersion="6" lastRefreshVersion="6" pivotCacheId="1130088607" filterType="dateBetween">
    <selection startDate="2014-01-01T00:00:00" endDate="2014-12-31T00:00:00"/>
    <bounds startDate="2014-01-01T00:00:00" endDate="2018-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B9CD9912-CFC1-482A-A38B-D7FD02BB370E}" cache="NativeTimeline_Order_Date" caption="Order Date" level="0" selectionLevel="0" scrollPosition="2014-01-01T00:00:00" style="TimeSlicerStyleDark6"/>
</timeline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032C75-7285-4184-8E85-B8B8E4741E8F}">
  <dimension ref="A1:A9"/>
  <sheetViews>
    <sheetView workbookViewId="0">
      <selection activeCell="F21" sqref="F21"/>
    </sheetView>
  </sheetViews>
  <sheetFormatPr defaultRowHeight="14.4" x14ac:dyDescent="0.3"/>
  <sheetData>
    <row r="1" spans="1:1" ht="15.6" x14ac:dyDescent="0.3">
      <c r="A1" s="18" t="s">
        <v>469</v>
      </c>
    </row>
    <row r="2" spans="1:1" x14ac:dyDescent="0.3">
      <c r="A2" t="s">
        <v>470</v>
      </c>
    </row>
    <row r="3" spans="1:1" x14ac:dyDescent="0.3">
      <c r="A3" t="s">
        <v>471</v>
      </c>
    </row>
    <row r="4" spans="1:1" x14ac:dyDescent="0.3">
      <c r="A4" t="s">
        <v>472</v>
      </c>
    </row>
    <row r="5" spans="1:1" x14ac:dyDescent="0.3">
      <c r="A5" t="s">
        <v>473</v>
      </c>
    </row>
    <row r="6" spans="1:1" x14ac:dyDescent="0.3">
      <c r="A6" t="s">
        <v>474</v>
      </c>
    </row>
    <row r="7" spans="1:1" x14ac:dyDescent="0.3">
      <c r="A7" t="s">
        <v>475</v>
      </c>
    </row>
    <row r="8" spans="1:1" x14ac:dyDescent="0.3">
      <c r="A8" t="s">
        <v>476</v>
      </c>
    </row>
    <row r="9" spans="1:1" x14ac:dyDescent="0.3">
      <c r="A9" t="s">
        <v>477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3D1479-2735-4777-940E-D6BD82717B00}">
  <dimension ref="A1:P154"/>
  <sheetViews>
    <sheetView workbookViewId="0">
      <selection activeCell="F13" sqref="F13"/>
    </sheetView>
  </sheetViews>
  <sheetFormatPr defaultRowHeight="14.4" x14ac:dyDescent="0.3"/>
  <cols>
    <col min="2" max="2" width="14.109375" bestFit="1" customWidth="1"/>
    <col min="16" max="16" width="11.33203125" bestFit="1" customWidth="1"/>
  </cols>
  <sheetData>
    <row r="1" spans="1:16" ht="15.6" x14ac:dyDescent="0.3">
      <c r="A1" s="1" t="s">
        <v>441</v>
      </c>
      <c r="B1" s="1" t="s">
        <v>442</v>
      </c>
      <c r="C1" s="1" t="s">
        <v>443</v>
      </c>
      <c r="D1" s="1" t="s">
        <v>444</v>
      </c>
      <c r="E1" s="1" t="s">
        <v>445</v>
      </c>
      <c r="F1" s="1" t="s">
        <v>446</v>
      </c>
      <c r="G1" s="1" t="s">
        <v>447</v>
      </c>
      <c r="H1" s="1" t="s">
        <v>448</v>
      </c>
      <c r="I1" s="1" t="s">
        <v>449</v>
      </c>
      <c r="J1" s="1" t="s">
        <v>450</v>
      </c>
      <c r="K1" s="1" t="s">
        <v>451</v>
      </c>
      <c r="L1" s="1" t="s">
        <v>452</v>
      </c>
      <c r="M1" s="1" t="s">
        <v>453</v>
      </c>
      <c r="N1" s="2" t="s">
        <v>454</v>
      </c>
      <c r="O1" s="2" t="s">
        <v>455</v>
      </c>
      <c r="P1" s="1" t="s">
        <v>456</v>
      </c>
    </row>
    <row r="2" spans="1:16" ht="15.6" x14ac:dyDescent="0.3">
      <c r="A2">
        <v>1</v>
      </c>
      <c r="B2" s="3">
        <v>42682</v>
      </c>
      <c r="C2" t="s">
        <v>0</v>
      </c>
      <c r="D2" t="s">
        <v>1</v>
      </c>
      <c r="E2" t="s">
        <v>2</v>
      </c>
      <c r="F2" t="s">
        <v>3</v>
      </c>
      <c r="G2" t="s">
        <v>4</v>
      </c>
      <c r="H2" t="s">
        <v>5</v>
      </c>
      <c r="I2" t="s">
        <v>6</v>
      </c>
      <c r="J2" t="s">
        <v>7</v>
      </c>
      <c r="K2" s="4">
        <v>261.95999999999998</v>
      </c>
      <c r="L2">
        <v>2</v>
      </c>
      <c r="M2" s="5">
        <f>K2*L2</f>
        <v>523.91999999999996</v>
      </c>
      <c r="N2" s="6">
        <v>0</v>
      </c>
      <c r="O2" s="7">
        <f>N2*M2</f>
        <v>0</v>
      </c>
      <c r="P2" s="8">
        <f>M2-O2</f>
        <v>523.91999999999996</v>
      </c>
    </row>
    <row r="3" spans="1:16" ht="15.6" x14ac:dyDescent="0.3">
      <c r="A3">
        <v>2</v>
      </c>
      <c r="B3" s="3">
        <v>42682</v>
      </c>
      <c r="C3" t="s">
        <v>0</v>
      </c>
      <c r="D3" t="s">
        <v>1</v>
      </c>
      <c r="E3" t="s">
        <v>2</v>
      </c>
      <c r="F3" t="s">
        <v>3</v>
      </c>
      <c r="G3" t="s">
        <v>4</v>
      </c>
      <c r="H3" t="s">
        <v>8</v>
      </c>
      <c r="I3" t="s">
        <v>6</v>
      </c>
      <c r="J3" t="s">
        <v>9</v>
      </c>
      <c r="K3" s="4">
        <v>731.93999999999994</v>
      </c>
      <c r="L3">
        <v>3</v>
      </c>
      <c r="M3" s="5">
        <f t="shared" ref="M3:M66" si="0">K3*L3</f>
        <v>2195.8199999999997</v>
      </c>
      <c r="N3" s="6">
        <v>0</v>
      </c>
      <c r="O3" s="7">
        <f t="shared" ref="O3:O66" si="1">N3*M3</f>
        <v>0</v>
      </c>
      <c r="P3" s="8">
        <f t="shared" ref="P3:P66" si="2">M3-O3</f>
        <v>2195.8199999999997</v>
      </c>
    </row>
    <row r="4" spans="1:16" ht="15.6" x14ac:dyDescent="0.3">
      <c r="A4">
        <v>3</v>
      </c>
      <c r="B4" s="3">
        <v>42533</v>
      </c>
      <c r="C4" t="s">
        <v>10</v>
      </c>
      <c r="D4" t="s">
        <v>11</v>
      </c>
      <c r="E4" t="s">
        <v>2</v>
      </c>
      <c r="F4" t="s">
        <v>12</v>
      </c>
      <c r="G4" t="s">
        <v>13</v>
      </c>
      <c r="H4" t="s">
        <v>14</v>
      </c>
      <c r="I4" t="s">
        <v>15</v>
      </c>
      <c r="J4" t="s">
        <v>16</v>
      </c>
      <c r="K4" s="4">
        <v>14.62</v>
      </c>
      <c r="L4">
        <v>2</v>
      </c>
      <c r="M4" s="5">
        <f t="shared" si="0"/>
        <v>29.24</v>
      </c>
      <c r="N4" s="6">
        <v>0</v>
      </c>
      <c r="O4" s="7">
        <f t="shared" si="1"/>
        <v>0</v>
      </c>
      <c r="P4" s="8">
        <f t="shared" si="2"/>
        <v>29.24</v>
      </c>
    </row>
    <row r="5" spans="1:16" ht="15.6" x14ac:dyDescent="0.3">
      <c r="A5">
        <v>4</v>
      </c>
      <c r="B5" s="3">
        <v>42288</v>
      </c>
      <c r="C5" t="s">
        <v>17</v>
      </c>
      <c r="D5" t="s">
        <v>1</v>
      </c>
      <c r="E5" t="s">
        <v>2</v>
      </c>
      <c r="F5" t="s">
        <v>18</v>
      </c>
      <c r="G5" t="s">
        <v>19</v>
      </c>
      <c r="H5" t="s">
        <v>20</v>
      </c>
      <c r="I5" t="s">
        <v>6</v>
      </c>
      <c r="J5" t="s">
        <v>21</v>
      </c>
      <c r="K5" s="4">
        <v>957.57749999999999</v>
      </c>
      <c r="L5">
        <v>5</v>
      </c>
      <c r="M5" s="5">
        <f t="shared" si="0"/>
        <v>4787.8874999999998</v>
      </c>
      <c r="N5" s="6">
        <v>0.45</v>
      </c>
      <c r="O5" s="7">
        <f t="shared" si="1"/>
        <v>2154.5493750000001</v>
      </c>
      <c r="P5" s="8">
        <f t="shared" si="2"/>
        <v>2633.3381249999998</v>
      </c>
    </row>
    <row r="6" spans="1:16" ht="15.6" x14ac:dyDescent="0.3">
      <c r="A6">
        <v>5</v>
      </c>
      <c r="B6" s="3">
        <v>42288</v>
      </c>
      <c r="C6" t="s">
        <v>17</v>
      </c>
      <c r="D6" t="s">
        <v>1</v>
      </c>
      <c r="E6" t="s">
        <v>2</v>
      </c>
      <c r="F6" t="s">
        <v>18</v>
      </c>
      <c r="G6" t="s">
        <v>19</v>
      </c>
      <c r="H6" t="s">
        <v>22</v>
      </c>
      <c r="I6" t="s">
        <v>15</v>
      </c>
      <c r="J6" t="s">
        <v>23</v>
      </c>
      <c r="K6" s="4">
        <v>22.368000000000002</v>
      </c>
      <c r="L6">
        <v>2</v>
      </c>
      <c r="M6" s="5">
        <f t="shared" si="0"/>
        <v>44.736000000000004</v>
      </c>
      <c r="N6" s="6">
        <v>0.2</v>
      </c>
      <c r="O6" s="7">
        <f t="shared" si="1"/>
        <v>8.9472000000000005</v>
      </c>
      <c r="P6" s="8">
        <f t="shared" si="2"/>
        <v>35.788800000000002</v>
      </c>
    </row>
    <row r="7" spans="1:16" ht="15.6" x14ac:dyDescent="0.3">
      <c r="A7">
        <v>6</v>
      </c>
      <c r="B7" s="3">
        <v>41799</v>
      </c>
      <c r="C7" t="s">
        <v>24</v>
      </c>
      <c r="D7" t="s">
        <v>1</v>
      </c>
      <c r="E7" t="s">
        <v>2</v>
      </c>
      <c r="F7" t="s">
        <v>12</v>
      </c>
      <c r="G7" t="s">
        <v>13</v>
      </c>
      <c r="H7" t="s">
        <v>25</v>
      </c>
      <c r="I7" t="s">
        <v>6</v>
      </c>
      <c r="J7" t="s">
        <v>26</v>
      </c>
      <c r="K7" s="4">
        <v>48.86</v>
      </c>
      <c r="L7">
        <v>7</v>
      </c>
      <c r="M7" s="5">
        <f t="shared" si="0"/>
        <v>342.02</v>
      </c>
      <c r="N7" s="6">
        <v>0</v>
      </c>
      <c r="O7" s="7">
        <f t="shared" si="1"/>
        <v>0</v>
      </c>
      <c r="P7" s="8">
        <f t="shared" si="2"/>
        <v>342.02</v>
      </c>
    </row>
    <row r="8" spans="1:16" ht="15.6" x14ac:dyDescent="0.3">
      <c r="A8">
        <v>7</v>
      </c>
      <c r="B8" s="3">
        <v>41799</v>
      </c>
      <c r="C8" t="s">
        <v>24</v>
      </c>
      <c r="D8" t="s">
        <v>1</v>
      </c>
      <c r="E8" t="s">
        <v>2</v>
      </c>
      <c r="F8" t="s">
        <v>12</v>
      </c>
      <c r="G8" t="s">
        <v>13</v>
      </c>
      <c r="H8" t="s">
        <v>27</v>
      </c>
      <c r="I8" t="s">
        <v>15</v>
      </c>
      <c r="J8" t="s">
        <v>28</v>
      </c>
      <c r="K8" s="4">
        <v>7.28</v>
      </c>
      <c r="L8">
        <v>4</v>
      </c>
      <c r="M8" s="5">
        <f t="shared" si="0"/>
        <v>29.12</v>
      </c>
      <c r="N8" s="6">
        <v>0</v>
      </c>
      <c r="O8" s="7">
        <f t="shared" si="1"/>
        <v>0</v>
      </c>
      <c r="P8" s="8">
        <f t="shared" si="2"/>
        <v>29.12</v>
      </c>
    </row>
    <row r="9" spans="1:16" ht="15.6" x14ac:dyDescent="0.3">
      <c r="A9">
        <v>8</v>
      </c>
      <c r="B9" s="3">
        <v>41799</v>
      </c>
      <c r="C9" t="s">
        <v>24</v>
      </c>
      <c r="D9" t="s">
        <v>1</v>
      </c>
      <c r="E9" t="s">
        <v>2</v>
      </c>
      <c r="F9" t="s">
        <v>12</v>
      </c>
      <c r="G9" t="s">
        <v>13</v>
      </c>
      <c r="H9" t="s">
        <v>29</v>
      </c>
      <c r="I9" t="s">
        <v>30</v>
      </c>
      <c r="J9" t="s">
        <v>31</v>
      </c>
      <c r="K9" s="4">
        <v>907.15200000000004</v>
      </c>
      <c r="L9">
        <v>6</v>
      </c>
      <c r="M9" s="5">
        <f t="shared" si="0"/>
        <v>5442.9120000000003</v>
      </c>
      <c r="N9" s="6">
        <v>0.2</v>
      </c>
      <c r="O9" s="7">
        <f t="shared" si="1"/>
        <v>1088.5824</v>
      </c>
      <c r="P9" s="8">
        <f t="shared" si="2"/>
        <v>4354.3296</v>
      </c>
    </row>
    <row r="10" spans="1:16" ht="15.6" x14ac:dyDescent="0.3">
      <c r="A10">
        <v>9</v>
      </c>
      <c r="B10" s="3">
        <v>41799</v>
      </c>
      <c r="C10" t="s">
        <v>24</v>
      </c>
      <c r="D10" t="s">
        <v>1</v>
      </c>
      <c r="E10" t="s">
        <v>2</v>
      </c>
      <c r="F10" t="s">
        <v>12</v>
      </c>
      <c r="G10" t="s">
        <v>13</v>
      </c>
      <c r="H10" t="s">
        <v>32</v>
      </c>
      <c r="I10" t="s">
        <v>15</v>
      </c>
      <c r="J10" t="s">
        <v>33</v>
      </c>
      <c r="K10" s="4">
        <v>18.504000000000001</v>
      </c>
      <c r="L10">
        <v>3</v>
      </c>
      <c r="M10" s="5">
        <f t="shared" si="0"/>
        <v>55.512</v>
      </c>
      <c r="N10" s="6">
        <v>0.2</v>
      </c>
      <c r="O10" s="7">
        <f t="shared" si="1"/>
        <v>11.102400000000001</v>
      </c>
      <c r="P10" s="8">
        <f t="shared" si="2"/>
        <v>44.409599999999998</v>
      </c>
    </row>
    <row r="11" spans="1:16" ht="15.6" x14ac:dyDescent="0.3">
      <c r="A11">
        <v>10</v>
      </c>
      <c r="B11" s="3">
        <v>41799</v>
      </c>
      <c r="C11" t="s">
        <v>24</v>
      </c>
      <c r="D11" t="s">
        <v>1</v>
      </c>
      <c r="E11" t="s">
        <v>2</v>
      </c>
      <c r="F11" t="s">
        <v>12</v>
      </c>
      <c r="G11" t="s">
        <v>13</v>
      </c>
      <c r="H11" t="s">
        <v>34</v>
      </c>
      <c r="I11" t="s">
        <v>15</v>
      </c>
      <c r="J11" t="s">
        <v>35</v>
      </c>
      <c r="K11" s="4">
        <v>114.9</v>
      </c>
      <c r="L11">
        <v>5</v>
      </c>
      <c r="M11" s="5">
        <f t="shared" si="0"/>
        <v>574.5</v>
      </c>
      <c r="N11" s="6">
        <v>0</v>
      </c>
      <c r="O11" s="7">
        <f t="shared" si="1"/>
        <v>0</v>
      </c>
      <c r="P11" s="8">
        <f t="shared" si="2"/>
        <v>574.5</v>
      </c>
    </row>
    <row r="12" spans="1:16" ht="15.6" x14ac:dyDescent="0.3">
      <c r="A12">
        <v>11</v>
      </c>
      <c r="B12" s="3">
        <v>41799</v>
      </c>
      <c r="C12" t="s">
        <v>24</v>
      </c>
      <c r="D12" t="s">
        <v>1</v>
      </c>
      <c r="E12" t="s">
        <v>2</v>
      </c>
      <c r="F12" t="s">
        <v>12</v>
      </c>
      <c r="G12" t="s">
        <v>13</v>
      </c>
      <c r="H12" t="s">
        <v>36</v>
      </c>
      <c r="I12" t="s">
        <v>6</v>
      </c>
      <c r="J12" t="s">
        <v>37</v>
      </c>
      <c r="K12" s="4">
        <v>1706.1840000000002</v>
      </c>
      <c r="L12">
        <v>9</v>
      </c>
      <c r="M12" s="5">
        <f t="shared" si="0"/>
        <v>15355.656000000003</v>
      </c>
      <c r="N12" s="6">
        <v>0.2</v>
      </c>
      <c r="O12" s="7">
        <f t="shared" si="1"/>
        <v>3071.1312000000007</v>
      </c>
      <c r="P12" s="8">
        <f t="shared" si="2"/>
        <v>12284.524800000003</v>
      </c>
    </row>
    <row r="13" spans="1:16" ht="15.6" x14ac:dyDescent="0.3">
      <c r="A13">
        <v>12</v>
      </c>
      <c r="B13" s="3">
        <v>41799</v>
      </c>
      <c r="C13" t="s">
        <v>24</v>
      </c>
      <c r="D13" t="s">
        <v>1</v>
      </c>
      <c r="E13" t="s">
        <v>2</v>
      </c>
      <c r="F13" t="s">
        <v>12</v>
      </c>
      <c r="G13" t="s">
        <v>13</v>
      </c>
      <c r="H13" t="s">
        <v>38</v>
      </c>
      <c r="I13" t="s">
        <v>30</v>
      </c>
      <c r="J13" t="s">
        <v>39</v>
      </c>
      <c r="K13" s="4">
        <v>911.42399999999998</v>
      </c>
      <c r="L13">
        <v>4</v>
      </c>
      <c r="M13" s="5">
        <f t="shared" si="0"/>
        <v>3645.6959999999999</v>
      </c>
      <c r="N13" s="6">
        <v>0.2</v>
      </c>
      <c r="O13" s="7">
        <f t="shared" si="1"/>
        <v>729.13920000000007</v>
      </c>
      <c r="P13" s="8">
        <f t="shared" si="2"/>
        <v>2916.5567999999998</v>
      </c>
    </row>
    <row r="14" spans="1:16" ht="15.6" x14ac:dyDescent="0.3">
      <c r="A14">
        <v>13</v>
      </c>
      <c r="B14" s="3">
        <v>42840</v>
      </c>
      <c r="C14" t="s">
        <v>40</v>
      </c>
      <c r="D14" t="s">
        <v>1</v>
      </c>
      <c r="E14" t="s">
        <v>2</v>
      </c>
      <c r="F14" t="s">
        <v>41</v>
      </c>
      <c r="G14" t="s">
        <v>42</v>
      </c>
      <c r="H14" t="s">
        <v>43</v>
      </c>
      <c r="I14" t="s">
        <v>15</v>
      </c>
      <c r="J14" t="s">
        <v>44</v>
      </c>
      <c r="K14" s="4">
        <v>15.552000000000003</v>
      </c>
      <c r="L14">
        <v>3</v>
      </c>
      <c r="M14" s="5">
        <f t="shared" si="0"/>
        <v>46.656000000000006</v>
      </c>
      <c r="N14" s="6">
        <v>0.2</v>
      </c>
      <c r="O14" s="7">
        <f t="shared" si="1"/>
        <v>9.3312000000000008</v>
      </c>
      <c r="P14" s="8">
        <f t="shared" si="2"/>
        <v>37.324800000000003</v>
      </c>
    </row>
    <row r="15" spans="1:16" ht="15.6" x14ac:dyDescent="0.3">
      <c r="A15">
        <v>14</v>
      </c>
      <c r="B15" s="3">
        <v>42709</v>
      </c>
      <c r="C15" t="s">
        <v>45</v>
      </c>
      <c r="D15" t="s">
        <v>1</v>
      </c>
      <c r="E15" t="s">
        <v>2</v>
      </c>
      <c r="F15" t="s">
        <v>46</v>
      </c>
      <c r="G15" t="s">
        <v>47</v>
      </c>
      <c r="H15" t="s">
        <v>48</v>
      </c>
      <c r="I15" t="s">
        <v>15</v>
      </c>
      <c r="J15" t="s">
        <v>49</v>
      </c>
      <c r="K15" s="4">
        <v>407.97600000000006</v>
      </c>
      <c r="L15">
        <v>3</v>
      </c>
      <c r="M15" s="5">
        <f t="shared" si="0"/>
        <v>1223.9280000000001</v>
      </c>
      <c r="N15" s="6">
        <v>0.2</v>
      </c>
      <c r="O15" s="7">
        <f t="shared" si="1"/>
        <v>244.78560000000004</v>
      </c>
      <c r="P15" s="8">
        <f t="shared" si="2"/>
        <v>979.14240000000007</v>
      </c>
    </row>
    <row r="16" spans="1:16" ht="15.6" x14ac:dyDescent="0.3">
      <c r="A16">
        <v>15</v>
      </c>
      <c r="B16" s="3">
        <v>42330</v>
      </c>
      <c r="C16" t="s">
        <v>50</v>
      </c>
      <c r="D16" t="s">
        <v>51</v>
      </c>
      <c r="E16" t="s">
        <v>2</v>
      </c>
      <c r="F16" t="s">
        <v>52</v>
      </c>
      <c r="G16" t="s">
        <v>53</v>
      </c>
      <c r="H16" t="s">
        <v>54</v>
      </c>
      <c r="I16" t="s">
        <v>15</v>
      </c>
      <c r="J16" t="s">
        <v>55</v>
      </c>
      <c r="K16" s="4">
        <v>68.809999999999988</v>
      </c>
      <c r="L16">
        <v>5</v>
      </c>
      <c r="M16" s="5">
        <f t="shared" si="0"/>
        <v>344.04999999999995</v>
      </c>
      <c r="N16" s="6">
        <v>0.8</v>
      </c>
      <c r="O16" s="7">
        <f t="shared" si="1"/>
        <v>275.23999999999995</v>
      </c>
      <c r="P16" s="8">
        <f t="shared" si="2"/>
        <v>68.81</v>
      </c>
    </row>
    <row r="17" spans="1:16" ht="15.6" x14ac:dyDescent="0.3">
      <c r="A17">
        <v>16</v>
      </c>
      <c r="B17" s="3">
        <v>42330</v>
      </c>
      <c r="C17" t="s">
        <v>50</v>
      </c>
      <c r="D17" t="s">
        <v>51</v>
      </c>
      <c r="E17" t="s">
        <v>2</v>
      </c>
      <c r="F17" t="s">
        <v>52</v>
      </c>
      <c r="G17" t="s">
        <v>53</v>
      </c>
      <c r="H17" t="s">
        <v>56</v>
      </c>
      <c r="I17" t="s">
        <v>15</v>
      </c>
      <c r="J17" t="s">
        <v>57</v>
      </c>
      <c r="K17" s="4">
        <v>2.5439999999999996</v>
      </c>
      <c r="L17">
        <v>3</v>
      </c>
      <c r="M17" s="5">
        <f t="shared" si="0"/>
        <v>7.6319999999999988</v>
      </c>
      <c r="N17" s="6">
        <v>0.8</v>
      </c>
      <c r="O17" s="7">
        <f t="shared" si="1"/>
        <v>6.105599999999999</v>
      </c>
      <c r="P17" s="8">
        <f t="shared" si="2"/>
        <v>1.5263999999999998</v>
      </c>
    </row>
    <row r="18" spans="1:16" ht="15.6" x14ac:dyDescent="0.3">
      <c r="A18">
        <v>17</v>
      </c>
      <c r="B18" s="3">
        <v>41954</v>
      </c>
      <c r="C18" t="s">
        <v>58</v>
      </c>
      <c r="D18" t="s">
        <v>1</v>
      </c>
      <c r="E18" t="s">
        <v>2</v>
      </c>
      <c r="F18" t="s">
        <v>59</v>
      </c>
      <c r="G18" t="s">
        <v>60</v>
      </c>
      <c r="H18" t="s">
        <v>61</v>
      </c>
      <c r="I18" t="s">
        <v>15</v>
      </c>
      <c r="J18" t="s">
        <v>62</v>
      </c>
      <c r="K18" s="4">
        <v>665.88</v>
      </c>
      <c r="L18">
        <v>6</v>
      </c>
      <c r="M18" s="5">
        <f t="shared" si="0"/>
        <v>3995.2799999999997</v>
      </c>
      <c r="N18" s="6">
        <v>0</v>
      </c>
      <c r="O18" s="7">
        <f t="shared" si="1"/>
        <v>0</v>
      </c>
      <c r="P18" s="8">
        <f t="shared" si="2"/>
        <v>3995.2799999999997</v>
      </c>
    </row>
    <row r="19" spans="1:16" ht="15.6" x14ac:dyDescent="0.3">
      <c r="A19">
        <v>18</v>
      </c>
      <c r="B19" s="3">
        <v>41772</v>
      </c>
      <c r="C19" t="s">
        <v>63</v>
      </c>
      <c r="D19" t="s">
        <v>1</v>
      </c>
      <c r="E19" t="s">
        <v>2</v>
      </c>
      <c r="F19" t="s">
        <v>64</v>
      </c>
      <c r="G19" t="s">
        <v>65</v>
      </c>
      <c r="H19" t="s">
        <v>66</v>
      </c>
      <c r="I19" t="s">
        <v>15</v>
      </c>
      <c r="J19" t="s">
        <v>67</v>
      </c>
      <c r="K19" s="4">
        <v>55.5</v>
      </c>
      <c r="L19">
        <v>2</v>
      </c>
      <c r="M19" s="5">
        <f t="shared" si="0"/>
        <v>111</v>
      </c>
      <c r="N19" s="6">
        <v>0</v>
      </c>
      <c r="O19" s="7">
        <f t="shared" si="1"/>
        <v>0</v>
      </c>
      <c r="P19" s="8">
        <f t="shared" si="2"/>
        <v>111</v>
      </c>
    </row>
    <row r="20" spans="1:16" ht="15.6" x14ac:dyDescent="0.3">
      <c r="A20">
        <v>19</v>
      </c>
      <c r="B20" s="3">
        <v>41878</v>
      </c>
      <c r="C20" t="s">
        <v>68</v>
      </c>
      <c r="D20" t="s">
        <v>1</v>
      </c>
      <c r="E20" t="s">
        <v>2</v>
      </c>
      <c r="F20" t="s">
        <v>69</v>
      </c>
      <c r="G20" t="s">
        <v>13</v>
      </c>
      <c r="H20" t="s">
        <v>70</v>
      </c>
      <c r="I20" t="s">
        <v>15</v>
      </c>
      <c r="J20" t="s">
        <v>71</v>
      </c>
      <c r="K20" s="4">
        <v>8.56</v>
      </c>
      <c r="L20">
        <v>2</v>
      </c>
      <c r="M20" s="5">
        <f t="shared" si="0"/>
        <v>17.12</v>
      </c>
      <c r="N20" s="6">
        <v>0</v>
      </c>
      <c r="O20" s="7">
        <f t="shared" si="1"/>
        <v>0</v>
      </c>
      <c r="P20" s="8">
        <f t="shared" si="2"/>
        <v>17.12</v>
      </c>
    </row>
    <row r="21" spans="1:16" ht="15.6" x14ac:dyDescent="0.3">
      <c r="A21">
        <v>20</v>
      </c>
      <c r="B21" s="3">
        <v>41878</v>
      </c>
      <c r="C21" t="s">
        <v>68</v>
      </c>
      <c r="D21" t="s">
        <v>1</v>
      </c>
      <c r="E21" t="s">
        <v>2</v>
      </c>
      <c r="F21" t="s">
        <v>69</v>
      </c>
      <c r="G21" t="s">
        <v>13</v>
      </c>
      <c r="H21" t="s">
        <v>72</v>
      </c>
      <c r="I21" t="s">
        <v>30</v>
      </c>
      <c r="J21" t="s">
        <v>73</v>
      </c>
      <c r="K21" s="4">
        <v>213.48000000000002</v>
      </c>
      <c r="L21">
        <v>3</v>
      </c>
      <c r="M21" s="5">
        <f t="shared" si="0"/>
        <v>640.44000000000005</v>
      </c>
      <c r="N21" s="6">
        <v>0.2</v>
      </c>
      <c r="O21" s="7">
        <f t="shared" si="1"/>
        <v>128.08800000000002</v>
      </c>
      <c r="P21" s="8">
        <f t="shared" si="2"/>
        <v>512.35200000000009</v>
      </c>
    </row>
    <row r="22" spans="1:16" ht="15.6" x14ac:dyDescent="0.3">
      <c r="A22">
        <v>21</v>
      </c>
      <c r="B22" s="3">
        <v>41878</v>
      </c>
      <c r="C22" t="s">
        <v>68</v>
      </c>
      <c r="D22" t="s">
        <v>1</v>
      </c>
      <c r="E22" t="s">
        <v>2</v>
      </c>
      <c r="F22" t="s">
        <v>69</v>
      </c>
      <c r="G22" t="s">
        <v>13</v>
      </c>
      <c r="H22" t="s">
        <v>74</v>
      </c>
      <c r="I22" t="s">
        <v>15</v>
      </c>
      <c r="J22" t="s">
        <v>75</v>
      </c>
      <c r="K22" s="4">
        <v>22.72</v>
      </c>
      <c r="L22">
        <v>4</v>
      </c>
      <c r="M22" s="5">
        <f t="shared" si="0"/>
        <v>90.88</v>
      </c>
      <c r="N22" s="6">
        <v>0.2</v>
      </c>
      <c r="O22" s="7">
        <f t="shared" si="1"/>
        <v>18.175999999999998</v>
      </c>
      <c r="P22" s="8">
        <f t="shared" si="2"/>
        <v>72.703999999999994</v>
      </c>
    </row>
    <row r="23" spans="1:16" ht="15.6" x14ac:dyDescent="0.3">
      <c r="A23">
        <v>22</v>
      </c>
      <c r="B23" s="3">
        <v>42713</v>
      </c>
      <c r="C23" t="s">
        <v>76</v>
      </c>
      <c r="D23" t="s">
        <v>11</v>
      </c>
      <c r="E23" t="s">
        <v>2</v>
      </c>
      <c r="F23" t="s">
        <v>77</v>
      </c>
      <c r="G23" t="s">
        <v>78</v>
      </c>
      <c r="H23" t="s">
        <v>79</v>
      </c>
      <c r="I23" t="s">
        <v>15</v>
      </c>
      <c r="J23" t="s">
        <v>80</v>
      </c>
      <c r="K23" s="4">
        <v>19.459999999999997</v>
      </c>
      <c r="L23">
        <v>7</v>
      </c>
      <c r="M23" s="5">
        <f t="shared" si="0"/>
        <v>136.21999999999997</v>
      </c>
      <c r="N23" s="6">
        <v>0</v>
      </c>
      <c r="O23" s="7">
        <f t="shared" si="1"/>
        <v>0</v>
      </c>
      <c r="P23" s="8">
        <f t="shared" si="2"/>
        <v>136.21999999999997</v>
      </c>
    </row>
    <row r="24" spans="1:16" ht="15.6" x14ac:dyDescent="0.3">
      <c r="A24">
        <v>23</v>
      </c>
      <c r="B24" s="3">
        <v>42713</v>
      </c>
      <c r="C24" t="s">
        <v>76</v>
      </c>
      <c r="D24" t="s">
        <v>11</v>
      </c>
      <c r="E24" t="s">
        <v>2</v>
      </c>
      <c r="F24" t="s">
        <v>77</v>
      </c>
      <c r="G24" t="s">
        <v>78</v>
      </c>
      <c r="H24" t="s">
        <v>81</v>
      </c>
      <c r="I24" t="s">
        <v>15</v>
      </c>
      <c r="J24" t="s">
        <v>82</v>
      </c>
      <c r="K24" s="4">
        <v>60.339999999999996</v>
      </c>
      <c r="L24">
        <v>7</v>
      </c>
      <c r="M24" s="5">
        <f t="shared" si="0"/>
        <v>422.38</v>
      </c>
      <c r="N24" s="6">
        <v>0</v>
      </c>
      <c r="O24" s="7">
        <f t="shared" si="1"/>
        <v>0</v>
      </c>
      <c r="P24" s="8">
        <f t="shared" si="2"/>
        <v>422.38</v>
      </c>
    </row>
    <row r="25" spans="1:16" ht="15.6" x14ac:dyDescent="0.3">
      <c r="A25">
        <v>24</v>
      </c>
      <c r="B25" s="3">
        <v>42932</v>
      </c>
      <c r="C25" t="s">
        <v>83</v>
      </c>
      <c r="D25" t="s">
        <v>1</v>
      </c>
      <c r="E25" t="s">
        <v>2</v>
      </c>
      <c r="F25" t="s">
        <v>84</v>
      </c>
      <c r="G25" t="s">
        <v>85</v>
      </c>
      <c r="H25" t="s">
        <v>86</v>
      </c>
      <c r="I25" t="s">
        <v>6</v>
      </c>
      <c r="J25" t="s">
        <v>87</v>
      </c>
      <c r="K25" s="4">
        <v>71.371999999999986</v>
      </c>
      <c r="L25">
        <v>2</v>
      </c>
      <c r="M25" s="5">
        <f t="shared" si="0"/>
        <v>142.74399999999997</v>
      </c>
      <c r="N25" s="6">
        <v>0.3</v>
      </c>
      <c r="O25" s="7">
        <f t="shared" si="1"/>
        <v>42.823199999999993</v>
      </c>
      <c r="P25" s="8">
        <f t="shared" si="2"/>
        <v>99.920799999999986</v>
      </c>
    </row>
    <row r="26" spans="1:16" ht="15.6" x14ac:dyDescent="0.3">
      <c r="A26">
        <v>25</v>
      </c>
      <c r="B26" s="3">
        <v>42272</v>
      </c>
      <c r="C26" t="s">
        <v>88</v>
      </c>
      <c r="D26" t="s">
        <v>1</v>
      </c>
      <c r="E26" t="s">
        <v>2</v>
      </c>
      <c r="F26" t="s">
        <v>89</v>
      </c>
      <c r="G26" t="s">
        <v>65</v>
      </c>
      <c r="H26" t="s">
        <v>20</v>
      </c>
      <c r="I26" t="s">
        <v>6</v>
      </c>
      <c r="J26" t="s">
        <v>21</v>
      </c>
      <c r="K26" s="4">
        <v>1044.6299999999999</v>
      </c>
      <c r="L26">
        <v>3</v>
      </c>
      <c r="M26" s="5">
        <f t="shared" si="0"/>
        <v>3133.8899999999994</v>
      </c>
      <c r="N26" s="6">
        <v>0</v>
      </c>
      <c r="O26" s="7">
        <f t="shared" si="1"/>
        <v>0</v>
      </c>
      <c r="P26" s="8">
        <f t="shared" si="2"/>
        <v>3133.8899999999994</v>
      </c>
    </row>
    <row r="27" spans="1:16" ht="15.6" x14ac:dyDescent="0.3">
      <c r="A27">
        <v>26</v>
      </c>
      <c r="B27" s="3">
        <v>42385</v>
      </c>
      <c r="C27" t="s">
        <v>90</v>
      </c>
      <c r="D27" t="s">
        <v>1</v>
      </c>
      <c r="E27" t="s">
        <v>2</v>
      </c>
      <c r="F27" t="s">
        <v>12</v>
      </c>
      <c r="G27" t="s">
        <v>13</v>
      </c>
      <c r="H27" t="s">
        <v>91</v>
      </c>
      <c r="I27" t="s">
        <v>15</v>
      </c>
      <c r="J27" t="s">
        <v>92</v>
      </c>
      <c r="K27" s="4">
        <v>11.648000000000001</v>
      </c>
      <c r="L27">
        <v>2</v>
      </c>
      <c r="M27" s="5">
        <f t="shared" si="0"/>
        <v>23.296000000000003</v>
      </c>
      <c r="N27" s="6">
        <v>0.2</v>
      </c>
      <c r="O27" s="7">
        <f t="shared" si="1"/>
        <v>4.6592000000000011</v>
      </c>
      <c r="P27" s="8">
        <f t="shared" si="2"/>
        <v>18.636800000000001</v>
      </c>
    </row>
    <row r="28" spans="1:16" ht="15.6" x14ac:dyDescent="0.3">
      <c r="A28">
        <v>27</v>
      </c>
      <c r="B28" s="3">
        <v>42385</v>
      </c>
      <c r="C28" t="s">
        <v>90</v>
      </c>
      <c r="D28" t="s">
        <v>1</v>
      </c>
      <c r="E28" t="s">
        <v>2</v>
      </c>
      <c r="F28" t="s">
        <v>12</v>
      </c>
      <c r="G28" t="s">
        <v>13</v>
      </c>
      <c r="H28" t="s">
        <v>93</v>
      </c>
      <c r="I28" t="s">
        <v>30</v>
      </c>
      <c r="J28" t="s">
        <v>94</v>
      </c>
      <c r="K28" s="4">
        <v>90.570000000000007</v>
      </c>
      <c r="L28">
        <v>3</v>
      </c>
      <c r="M28" s="5">
        <f t="shared" si="0"/>
        <v>271.71000000000004</v>
      </c>
      <c r="N28" s="6">
        <v>0</v>
      </c>
      <c r="O28" s="7">
        <f t="shared" si="1"/>
        <v>0</v>
      </c>
      <c r="P28" s="8">
        <f t="shared" si="2"/>
        <v>271.71000000000004</v>
      </c>
    </row>
    <row r="29" spans="1:16" ht="15.6" x14ac:dyDescent="0.3">
      <c r="A29">
        <v>28</v>
      </c>
      <c r="B29" s="3">
        <v>42264</v>
      </c>
      <c r="C29" t="s">
        <v>95</v>
      </c>
      <c r="D29" t="s">
        <v>1</v>
      </c>
      <c r="E29" t="s">
        <v>2</v>
      </c>
      <c r="F29" t="s">
        <v>84</v>
      </c>
      <c r="G29" t="s">
        <v>85</v>
      </c>
      <c r="H29" t="s">
        <v>96</v>
      </c>
      <c r="I29" t="s">
        <v>6</v>
      </c>
      <c r="J29" t="s">
        <v>97</v>
      </c>
      <c r="K29" s="4">
        <v>3083.4300000000003</v>
      </c>
      <c r="L29">
        <v>7</v>
      </c>
      <c r="M29" s="5">
        <f t="shared" si="0"/>
        <v>21584.010000000002</v>
      </c>
      <c r="N29" s="6">
        <v>0.5</v>
      </c>
      <c r="O29" s="7">
        <f t="shared" si="1"/>
        <v>10792.005000000001</v>
      </c>
      <c r="P29" s="8">
        <f t="shared" si="2"/>
        <v>10792.005000000001</v>
      </c>
    </row>
    <row r="30" spans="1:16" ht="15.6" x14ac:dyDescent="0.3">
      <c r="A30">
        <v>29</v>
      </c>
      <c r="B30" s="3">
        <v>42264</v>
      </c>
      <c r="C30" t="s">
        <v>95</v>
      </c>
      <c r="D30" t="s">
        <v>1</v>
      </c>
      <c r="E30" t="s">
        <v>2</v>
      </c>
      <c r="F30" t="s">
        <v>84</v>
      </c>
      <c r="G30" t="s">
        <v>85</v>
      </c>
      <c r="H30" t="s">
        <v>98</v>
      </c>
      <c r="I30" t="s">
        <v>15</v>
      </c>
      <c r="J30" t="s">
        <v>99</v>
      </c>
      <c r="K30" s="4">
        <v>9.6180000000000021</v>
      </c>
      <c r="L30">
        <v>2</v>
      </c>
      <c r="M30" s="5">
        <f t="shared" si="0"/>
        <v>19.236000000000004</v>
      </c>
      <c r="N30" s="6">
        <v>0.7</v>
      </c>
      <c r="O30" s="7">
        <f t="shared" si="1"/>
        <v>13.465200000000003</v>
      </c>
      <c r="P30" s="8">
        <f t="shared" si="2"/>
        <v>5.7708000000000013</v>
      </c>
    </row>
    <row r="31" spans="1:16" ht="15.6" x14ac:dyDescent="0.3">
      <c r="A31">
        <v>30</v>
      </c>
      <c r="B31" s="3">
        <v>42264</v>
      </c>
      <c r="C31" t="s">
        <v>95</v>
      </c>
      <c r="D31" t="s">
        <v>1</v>
      </c>
      <c r="E31" t="s">
        <v>2</v>
      </c>
      <c r="F31" t="s">
        <v>84</v>
      </c>
      <c r="G31" t="s">
        <v>85</v>
      </c>
      <c r="H31" t="s">
        <v>100</v>
      </c>
      <c r="I31" t="s">
        <v>6</v>
      </c>
      <c r="J31" t="s">
        <v>101</v>
      </c>
      <c r="K31" s="4">
        <v>124.20000000000002</v>
      </c>
      <c r="L31">
        <v>3</v>
      </c>
      <c r="M31" s="5">
        <f t="shared" si="0"/>
        <v>372.6</v>
      </c>
      <c r="N31" s="6">
        <v>0.2</v>
      </c>
      <c r="O31" s="7">
        <f t="shared" si="1"/>
        <v>74.52000000000001</v>
      </c>
      <c r="P31" s="8">
        <f t="shared" si="2"/>
        <v>298.08000000000004</v>
      </c>
    </row>
    <row r="32" spans="1:16" ht="15.6" x14ac:dyDescent="0.3">
      <c r="A32">
        <v>31</v>
      </c>
      <c r="B32" s="3">
        <v>42264</v>
      </c>
      <c r="C32" t="s">
        <v>95</v>
      </c>
      <c r="D32" t="s">
        <v>1</v>
      </c>
      <c r="E32" t="s">
        <v>2</v>
      </c>
      <c r="F32" t="s">
        <v>84</v>
      </c>
      <c r="G32" t="s">
        <v>85</v>
      </c>
      <c r="H32" t="s">
        <v>102</v>
      </c>
      <c r="I32" t="s">
        <v>15</v>
      </c>
      <c r="J32" t="s">
        <v>103</v>
      </c>
      <c r="K32" s="4">
        <v>3.2640000000000002</v>
      </c>
      <c r="L32">
        <v>2</v>
      </c>
      <c r="M32" s="5">
        <f t="shared" si="0"/>
        <v>6.5280000000000005</v>
      </c>
      <c r="N32" s="6">
        <v>0.2</v>
      </c>
      <c r="O32" s="7">
        <f t="shared" si="1"/>
        <v>1.3056000000000001</v>
      </c>
      <c r="P32" s="8">
        <f t="shared" si="2"/>
        <v>5.2224000000000004</v>
      </c>
    </row>
    <row r="33" spans="1:16" ht="15.6" x14ac:dyDescent="0.3">
      <c r="A33">
        <v>32</v>
      </c>
      <c r="B33" s="3">
        <v>42264</v>
      </c>
      <c r="C33" t="s">
        <v>95</v>
      </c>
      <c r="D33" t="s">
        <v>1</v>
      </c>
      <c r="E33" t="s">
        <v>2</v>
      </c>
      <c r="F33" t="s">
        <v>84</v>
      </c>
      <c r="G33" t="s">
        <v>85</v>
      </c>
      <c r="H33" t="s">
        <v>104</v>
      </c>
      <c r="I33" t="s">
        <v>15</v>
      </c>
      <c r="J33" t="s">
        <v>105</v>
      </c>
      <c r="K33" s="4">
        <v>86.304000000000002</v>
      </c>
      <c r="L33">
        <v>6</v>
      </c>
      <c r="M33" s="5">
        <f t="shared" si="0"/>
        <v>517.82400000000007</v>
      </c>
      <c r="N33" s="6">
        <v>0.2</v>
      </c>
      <c r="O33" s="7">
        <f t="shared" si="1"/>
        <v>103.56480000000002</v>
      </c>
      <c r="P33" s="8">
        <f t="shared" si="2"/>
        <v>414.25920000000008</v>
      </c>
    </row>
    <row r="34" spans="1:16" ht="15.6" x14ac:dyDescent="0.3">
      <c r="A34">
        <v>33</v>
      </c>
      <c r="B34" s="3">
        <v>42264</v>
      </c>
      <c r="C34" t="s">
        <v>95</v>
      </c>
      <c r="D34" t="s">
        <v>1</v>
      </c>
      <c r="E34" t="s">
        <v>2</v>
      </c>
      <c r="F34" t="s">
        <v>84</v>
      </c>
      <c r="G34" t="s">
        <v>85</v>
      </c>
      <c r="H34" t="s">
        <v>106</v>
      </c>
      <c r="I34" t="s">
        <v>15</v>
      </c>
      <c r="J34" t="s">
        <v>107</v>
      </c>
      <c r="K34" s="4">
        <v>6.8580000000000014</v>
      </c>
      <c r="L34">
        <v>6</v>
      </c>
      <c r="M34" s="5">
        <f t="shared" si="0"/>
        <v>41.14800000000001</v>
      </c>
      <c r="N34" s="6">
        <v>0.7</v>
      </c>
      <c r="O34" s="7">
        <f t="shared" si="1"/>
        <v>28.803600000000007</v>
      </c>
      <c r="P34" s="8">
        <f t="shared" si="2"/>
        <v>12.344400000000004</v>
      </c>
    </row>
    <row r="35" spans="1:16" ht="15.6" x14ac:dyDescent="0.3">
      <c r="A35">
        <v>34</v>
      </c>
      <c r="B35" s="3">
        <v>42264</v>
      </c>
      <c r="C35" t="s">
        <v>95</v>
      </c>
      <c r="D35" t="s">
        <v>1</v>
      </c>
      <c r="E35" t="s">
        <v>2</v>
      </c>
      <c r="F35" t="s">
        <v>84</v>
      </c>
      <c r="G35" t="s">
        <v>85</v>
      </c>
      <c r="H35" t="s">
        <v>108</v>
      </c>
      <c r="I35" t="s">
        <v>15</v>
      </c>
      <c r="J35" t="s">
        <v>109</v>
      </c>
      <c r="K35" s="4">
        <v>15.76</v>
      </c>
      <c r="L35">
        <v>2</v>
      </c>
      <c r="M35" s="5">
        <f t="shared" si="0"/>
        <v>31.52</v>
      </c>
      <c r="N35" s="6">
        <v>0.2</v>
      </c>
      <c r="O35" s="7">
        <f t="shared" si="1"/>
        <v>6.3040000000000003</v>
      </c>
      <c r="P35" s="8">
        <f t="shared" si="2"/>
        <v>25.216000000000001</v>
      </c>
    </row>
    <row r="36" spans="1:16" ht="15.6" x14ac:dyDescent="0.3">
      <c r="A36">
        <v>35</v>
      </c>
      <c r="B36" s="3">
        <v>43027</v>
      </c>
      <c r="C36" t="s">
        <v>110</v>
      </c>
      <c r="D36" t="s">
        <v>51</v>
      </c>
      <c r="E36" t="s">
        <v>2</v>
      </c>
      <c r="F36" t="s">
        <v>111</v>
      </c>
      <c r="G36" t="s">
        <v>53</v>
      </c>
      <c r="H36" t="s">
        <v>112</v>
      </c>
      <c r="I36" t="s">
        <v>15</v>
      </c>
      <c r="J36" t="s">
        <v>113</v>
      </c>
      <c r="K36" s="4">
        <v>29.472000000000001</v>
      </c>
      <c r="L36">
        <v>3</v>
      </c>
      <c r="M36" s="5">
        <f t="shared" si="0"/>
        <v>88.415999999999997</v>
      </c>
      <c r="N36" s="6">
        <v>0.2</v>
      </c>
      <c r="O36" s="7">
        <f t="shared" si="1"/>
        <v>17.683199999999999</v>
      </c>
      <c r="P36" s="8">
        <f t="shared" si="2"/>
        <v>70.732799999999997</v>
      </c>
    </row>
    <row r="37" spans="1:16" ht="15.6" x14ac:dyDescent="0.3">
      <c r="A37">
        <v>36</v>
      </c>
      <c r="B37" s="3">
        <v>42712</v>
      </c>
      <c r="C37" t="s">
        <v>114</v>
      </c>
      <c r="D37" t="s">
        <v>11</v>
      </c>
      <c r="E37" t="s">
        <v>2</v>
      </c>
      <c r="F37" t="s">
        <v>115</v>
      </c>
      <c r="G37" t="s">
        <v>53</v>
      </c>
      <c r="H37" t="s">
        <v>116</v>
      </c>
      <c r="I37" t="s">
        <v>30</v>
      </c>
      <c r="J37" t="s">
        <v>117</v>
      </c>
      <c r="K37" s="4">
        <v>1097.5440000000003</v>
      </c>
      <c r="L37">
        <v>7</v>
      </c>
      <c r="M37" s="5">
        <f t="shared" si="0"/>
        <v>7682.8080000000027</v>
      </c>
      <c r="N37" s="6">
        <v>0.2</v>
      </c>
      <c r="O37" s="7">
        <f t="shared" si="1"/>
        <v>1536.5616000000007</v>
      </c>
      <c r="P37" s="8">
        <f t="shared" si="2"/>
        <v>6146.2464000000018</v>
      </c>
    </row>
    <row r="38" spans="1:16" ht="15.6" x14ac:dyDescent="0.3">
      <c r="A38">
        <v>37</v>
      </c>
      <c r="B38" s="3">
        <v>42712</v>
      </c>
      <c r="C38" t="s">
        <v>114</v>
      </c>
      <c r="D38" t="s">
        <v>11</v>
      </c>
      <c r="E38" t="s">
        <v>2</v>
      </c>
      <c r="F38" t="s">
        <v>115</v>
      </c>
      <c r="G38" t="s">
        <v>53</v>
      </c>
      <c r="H38" t="s">
        <v>118</v>
      </c>
      <c r="I38" t="s">
        <v>6</v>
      </c>
      <c r="J38" t="s">
        <v>119</v>
      </c>
      <c r="K38" s="4">
        <v>190.92</v>
      </c>
      <c r="L38">
        <v>5</v>
      </c>
      <c r="M38" s="5">
        <f t="shared" si="0"/>
        <v>954.59999999999991</v>
      </c>
      <c r="N38" s="6">
        <v>0.6</v>
      </c>
      <c r="O38" s="7">
        <f t="shared" si="1"/>
        <v>572.75999999999988</v>
      </c>
      <c r="P38" s="8">
        <f t="shared" si="2"/>
        <v>381.84000000000003</v>
      </c>
    </row>
    <row r="39" spans="1:16" ht="15.6" x14ac:dyDescent="0.3">
      <c r="A39">
        <v>38</v>
      </c>
      <c r="B39" s="3">
        <v>42365</v>
      </c>
      <c r="C39" t="s">
        <v>120</v>
      </c>
      <c r="D39" t="s">
        <v>51</v>
      </c>
      <c r="E39" t="s">
        <v>2</v>
      </c>
      <c r="F39" t="s">
        <v>111</v>
      </c>
      <c r="G39" t="s">
        <v>53</v>
      </c>
      <c r="H39" t="s">
        <v>121</v>
      </c>
      <c r="I39" t="s">
        <v>15</v>
      </c>
      <c r="J39" t="s">
        <v>122</v>
      </c>
      <c r="K39" s="4">
        <v>113.328</v>
      </c>
      <c r="L39">
        <v>9</v>
      </c>
      <c r="M39" s="5">
        <f t="shared" si="0"/>
        <v>1019.952</v>
      </c>
      <c r="N39" s="6">
        <v>0.2</v>
      </c>
      <c r="O39" s="7">
        <f t="shared" si="1"/>
        <v>203.99040000000002</v>
      </c>
      <c r="P39" s="8">
        <f t="shared" si="2"/>
        <v>815.96159999999998</v>
      </c>
    </row>
    <row r="40" spans="1:16" ht="15.6" x14ac:dyDescent="0.3">
      <c r="A40">
        <v>39</v>
      </c>
      <c r="B40" s="3">
        <v>42365</v>
      </c>
      <c r="C40" t="s">
        <v>120</v>
      </c>
      <c r="D40" t="s">
        <v>51</v>
      </c>
      <c r="E40" t="s">
        <v>2</v>
      </c>
      <c r="F40" t="s">
        <v>111</v>
      </c>
      <c r="G40" t="s">
        <v>53</v>
      </c>
      <c r="H40" t="s">
        <v>123</v>
      </c>
      <c r="I40" t="s">
        <v>6</v>
      </c>
      <c r="J40" t="s">
        <v>124</v>
      </c>
      <c r="K40" s="4">
        <v>532.39919999999995</v>
      </c>
      <c r="L40">
        <v>3</v>
      </c>
      <c r="M40" s="5">
        <f t="shared" si="0"/>
        <v>1597.1976</v>
      </c>
      <c r="N40" s="6">
        <v>0.32</v>
      </c>
      <c r="O40" s="7">
        <f t="shared" si="1"/>
        <v>511.10323199999999</v>
      </c>
      <c r="P40" s="8">
        <f t="shared" si="2"/>
        <v>1086.094368</v>
      </c>
    </row>
    <row r="41" spans="1:16" ht="15.6" x14ac:dyDescent="0.3">
      <c r="A41">
        <v>40</v>
      </c>
      <c r="B41" s="3">
        <v>42365</v>
      </c>
      <c r="C41" t="s">
        <v>120</v>
      </c>
      <c r="D41" t="s">
        <v>51</v>
      </c>
      <c r="E41" t="s">
        <v>2</v>
      </c>
      <c r="F41" t="s">
        <v>111</v>
      </c>
      <c r="G41" t="s">
        <v>53</v>
      </c>
      <c r="H41" t="s">
        <v>125</v>
      </c>
      <c r="I41" t="s">
        <v>6</v>
      </c>
      <c r="J41" t="s">
        <v>126</v>
      </c>
      <c r="K41" s="4">
        <v>212.05799999999999</v>
      </c>
      <c r="L41">
        <v>3</v>
      </c>
      <c r="M41" s="5">
        <f t="shared" si="0"/>
        <v>636.17399999999998</v>
      </c>
      <c r="N41" s="6">
        <v>0.3</v>
      </c>
      <c r="O41" s="7">
        <f t="shared" si="1"/>
        <v>190.85219999999998</v>
      </c>
      <c r="P41" s="8">
        <f t="shared" si="2"/>
        <v>445.3218</v>
      </c>
    </row>
    <row r="42" spans="1:16" ht="15.6" x14ac:dyDescent="0.3">
      <c r="A42">
        <v>41</v>
      </c>
      <c r="B42" s="3">
        <v>42365</v>
      </c>
      <c r="C42" t="s">
        <v>120</v>
      </c>
      <c r="D42" t="s">
        <v>51</v>
      </c>
      <c r="E42" t="s">
        <v>2</v>
      </c>
      <c r="F42" t="s">
        <v>111</v>
      </c>
      <c r="G42" t="s">
        <v>53</v>
      </c>
      <c r="H42" t="s">
        <v>127</v>
      </c>
      <c r="I42" t="s">
        <v>30</v>
      </c>
      <c r="J42" t="s">
        <v>128</v>
      </c>
      <c r="K42" s="4">
        <v>371.16800000000001</v>
      </c>
      <c r="L42">
        <v>4</v>
      </c>
      <c r="M42" s="5">
        <f t="shared" si="0"/>
        <v>1484.672</v>
      </c>
      <c r="N42" s="6">
        <v>0.2</v>
      </c>
      <c r="O42" s="7">
        <f t="shared" si="1"/>
        <v>296.93440000000004</v>
      </c>
      <c r="P42" s="8">
        <f t="shared" si="2"/>
        <v>1187.7375999999999</v>
      </c>
    </row>
    <row r="43" spans="1:16" ht="15.6" x14ac:dyDescent="0.3">
      <c r="A43">
        <v>42</v>
      </c>
      <c r="B43" s="3">
        <v>42988</v>
      </c>
      <c r="C43" t="s">
        <v>129</v>
      </c>
      <c r="D43" t="s">
        <v>11</v>
      </c>
      <c r="E43" t="s">
        <v>2</v>
      </c>
      <c r="F43" t="s">
        <v>130</v>
      </c>
      <c r="G43" t="s">
        <v>131</v>
      </c>
      <c r="H43" t="s">
        <v>132</v>
      </c>
      <c r="I43" t="s">
        <v>30</v>
      </c>
      <c r="J43" t="s">
        <v>133</v>
      </c>
      <c r="K43" s="4">
        <v>147.16800000000001</v>
      </c>
      <c r="L43">
        <v>4</v>
      </c>
      <c r="M43" s="5">
        <f t="shared" si="0"/>
        <v>588.67200000000003</v>
      </c>
      <c r="N43" s="6">
        <v>0.2</v>
      </c>
      <c r="O43" s="7">
        <f t="shared" si="1"/>
        <v>117.73440000000001</v>
      </c>
      <c r="P43" s="8">
        <f t="shared" si="2"/>
        <v>470.93760000000003</v>
      </c>
    </row>
    <row r="44" spans="1:16" ht="15.6" x14ac:dyDescent="0.3">
      <c r="A44">
        <v>43</v>
      </c>
      <c r="B44" s="3">
        <v>42568</v>
      </c>
      <c r="C44" t="s">
        <v>134</v>
      </c>
      <c r="D44" t="s">
        <v>11</v>
      </c>
      <c r="E44" t="s">
        <v>2</v>
      </c>
      <c r="F44" t="s">
        <v>12</v>
      </c>
      <c r="G44" t="s">
        <v>13</v>
      </c>
      <c r="H44" t="s">
        <v>135</v>
      </c>
      <c r="I44" t="s">
        <v>15</v>
      </c>
      <c r="J44" t="s">
        <v>136</v>
      </c>
      <c r="K44" s="4">
        <v>77.88</v>
      </c>
      <c r="L44">
        <v>2</v>
      </c>
      <c r="M44" s="5">
        <f t="shared" si="0"/>
        <v>155.76</v>
      </c>
      <c r="N44" s="6">
        <v>0</v>
      </c>
      <c r="O44" s="7">
        <f t="shared" si="1"/>
        <v>0</v>
      </c>
      <c r="P44" s="8">
        <f t="shared" si="2"/>
        <v>155.76</v>
      </c>
    </row>
    <row r="45" spans="1:16" ht="15.6" x14ac:dyDescent="0.3">
      <c r="A45">
        <v>44</v>
      </c>
      <c r="B45" s="3">
        <v>42997</v>
      </c>
      <c r="C45" t="s">
        <v>137</v>
      </c>
      <c r="D45" t="s">
        <v>11</v>
      </c>
      <c r="E45" t="s">
        <v>2</v>
      </c>
      <c r="F45" t="s">
        <v>138</v>
      </c>
      <c r="G45" t="s">
        <v>19</v>
      </c>
      <c r="H45" t="s">
        <v>139</v>
      </c>
      <c r="I45" t="s">
        <v>15</v>
      </c>
      <c r="J45" t="s">
        <v>140</v>
      </c>
      <c r="K45" s="4">
        <v>95.616</v>
      </c>
      <c r="L45">
        <v>2</v>
      </c>
      <c r="M45" s="5">
        <f t="shared" si="0"/>
        <v>191.232</v>
      </c>
      <c r="N45" s="6">
        <v>0.2</v>
      </c>
      <c r="O45" s="7">
        <f t="shared" si="1"/>
        <v>38.246400000000001</v>
      </c>
      <c r="P45" s="8">
        <f t="shared" si="2"/>
        <v>152.98560000000001</v>
      </c>
    </row>
    <row r="46" spans="1:16" ht="15.6" x14ac:dyDescent="0.3">
      <c r="A46">
        <v>45</v>
      </c>
      <c r="B46" s="3">
        <v>42440</v>
      </c>
      <c r="C46" t="s">
        <v>141</v>
      </c>
      <c r="D46" t="s">
        <v>11</v>
      </c>
      <c r="E46" t="s">
        <v>2</v>
      </c>
      <c r="F46" t="s">
        <v>142</v>
      </c>
      <c r="G46" t="s">
        <v>143</v>
      </c>
      <c r="H46" t="s">
        <v>144</v>
      </c>
      <c r="I46" t="s">
        <v>30</v>
      </c>
      <c r="J46" t="s">
        <v>145</v>
      </c>
      <c r="K46" s="4">
        <v>45.98</v>
      </c>
      <c r="L46">
        <v>2</v>
      </c>
      <c r="M46" s="5">
        <f t="shared" si="0"/>
        <v>91.96</v>
      </c>
      <c r="N46" s="6">
        <v>0</v>
      </c>
      <c r="O46" s="7">
        <f t="shared" si="1"/>
        <v>0</v>
      </c>
      <c r="P46" s="8">
        <f t="shared" si="2"/>
        <v>91.96</v>
      </c>
    </row>
    <row r="47" spans="1:16" ht="15.6" x14ac:dyDescent="0.3">
      <c r="A47">
        <v>46</v>
      </c>
      <c r="B47" s="3">
        <v>42440</v>
      </c>
      <c r="C47" t="s">
        <v>141</v>
      </c>
      <c r="D47" t="s">
        <v>11</v>
      </c>
      <c r="E47" t="s">
        <v>2</v>
      </c>
      <c r="F47" t="s">
        <v>142</v>
      </c>
      <c r="G47" t="s">
        <v>143</v>
      </c>
      <c r="H47" t="s">
        <v>146</v>
      </c>
      <c r="I47" t="s">
        <v>15</v>
      </c>
      <c r="J47" t="s">
        <v>147</v>
      </c>
      <c r="K47" s="4">
        <v>17.46</v>
      </c>
      <c r="L47">
        <v>2</v>
      </c>
      <c r="M47" s="5">
        <f t="shared" si="0"/>
        <v>34.92</v>
      </c>
      <c r="N47" s="6">
        <v>0</v>
      </c>
      <c r="O47" s="7">
        <f t="shared" si="1"/>
        <v>0</v>
      </c>
      <c r="P47" s="8">
        <f t="shared" si="2"/>
        <v>34.92</v>
      </c>
    </row>
    <row r="48" spans="1:16" ht="15.6" x14ac:dyDescent="0.3">
      <c r="A48">
        <v>47</v>
      </c>
      <c r="B48" s="3">
        <v>41932</v>
      </c>
      <c r="C48" t="s">
        <v>148</v>
      </c>
      <c r="D48" t="s">
        <v>1</v>
      </c>
      <c r="E48" t="s">
        <v>2</v>
      </c>
      <c r="F48" t="s">
        <v>149</v>
      </c>
      <c r="G48" t="s">
        <v>150</v>
      </c>
      <c r="H48" t="s">
        <v>151</v>
      </c>
      <c r="I48" t="s">
        <v>15</v>
      </c>
      <c r="J48" t="s">
        <v>152</v>
      </c>
      <c r="K48" s="4">
        <v>211.96</v>
      </c>
      <c r="L48">
        <v>4</v>
      </c>
      <c r="M48" s="5">
        <f t="shared" si="0"/>
        <v>847.84</v>
      </c>
      <c r="N48" s="6">
        <v>0</v>
      </c>
      <c r="O48" s="7">
        <f t="shared" si="1"/>
        <v>0</v>
      </c>
      <c r="P48" s="8">
        <f t="shared" si="2"/>
        <v>847.84</v>
      </c>
    </row>
    <row r="49" spans="1:16" ht="15.6" x14ac:dyDescent="0.3">
      <c r="A49">
        <v>48</v>
      </c>
      <c r="B49" s="3">
        <v>42541</v>
      </c>
      <c r="C49" t="s">
        <v>153</v>
      </c>
      <c r="D49" t="s">
        <v>1</v>
      </c>
      <c r="E49" t="s">
        <v>2</v>
      </c>
      <c r="F49" t="s">
        <v>154</v>
      </c>
      <c r="G49" t="s">
        <v>155</v>
      </c>
      <c r="H49" t="s">
        <v>156</v>
      </c>
      <c r="I49" t="s">
        <v>30</v>
      </c>
      <c r="J49" t="s">
        <v>157</v>
      </c>
      <c r="K49" s="4">
        <v>45</v>
      </c>
      <c r="L49">
        <v>3</v>
      </c>
      <c r="M49" s="5">
        <f t="shared" si="0"/>
        <v>135</v>
      </c>
      <c r="N49" s="6">
        <v>0</v>
      </c>
      <c r="O49" s="7">
        <f t="shared" si="1"/>
        <v>0</v>
      </c>
      <c r="P49" s="8">
        <f t="shared" si="2"/>
        <v>135</v>
      </c>
    </row>
    <row r="50" spans="1:16" ht="15.6" x14ac:dyDescent="0.3">
      <c r="A50">
        <v>49</v>
      </c>
      <c r="B50" s="3">
        <v>42541</v>
      </c>
      <c r="C50" t="s">
        <v>153</v>
      </c>
      <c r="D50" t="s">
        <v>1</v>
      </c>
      <c r="E50" t="s">
        <v>2</v>
      </c>
      <c r="F50" t="s">
        <v>154</v>
      </c>
      <c r="G50" t="s">
        <v>155</v>
      </c>
      <c r="H50" t="s">
        <v>158</v>
      </c>
      <c r="I50" t="s">
        <v>30</v>
      </c>
      <c r="J50" t="s">
        <v>159</v>
      </c>
      <c r="K50" s="4">
        <v>21.8</v>
      </c>
      <c r="L50">
        <v>2</v>
      </c>
      <c r="M50" s="5">
        <f t="shared" si="0"/>
        <v>43.6</v>
      </c>
      <c r="N50" s="6">
        <v>0</v>
      </c>
      <c r="O50" s="7">
        <f t="shared" si="1"/>
        <v>0</v>
      </c>
      <c r="P50" s="8">
        <f t="shared" si="2"/>
        <v>43.6</v>
      </c>
    </row>
    <row r="51" spans="1:16" ht="15.6" x14ac:dyDescent="0.3">
      <c r="A51">
        <v>50</v>
      </c>
      <c r="B51" s="3">
        <v>42112</v>
      </c>
      <c r="C51" t="s">
        <v>160</v>
      </c>
      <c r="D51" t="s">
        <v>1</v>
      </c>
      <c r="E51" t="s">
        <v>2</v>
      </c>
      <c r="F51" t="s">
        <v>161</v>
      </c>
      <c r="G51" t="s">
        <v>162</v>
      </c>
      <c r="H51" t="s">
        <v>163</v>
      </c>
      <c r="I51" t="s">
        <v>15</v>
      </c>
      <c r="J51" t="s">
        <v>164</v>
      </c>
      <c r="K51" s="4">
        <v>38.22</v>
      </c>
      <c r="L51">
        <v>6</v>
      </c>
      <c r="M51" s="5">
        <f t="shared" si="0"/>
        <v>229.32</v>
      </c>
      <c r="N51" s="6">
        <v>0</v>
      </c>
      <c r="O51" s="7">
        <f t="shared" si="1"/>
        <v>0</v>
      </c>
      <c r="P51" s="8">
        <f t="shared" si="2"/>
        <v>229.32</v>
      </c>
    </row>
    <row r="52" spans="1:16" ht="15.6" x14ac:dyDescent="0.3">
      <c r="A52">
        <v>51</v>
      </c>
      <c r="B52" s="3">
        <v>42112</v>
      </c>
      <c r="C52" t="s">
        <v>160</v>
      </c>
      <c r="D52" t="s">
        <v>1</v>
      </c>
      <c r="E52" t="s">
        <v>2</v>
      </c>
      <c r="F52" t="s">
        <v>161</v>
      </c>
      <c r="G52" t="s">
        <v>162</v>
      </c>
      <c r="H52" t="s">
        <v>165</v>
      </c>
      <c r="I52" t="s">
        <v>15</v>
      </c>
      <c r="J52" t="s">
        <v>166</v>
      </c>
      <c r="K52" s="4">
        <v>75.179999999999993</v>
      </c>
      <c r="L52">
        <v>6</v>
      </c>
      <c r="M52" s="5">
        <f t="shared" si="0"/>
        <v>451.07999999999993</v>
      </c>
      <c r="N52" s="6">
        <v>0</v>
      </c>
      <c r="O52" s="7">
        <f t="shared" si="1"/>
        <v>0</v>
      </c>
      <c r="P52" s="8">
        <f t="shared" si="2"/>
        <v>451.07999999999993</v>
      </c>
    </row>
    <row r="53" spans="1:16" ht="15.6" x14ac:dyDescent="0.3">
      <c r="A53">
        <v>52</v>
      </c>
      <c r="B53" s="3">
        <v>42112</v>
      </c>
      <c r="C53" t="s">
        <v>160</v>
      </c>
      <c r="D53" t="s">
        <v>1</v>
      </c>
      <c r="E53" t="s">
        <v>2</v>
      </c>
      <c r="F53" t="s">
        <v>161</v>
      </c>
      <c r="G53" t="s">
        <v>162</v>
      </c>
      <c r="H53" t="s">
        <v>167</v>
      </c>
      <c r="I53" t="s">
        <v>6</v>
      </c>
      <c r="J53" t="s">
        <v>168</v>
      </c>
      <c r="K53" s="4">
        <v>6.16</v>
      </c>
      <c r="L53">
        <v>2</v>
      </c>
      <c r="M53" s="5">
        <f t="shared" si="0"/>
        <v>12.32</v>
      </c>
      <c r="N53" s="6">
        <v>0</v>
      </c>
      <c r="O53" s="7">
        <f t="shared" si="1"/>
        <v>0</v>
      </c>
      <c r="P53" s="8">
        <f t="shared" si="2"/>
        <v>12.32</v>
      </c>
    </row>
    <row r="54" spans="1:16" ht="15.6" x14ac:dyDescent="0.3">
      <c r="A54">
        <v>53</v>
      </c>
      <c r="B54" s="3">
        <v>42112</v>
      </c>
      <c r="C54" t="s">
        <v>160</v>
      </c>
      <c r="D54" t="s">
        <v>1</v>
      </c>
      <c r="E54" t="s">
        <v>2</v>
      </c>
      <c r="F54" t="s">
        <v>161</v>
      </c>
      <c r="G54" t="s">
        <v>162</v>
      </c>
      <c r="H54" t="s">
        <v>169</v>
      </c>
      <c r="I54" t="s">
        <v>6</v>
      </c>
      <c r="J54" t="s">
        <v>170</v>
      </c>
      <c r="K54" s="4">
        <v>89.99</v>
      </c>
      <c r="L54">
        <v>1</v>
      </c>
      <c r="M54" s="5">
        <f t="shared" si="0"/>
        <v>89.99</v>
      </c>
      <c r="N54" s="6">
        <v>0</v>
      </c>
      <c r="O54" s="7">
        <f t="shared" si="1"/>
        <v>0</v>
      </c>
      <c r="P54" s="8">
        <f t="shared" si="2"/>
        <v>89.99</v>
      </c>
    </row>
    <row r="55" spans="1:16" ht="15.6" x14ac:dyDescent="0.3">
      <c r="A55">
        <v>54</v>
      </c>
      <c r="B55" s="3">
        <v>42715</v>
      </c>
      <c r="C55" t="s">
        <v>171</v>
      </c>
      <c r="D55" t="s">
        <v>11</v>
      </c>
      <c r="E55" t="s">
        <v>2</v>
      </c>
      <c r="F55" t="s">
        <v>172</v>
      </c>
      <c r="G55" t="s">
        <v>173</v>
      </c>
      <c r="H55" t="s">
        <v>174</v>
      </c>
      <c r="I55" t="s">
        <v>15</v>
      </c>
      <c r="J55" t="s">
        <v>175</v>
      </c>
      <c r="K55" s="4">
        <v>15.260000000000002</v>
      </c>
      <c r="L55">
        <v>7</v>
      </c>
      <c r="M55" s="5">
        <f t="shared" si="0"/>
        <v>106.82000000000001</v>
      </c>
      <c r="N55" s="6">
        <v>0</v>
      </c>
      <c r="O55" s="7">
        <f t="shared" si="1"/>
        <v>0</v>
      </c>
      <c r="P55" s="8">
        <f t="shared" si="2"/>
        <v>106.82000000000001</v>
      </c>
    </row>
    <row r="56" spans="1:16" ht="15.6" x14ac:dyDescent="0.3">
      <c r="A56">
        <v>55</v>
      </c>
      <c r="B56" s="3">
        <v>42715</v>
      </c>
      <c r="C56" t="s">
        <v>171</v>
      </c>
      <c r="D56" t="s">
        <v>11</v>
      </c>
      <c r="E56" t="s">
        <v>2</v>
      </c>
      <c r="F56" t="s">
        <v>172</v>
      </c>
      <c r="G56" t="s">
        <v>173</v>
      </c>
      <c r="H56" t="s">
        <v>176</v>
      </c>
      <c r="I56" t="s">
        <v>30</v>
      </c>
      <c r="J56" t="s">
        <v>177</v>
      </c>
      <c r="K56" s="4">
        <v>1029.95</v>
      </c>
      <c r="L56">
        <v>5</v>
      </c>
      <c r="M56" s="5">
        <f t="shared" si="0"/>
        <v>5149.75</v>
      </c>
      <c r="N56" s="6">
        <v>0</v>
      </c>
      <c r="O56" s="7">
        <f t="shared" si="1"/>
        <v>0</v>
      </c>
      <c r="P56" s="8">
        <f t="shared" si="2"/>
        <v>5149.75</v>
      </c>
    </row>
    <row r="57" spans="1:16" ht="15.6" x14ac:dyDescent="0.3">
      <c r="A57">
        <v>56</v>
      </c>
      <c r="B57" s="3">
        <v>42538</v>
      </c>
      <c r="C57" t="s">
        <v>178</v>
      </c>
      <c r="D57" t="s">
        <v>1</v>
      </c>
      <c r="E57" t="s">
        <v>2</v>
      </c>
      <c r="F57" t="s">
        <v>179</v>
      </c>
      <c r="G57" t="s">
        <v>173</v>
      </c>
      <c r="H57" t="s">
        <v>180</v>
      </c>
      <c r="I57" t="s">
        <v>15</v>
      </c>
      <c r="J57" t="s">
        <v>181</v>
      </c>
      <c r="K57" s="4">
        <v>208.56</v>
      </c>
      <c r="L57">
        <v>6</v>
      </c>
      <c r="M57" s="5">
        <f t="shared" si="0"/>
        <v>1251.3600000000001</v>
      </c>
      <c r="N57" s="6">
        <v>0</v>
      </c>
      <c r="O57" s="7">
        <f t="shared" si="1"/>
        <v>0</v>
      </c>
      <c r="P57" s="8">
        <f t="shared" si="2"/>
        <v>1251.3600000000001</v>
      </c>
    </row>
    <row r="58" spans="1:16" ht="15.6" x14ac:dyDescent="0.3">
      <c r="A58">
        <v>57</v>
      </c>
      <c r="B58" s="3">
        <v>42538</v>
      </c>
      <c r="C58" t="s">
        <v>178</v>
      </c>
      <c r="D58" t="s">
        <v>1</v>
      </c>
      <c r="E58" t="s">
        <v>2</v>
      </c>
      <c r="F58" t="s">
        <v>179</v>
      </c>
      <c r="G58" t="s">
        <v>173</v>
      </c>
      <c r="H58" t="s">
        <v>182</v>
      </c>
      <c r="I58" t="s">
        <v>15</v>
      </c>
      <c r="J58" t="s">
        <v>183</v>
      </c>
      <c r="K58" s="4">
        <v>32.400000000000006</v>
      </c>
      <c r="L58">
        <v>5</v>
      </c>
      <c r="M58" s="5">
        <f t="shared" si="0"/>
        <v>162.00000000000003</v>
      </c>
      <c r="N58" s="6">
        <v>0</v>
      </c>
      <c r="O58" s="7">
        <f t="shared" si="1"/>
        <v>0</v>
      </c>
      <c r="P58" s="8">
        <f t="shared" si="2"/>
        <v>162.00000000000003</v>
      </c>
    </row>
    <row r="59" spans="1:16" ht="15.6" x14ac:dyDescent="0.3">
      <c r="A59">
        <v>58</v>
      </c>
      <c r="B59" s="3">
        <v>42538</v>
      </c>
      <c r="C59" t="s">
        <v>178</v>
      </c>
      <c r="D59" t="s">
        <v>1</v>
      </c>
      <c r="E59" t="s">
        <v>2</v>
      </c>
      <c r="F59" t="s">
        <v>179</v>
      </c>
      <c r="G59" t="s">
        <v>173</v>
      </c>
      <c r="H59" t="s">
        <v>184</v>
      </c>
      <c r="I59" t="s">
        <v>6</v>
      </c>
      <c r="J59" t="s">
        <v>185</v>
      </c>
      <c r="K59" s="4">
        <v>319.41000000000003</v>
      </c>
      <c r="L59">
        <v>5</v>
      </c>
      <c r="M59" s="5">
        <f t="shared" si="0"/>
        <v>1597.0500000000002</v>
      </c>
      <c r="N59" s="6">
        <v>0.1</v>
      </c>
      <c r="O59" s="7">
        <f t="shared" si="1"/>
        <v>159.70500000000004</v>
      </c>
      <c r="P59" s="8">
        <f t="shared" si="2"/>
        <v>1437.3450000000003</v>
      </c>
    </row>
    <row r="60" spans="1:16" ht="15.6" x14ac:dyDescent="0.3">
      <c r="A60">
        <v>59</v>
      </c>
      <c r="B60" s="3">
        <v>42538</v>
      </c>
      <c r="C60" t="s">
        <v>178</v>
      </c>
      <c r="D60" t="s">
        <v>1</v>
      </c>
      <c r="E60" t="s">
        <v>2</v>
      </c>
      <c r="F60" t="s">
        <v>179</v>
      </c>
      <c r="G60" t="s">
        <v>173</v>
      </c>
      <c r="H60" t="s">
        <v>186</v>
      </c>
      <c r="I60" t="s">
        <v>15</v>
      </c>
      <c r="J60" t="s">
        <v>187</v>
      </c>
      <c r="K60" s="4">
        <v>14.56</v>
      </c>
      <c r="L60">
        <v>2</v>
      </c>
      <c r="M60" s="5">
        <f t="shared" si="0"/>
        <v>29.12</v>
      </c>
      <c r="N60" s="6">
        <v>0</v>
      </c>
      <c r="O60" s="7">
        <f t="shared" si="1"/>
        <v>0</v>
      </c>
      <c r="P60" s="8">
        <f t="shared" si="2"/>
        <v>29.12</v>
      </c>
    </row>
    <row r="61" spans="1:16" ht="15.6" x14ac:dyDescent="0.3">
      <c r="A61">
        <v>60</v>
      </c>
      <c r="B61" s="3">
        <v>42538</v>
      </c>
      <c r="C61" t="s">
        <v>178</v>
      </c>
      <c r="D61" t="s">
        <v>1</v>
      </c>
      <c r="E61" t="s">
        <v>2</v>
      </c>
      <c r="F61" t="s">
        <v>179</v>
      </c>
      <c r="G61" t="s">
        <v>173</v>
      </c>
      <c r="H61" t="s">
        <v>156</v>
      </c>
      <c r="I61" t="s">
        <v>30</v>
      </c>
      <c r="J61" t="s">
        <v>157</v>
      </c>
      <c r="K61" s="4">
        <v>30</v>
      </c>
      <c r="L61">
        <v>2</v>
      </c>
      <c r="M61" s="5">
        <f t="shared" si="0"/>
        <v>60</v>
      </c>
      <c r="N61" s="6">
        <v>0</v>
      </c>
      <c r="O61" s="7">
        <f t="shared" si="1"/>
        <v>0</v>
      </c>
      <c r="P61" s="8">
        <f t="shared" si="2"/>
        <v>60</v>
      </c>
    </row>
    <row r="62" spans="1:16" ht="15.6" x14ac:dyDescent="0.3">
      <c r="A62">
        <v>61</v>
      </c>
      <c r="B62" s="3">
        <v>42538</v>
      </c>
      <c r="C62" t="s">
        <v>178</v>
      </c>
      <c r="D62" t="s">
        <v>1</v>
      </c>
      <c r="E62" t="s">
        <v>2</v>
      </c>
      <c r="F62" t="s">
        <v>179</v>
      </c>
      <c r="G62" t="s">
        <v>173</v>
      </c>
      <c r="H62" t="s">
        <v>188</v>
      </c>
      <c r="I62" t="s">
        <v>15</v>
      </c>
      <c r="J62" t="s">
        <v>189</v>
      </c>
      <c r="K62" s="4">
        <v>48.480000000000004</v>
      </c>
      <c r="L62">
        <v>4</v>
      </c>
      <c r="M62" s="5">
        <f t="shared" si="0"/>
        <v>193.92000000000002</v>
      </c>
      <c r="N62" s="6">
        <v>0.2</v>
      </c>
      <c r="O62" s="7">
        <f t="shared" si="1"/>
        <v>38.784000000000006</v>
      </c>
      <c r="P62" s="8">
        <f t="shared" si="2"/>
        <v>155.13600000000002</v>
      </c>
    </row>
    <row r="63" spans="1:16" ht="15.6" x14ac:dyDescent="0.3">
      <c r="A63">
        <v>62</v>
      </c>
      <c r="B63" s="3">
        <v>42538</v>
      </c>
      <c r="C63" t="s">
        <v>178</v>
      </c>
      <c r="D63" t="s">
        <v>1</v>
      </c>
      <c r="E63" t="s">
        <v>2</v>
      </c>
      <c r="F63" t="s">
        <v>179</v>
      </c>
      <c r="G63" t="s">
        <v>173</v>
      </c>
      <c r="H63" t="s">
        <v>190</v>
      </c>
      <c r="I63" t="s">
        <v>15</v>
      </c>
      <c r="J63" t="s">
        <v>191</v>
      </c>
      <c r="K63" s="4">
        <v>1.68</v>
      </c>
      <c r="L63">
        <v>1</v>
      </c>
      <c r="M63" s="5">
        <f t="shared" si="0"/>
        <v>1.68</v>
      </c>
      <c r="N63" s="6">
        <v>0</v>
      </c>
      <c r="O63" s="7">
        <f t="shared" si="1"/>
        <v>0</v>
      </c>
      <c r="P63" s="8">
        <f t="shared" si="2"/>
        <v>1.68</v>
      </c>
    </row>
    <row r="64" spans="1:16" ht="15.6" x14ac:dyDescent="0.3">
      <c r="A64">
        <v>63</v>
      </c>
      <c r="B64" s="3">
        <v>42332</v>
      </c>
      <c r="C64" t="s">
        <v>192</v>
      </c>
      <c r="D64" t="s">
        <v>1</v>
      </c>
      <c r="E64" t="s">
        <v>2</v>
      </c>
      <c r="F64" t="s">
        <v>12</v>
      </c>
      <c r="G64" t="s">
        <v>13</v>
      </c>
      <c r="H64" t="s">
        <v>193</v>
      </c>
      <c r="I64" t="s">
        <v>30</v>
      </c>
      <c r="J64" t="s">
        <v>194</v>
      </c>
      <c r="K64" s="4">
        <v>13.98</v>
      </c>
      <c r="L64">
        <v>2</v>
      </c>
      <c r="M64" s="5">
        <f t="shared" si="0"/>
        <v>27.96</v>
      </c>
      <c r="N64" s="6">
        <v>0</v>
      </c>
      <c r="O64" s="7">
        <f t="shared" si="1"/>
        <v>0</v>
      </c>
      <c r="P64" s="8">
        <f t="shared" si="2"/>
        <v>27.96</v>
      </c>
    </row>
    <row r="65" spans="1:16" ht="15.6" x14ac:dyDescent="0.3">
      <c r="A65">
        <v>64</v>
      </c>
      <c r="B65" s="3">
        <v>42332</v>
      </c>
      <c r="C65" t="s">
        <v>192</v>
      </c>
      <c r="D65" t="s">
        <v>1</v>
      </c>
      <c r="E65" t="s">
        <v>2</v>
      </c>
      <c r="F65" t="s">
        <v>12</v>
      </c>
      <c r="G65" t="s">
        <v>13</v>
      </c>
      <c r="H65" t="s">
        <v>195</v>
      </c>
      <c r="I65" t="s">
        <v>15</v>
      </c>
      <c r="J65" t="s">
        <v>196</v>
      </c>
      <c r="K65" s="4">
        <v>25.824000000000002</v>
      </c>
      <c r="L65">
        <v>6</v>
      </c>
      <c r="M65" s="5">
        <f t="shared" si="0"/>
        <v>154.94400000000002</v>
      </c>
      <c r="N65" s="6">
        <v>0.2</v>
      </c>
      <c r="O65" s="7">
        <f t="shared" si="1"/>
        <v>30.988800000000005</v>
      </c>
      <c r="P65" s="8">
        <f t="shared" si="2"/>
        <v>123.95520000000002</v>
      </c>
    </row>
    <row r="66" spans="1:16" ht="15.6" x14ac:dyDescent="0.3">
      <c r="A66">
        <v>65</v>
      </c>
      <c r="B66" s="3">
        <v>42332</v>
      </c>
      <c r="C66" t="s">
        <v>192</v>
      </c>
      <c r="D66" t="s">
        <v>1</v>
      </c>
      <c r="E66" t="s">
        <v>2</v>
      </c>
      <c r="F66" t="s">
        <v>12</v>
      </c>
      <c r="G66" t="s">
        <v>13</v>
      </c>
      <c r="H66" t="s">
        <v>197</v>
      </c>
      <c r="I66" t="s">
        <v>15</v>
      </c>
      <c r="J66" t="s">
        <v>198</v>
      </c>
      <c r="K66" s="4">
        <v>146.72999999999999</v>
      </c>
      <c r="L66">
        <v>3</v>
      </c>
      <c r="M66" s="5">
        <f t="shared" si="0"/>
        <v>440.18999999999994</v>
      </c>
      <c r="N66" s="6">
        <v>0</v>
      </c>
      <c r="O66" s="7">
        <f t="shared" si="1"/>
        <v>0</v>
      </c>
      <c r="P66" s="8">
        <f t="shared" si="2"/>
        <v>440.18999999999994</v>
      </c>
    </row>
    <row r="67" spans="1:16" ht="15.6" x14ac:dyDescent="0.3">
      <c r="A67">
        <v>66</v>
      </c>
      <c r="B67" s="3">
        <v>42332</v>
      </c>
      <c r="C67" t="s">
        <v>192</v>
      </c>
      <c r="D67" t="s">
        <v>1</v>
      </c>
      <c r="E67" t="s">
        <v>2</v>
      </c>
      <c r="F67" t="s">
        <v>12</v>
      </c>
      <c r="G67" t="s">
        <v>13</v>
      </c>
      <c r="H67" t="s">
        <v>199</v>
      </c>
      <c r="I67" t="s">
        <v>6</v>
      </c>
      <c r="J67" t="s">
        <v>200</v>
      </c>
      <c r="K67" s="4">
        <v>79.760000000000005</v>
      </c>
      <c r="L67">
        <v>4</v>
      </c>
      <c r="M67" s="5">
        <f t="shared" ref="M67:M130" si="3">K67*L67</f>
        <v>319.04000000000002</v>
      </c>
      <c r="N67" s="6">
        <v>0</v>
      </c>
      <c r="O67" s="7">
        <f t="shared" ref="O67:O130" si="4">N67*M67</f>
        <v>0</v>
      </c>
      <c r="P67" s="8">
        <f t="shared" ref="P67:P130" si="5">M67-O67</f>
        <v>319.04000000000002</v>
      </c>
    </row>
    <row r="68" spans="1:16" ht="15.6" x14ac:dyDescent="0.3">
      <c r="A68">
        <v>67</v>
      </c>
      <c r="B68" s="3">
        <v>42124</v>
      </c>
      <c r="C68" t="s">
        <v>201</v>
      </c>
      <c r="D68" t="s">
        <v>51</v>
      </c>
      <c r="E68" t="s">
        <v>2</v>
      </c>
      <c r="F68" t="s">
        <v>202</v>
      </c>
      <c r="G68" t="s">
        <v>131</v>
      </c>
      <c r="H68" t="s">
        <v>203</v>
      </c>
      <c r="I68" t="s">
        <v>6</v>
      </c>
      <c r="J68" t="s">
        <v>204</v>
      </c>
      <c r="K68" s="4">
        <v>213.11499999999998</v>
      </c>
      <c r="L68">
        <v>5</v>
      </c>
      <c r="M68" s="5">
        <f t="shared" si="3"/>
        <v>1065.5749999999998</v>
      </c>
      <c r="N68" s="6">
        <v>0.3</v>
      </c>
      <c r="O68" s="7">
        <f t="shared" si="4"/>
        <v>319.67249999999996</v>
      </c>
      <c r="P68" s="8">
        <f t="shared" si="5"/>
        <v>745.90249999999992</v>
      </c>
    </row>
    <row r="69" spans="1:16" ht="15.6" x14ac:dyDescent="0.3">
      <c r="A69">
        <v>68</v>
      </c>
      <c r="B69" s="3">
        <v>41978</v>
      </c>
      <c r="C69" t="s">
        <v>205</v>
      </c>
      <c r="D69" t="s">
        <v>11</v>
      </c>
      <c r="E69" t="s">
        <v>2</v>
      </c>
      <c r="F69" t="s">
        <v>206</v>
      </c>
      <c r="G69" t="s">
        <v>207</v>
      </c>
      <c r="H69" t="s">
        <v>208</v>
      </c>
      <c r="I69" t="s">
        <v>15</v>
      </c>
      <c r="J69" t="s">
        <v>209</v>
      </c>
      <c r="K69" s="4">
        <v>1113.0240000000001</v>
      </c>
      <c r="L69">
        <v>8</v>
      </c>
      <c r="M69" s="5">
        <f t="shared" si="3"/>
        <v>8904.1920000000009</v>
      </c>
      <c r="N69" s="6">
        <v>0.2</v>
      </c>
      <c r="O69" s="7">
        <f t="shared" si="4"/>
        <v>1780.8384000000003</v>
      </c>
      <c r="P69" s="8">
        <f t="shared" si="5"/>
        <v>7123.3536000000004</v>
      </c>
    </row>
    <row r="70" spans="1:16" ht="15.6" x14ac:dyDescent="0.3">
      <c r="A70">
        <v>69</v>
      </c>
      <c r="B70" s="3">
        <v>41978</v>
      </c>
      <c r="C70" t="s">
        <v>205</v>
      </c>
      <c r="D70" t="s">
        <v>11</v>
      </c>
      <c r="E70" t="s">
        <v>2</v>
      </c>
      <c r="F70" t="s">
        <v>206</v>
      </c>
      <c r="G70" t="s">
        <v>207</v>
      </c>
      <c r="H70" t="s">
        <v>210</v>
      </c>
      <c r="I70" t="s">
        <v>30</v>
      </c>
      <c r="J70" t="s">
        <v>211</v>
      </c>
      <c r="K70" s="4">
        <v>167.96800000000002</v>
      </c>
      <c r="L70">
        <v>4</v>
      </c>
      <c r="M70" s="5">
        <f t="shared" si="3"/>
        <v>671.87200000000007</v>
      </c>
      <c r="N70" s="6">
        <v>0.2</v>
      </c>
      <c r="O70" s="7">
        <f t="shared" si="4"/>
        <v>134.37440000000001</v>
      </c>
      <c r="P70" s="8">
        <f t="shared" si="5"/>
        <v>537.49760000000003</v>
      </c>
    </row>
    <row r="71" spans="1:16" ht="15.6" x14ac:dyDescent="0.3">
      <c r="A71">
        <v>70</v>
      </c>
      <c r="B71" s="3">
        <v>42525</v>
      </c>
      <c r="C71" t="s">
        <v>212</v>
      </c>
      <c r="D71" t="s">
        <v>1</v>
      </c>
      <c r="E71" t="s">
        <v>2</v>
      </c>
      <c r="F71" t="s">
        <v>213</v>
      </c>
      <c r="G71" t="s">
        <v>214</v>
      </c>
      <c r="H71" t="s">
        <v>215</v>
      </c>
      <c r="I71" t="s">
        <v>15</v>
      </c>
      <c r="J71" t="s">
        <v>216</v>
      </c>
      <c r="K71" s="4">
        <v>75.88</v>
      </c>
      <c r="L71">
        <v>2</v>
      </c>
      <c r="M71" s="5">
        <f t="shared" si="3"/>
        <v>151.76</v>
      </c>
      <c r="N71" s="6">
        <v>0</v>
      </c>
      <c r="O71" s="7">
        <f t="shared" si="4"/>
        <v>0</v>
      </c>
      <c r="P71" s="8">
        <f t="shared" si="5"/>
        <v>151.76</v>
      </c>
    </row>
    <row r="72" spans="1:16" ht="15.6" x14ac:dyDescent="0.3">
      <c r="A72">
        <v>71</v>
      </c>
      <c r="B72" s="3">
        <v>42631</v>
      </c>
      <c r="C72" t="s">
        <v>217</v>
      </c>
      <c r="D72" t="s">
        <v>1</v>
      </c>
      <c r="E72" t="s">
        <v>2</v>
      </c>
      <c r="F72" t="s">
        <v>172</v>
      </c>
      <c r="G72" t="s">
        <v>173</v>
      </c>
      <c r="H72" t="s">
        <v>218</v>
      </c>
      <c r="I72" t="s">
        <v>15</v>
      </c>
      <c r="J72" t="s">
        <v>219</v>
      </c>
      <c r="K72" s="4">
        <v>4.6159999999999997</v>
      </c>
      <c r="L72">
        <v>1</v>
      </c>
      <c r="M72" s="5">
        <f t="shared" si="3"/>
        <v>4.6159999999999997</v>
      </c>
      <c r="N72" s="6">
        <v>0.2</v>
      </c>
      <c r="O72" s="7">
        <f t="shared" si="4"/>
        <v>0.92320000000000002</v>
      </c>
      <c r="P72" s="8">
        <f t="shared" si="5"/>
        <v>3.6927999999999996</v>
      </c>
    </row>
    <row r="73" spans="1:16" ht="15.6" x14ac:dyDescent="0.3">
      <c r="A73">
        <v>72</v>
      </c>
      <c r="B73" s="3">
        <v>42992</v>
      </c>
      <c r="C73" t="s">
        <v>95</v>
      </c>
      <c r="D73" t="s">
        <v>1</v>
      </c>
      <c r="E73" t="s">
        <v>2</v>
      </c>
      <c r="F73" t="s">
        <v>220</v>
      </c>
      <c r="G73" t="s">
        <v>150</v>
      </c>
      <c r="H73" t="s">
        <v>221</v>
      </c>
      <c r="I73" t="s">
        <v>15</v>
      </c>
      <c r="J73" t="s">
        <v>222</v>
      </c>
      <c r="K73" s="4">
        <v>19.049999999999997</v>
      </c>
      <c r="L73">
        <v>3</v>
      </c>
      <c r="M73" s="5">
        <f t="shared" si="3"/>
        <v>57.149999999999991</v>
      </c>
      <c r="N73" s="6">
        <v>0</v>
      </c>
      <c r="O73" s="7">
        <f t="shared" si="4"/>
        <v>0</v>
      </c>
      <c r="P73" s="8">
        <f t="shared" si="5"/>
        <v>57.149999999999991</v>
      </c>
    </row>
    <row r="74" spans="1:16" ht="15.6" x14ac:dyDescent="0.3">
      <c r="A74">
        <v>73</v>
      </c>
      <c r="B74" s="3">
        <v>42120</v>
      </c>
      <c r="C74" t="s">
        <v>223</v>
      </c>
      <c r="D74" t="s">
        <v>1</v>
      </c>
      <c r="E74" t="s">
        <v>2</v>
      </c>
      <c r="F74" t="s">
        <v>224</v>
      </c>
      <c r="G74" t="s">
        <v>225</v>
      </c>
      <c r="H74" t="s">
        <v>226</v>
      </c>
      <c r="I74" t="s">
        <v>6</v>
      </c>
      <c r="J74" t="s">
        <v>227</v>
      </c>
      <c r="K74" s="4">
        <v>831.93600000000015</v>
      </c>
      <c r="L74">
        <v>8</v>
      </c>
      <c r="M74" s="5">
        <f t="shared" si="3"/>
        <v>6655.4880000000012</v>
      </c>
      <c r="N74" s="6">
        <v>0.2</v>
      </c>
      <c r="O74" s="7">
        <f t="shared" si="4"/>
        <v>1331.0976000000003</v>
      </c>
      <c r="P74" s="8">
        <f t="shared" si="5"/>
        <v>5324.3904000000011</v>
      </c>
    </row>
    <row r="75" spans="1:16" ht="15.6" x14ac:dyDescent="0.3">
      <c r="A75">
        <v>74</v>
      </c>
      <c r="B75" s="3">
        <v>42120</v>
      </c>
      <c r="C75" t="s">
        <v>223</v>
      </c>
      <c r="D75" t="s">
        <v>1</v>
      </c>
      <c r="E75" t="s">
        <v>2</v>
      </c>
      <c r="F75" t="s">
        <v>224</v>
      </c>
      <c r="G75" t="s">
        <v>225</v>
      </c>
      <c r="H75" t="s">
        <v>228</v>
      </c>
      <c r="I75" t="s">
        <v>6</v>
      </c>
      <c r="J75" t="s">
        <v>229</v>
      </c>
      <c r="K75" s="4">
        <v>97.04</v>
      </c>
      <c r="L75">
        <v>2</v>
      </c>
      <c r="M75" s="5">
        <f t="shared" si="3"/>
        <v>194.08</v>
      </c>
      <c r="N75" s="6">
        <v>0.2</v>
      </c>
      <c r="O75" s="7">
        <f t="shared" si="4"/>
        <v>38.816000000000003</v>
      </c>
      <c r="P75" s="8">
        <f t="shared" si="5"/>
        <v>155.26400000000001</v>
      </c>
    </row>
    <row r="76" spans="1:16" ht="15.6" x14ac:dyDescent="0.3">
      <c r="A76">
        <v>75</v>
      </c>
      <c r="B76" s="3">
        <v>42120</v>
      </c>
      <c r="C76" t="s">
        <v>223</v>
      </c>
      <c r="D76" t="s">
        <v>1</v>
      </c>
      <c r="E76" t="s">
        <v>2</v>
      </c>
      <c r="F76" t="s">
        <v>224</v>
      </c>
      <c r="G76" t="s">
        <v>225</v>
      </c>
      <c r="H76" t="s">
        <v>230</v>
      </c>
      <c r="I76" t="s">
        <v>15</v>
      </c>
      <c r="J76" t="s">
        <v>231</v>
      </c>
      <c r="K76" s="4">
        <v>72.784000000000006</v>
      </c>
      <c r="L76">
        <v>1</v>
      </c>
      <c r="M76" s="5">
        <f t="shared" si="3"/>
        <v>72.784000000000006</v>
      </c>
      <c r="N76" s="6">
        <v>0.2</v>
      </c>
      <c r="O76" s="7">
        <f t="shared" si="4"/>
        <v>14.556800000000003</v>
      </c>
      <c r="P76" s="8">
        <f t="shared" si="5"/>
        <v>58.227200000000003</v>
      </c>
    </row>
    <row r="77" spans="1:16" ht="15.6" x14ac:dyDescent="0.3">
      <c r="A77">
        <v>76</v>
      </c>
      <c r="B77" s="3">
        <v>43078</v>
      </c>
      <c r="C77" t="s">
        <v>232</v>
      </c>
      <c r="D77" t="s">
        <v>11</v>
      </c>
      <c r="E77" t="s">
        <v>2</v>
      </c>
      <c r="F77" t="s">
        <v>111</v>
      </c>
      <c r="G77" t="s">
        <v>53</v>
      </c>
      <c r="H77" t="s">
        <v>233</v>
      </c>
      <c r="I77" t="s">
        <v>15</v>
      </c>
      <c r="J77" t="s">
        <v>234</v>
      </c>
      <c r="K77" s="4">
        <v>1.2479999999999998</v>
      </c>
      <c r="L77">
        <v>3</v>
      </c>
      <c r="M77" s="5">
        <f t="shared" si="3"/>
        <v>3.7439999999999993</v>
      </c>
      <c r="N77" s="6">
        <v>0.8</v>
      </c>
      <c r="O77" s="7">
        <f t="shared" si="4"/>
        <v>2.9951999999999996</v>
      </c>
      <c r="P77" s="8">
        <f t="shared" si="5"/>
        <v>0.74879999999999969</v>
      </c>
    </row>
    <row r="78" spans="1:16" ht="15.6" x14ac:dyDescent="0.3">
      <c r="A78">
        <v>77</v>
      </c>
      <c r="B78" s="3">
        <v>43078</v>
      </c>
      <c r="C78" t="s">
        <v>232</v>
      </c>
      <c r="D78" t="s">
        <v>11</v>
      </c>
      <c r="E78" t="s">
        <v>2</v>
      </c>
      <c r="F78" t="s">
        <v>111</v>
      </c>
      <c r="G78" t="s">
        <v>53</v>
      </c>
      <c r="H78" t="s">
        <v>235</v>
      </c>
      <c r="I78" t="s">
        <v>6</v>
      </c>
      <c r="J78" t="s">
        <v>236</v>
      </c>
      <c r="K78" s="4">
        <v>9.7080000000000002</v>
      </c>
      <c r="L78">
        <v>3</v>
      </c>
      <c r="M78" s="5">
        <f t="shared" si="3"/>
        <v>29.124000000000002</v>
      </c>
      <c r="N78" s="6">
        <v>0.6</v>
      </c>
      <c r="O78" s="7">
        <f t="shared" si="4"/>
        <v>17.474399999999999</v>
      </c>
      <c r="P78" s="8">
        <f t="shared" si="5"/>
        <v>11.649600000000003</v>
      </c>
    </row>
    <row r="79" spans="1:16" ht="15.6" x14ac:dyDescent="0.3">
      <c r="A79">
        <v>78</v>
      </c>
      <c r="B79" s="3">
        <v>43078</v>
      </c>
      <c r="C79" t="s">
        <v>232</v>
      </c>
      <c r="D79" t="s">
        <v>11</v>
      </c>
      <c r="E79" t="s">
        <v>2</v>
      </c>
      <c r="F79" t="s">
        <v>111</v>
      </c>
      <c r="G79" t="s">
        <v>53</v>
      </c>
      <c r="H79" t="s">
        <v>237</v>
      </c>
      <c r="I79" t="s">
        <v>15</v>
      </c>
      <c r="J79" t="s">
        <v>238</v>
      </c>
      <c r="K79" s="4">
        <v>27.240000000000002</v>
      </c>
      <c r="L79">
        <v>3</v>
      </c>
      <c r="M79" s="5">
        <f t="shared" si="3"/>
        <v>81.72</v>
      </c>
      <c r="N79" s="6">
        <v>0.2</v>
      </c>
      <c r="O79" s="7">
        <f t="shared" si="4"/>
        <v>16.344000000000001</v>
      </c>
      <c r="P79" s="8">
        <f t="shared" si="5"/>
        <v>65.376000000000005</v>
      </c>
    </row>
    <row r="80" spans="1:16" ht="15.6" x14ac:dyDescent="0.3">
      <c r="A80">
        <v>79</v>
      </c>
      <c r="B80" s="3">
        <v>41969</v>
      </c>
      <c r="C80" t="s">
        <v>223</v>
      </c>
      <c r="D80" t="s">
        <v>1</v>
      </c>
      <c r="E80" t="s">
        <v>2</v>
      </c>
      <c r="F80" t="s">
        <v>111</v>
      </c>
      <c r="G80" t="s">
        <v>53</v>
      </c>
      <c r="H80" t="s">
        <v>239</v>
      </c>
      <c r="I80" t="s">
        <v>6</v>
      </c>
      <c r="J80" t="s">
        <v>240</v>
      </c>
      <c r="K80" s="4">
        <v>19.3</v>
      </c>
      <c r="L80">
        <v>5</v>
      </c>
      <c r="M80" s="5">
        <f t="shared" si="3"/>
        <v>96.5</v>
      </c>
      <c r="N80" s="6">
        <v>0.6</v>
      </c>
      <c r="O80" s="7">
        <f t="shared" si="4"/>
        <v>57.9</v>
      </c>
      <c r="P80" s="8">
        <f t="shared" si="5"/>
        <v>38.6</v>
      </c>
    </row>
    <row r="81" spans="1:16" ht="15.6" x14ac:dyDescent="0.3">
      <c r="A81">
        <v>80</v>
      </c>
      <c r="B81" s="3">
        <v>42533</v>
      </c>
      <c r="C81" t="s">
        <v>241</v>
      </c>
      <c r="D81" t="s">
        <v>11</v>
      </c>
      <c r="E81" t="s">
        <v>2</v>
      </c>
      <c r="F81" t="s">
        <v>242</v>
      </c>
      <c r="G81" t="s">
        <v>243</v>
      </c>
      <c r="H81" t="s">
        <v>244</v>
      </c>
      <c r="I81" t="s">
        <v>15</v>
      </c>
      <c r="J81" t="s">
        <v>245</v>
      </c>
      <c r="K81" s="4">
        <v>208.16</v>
      </c>
      <c r="L81">
        <v>1</v>
      </c>
      <c r="M81" s="5">
        <f t="shared" si="3"/>
        <v>208.16</v>
      </c>
      <c r="N81" s="6">
        <v>0</v>
      </c>
      <c r="O81" s="7">
        <f t="shared" si="4"/>
        <v>0</v>
      </c>
      <c r="P81" s="8">
        <f t="shared" si="5"/>
        <v>208.16</v>
      </c>
    </row>
    <row r="82" spans="1:16" ht="15.6" x14ac:dyDescent="0.3">
      <c r="A82">
        <v>81</v>
      </c>
      <c r="B82" s="3">
        <v>42533</v>
      </c>
      <c r="C82" t="s">
        <v>241</v>
      </c>
      <c r="D82" t="s">
        <v>11</v>
      </c>
      <c r="E82" t="s">
        <v>2</v>
      </c>
      <c r="F82" t="s">
        <v>242</v>
      </c>
      <c r="G82" t="s">
        <v>243</v>
      </c>
      <c r="H82" t="s">
        <v>246</v>
      </c>
      <c r="I82" t="s">
        <v>15</v>
      </c>
      <c r="J82" t="s">
        <v>247</v>
      </c>
      <c r="K82" s="4">
        <v>16.740000000000002</v>
      </c>
      <c r="L82">
        <v>3</v>
      </c>
      <c r="M82" s="5">
        <f t="shared" si="3"/>
        <v>50.220000000000006</v>
      </c>
      <c r="N82" s="6">
        <v>0</v>
      </c>
      <c r="O82" s="7">
        <f t="shared" si="4"/>
        <v>0</v>
      </c>
      <c r="P82" s="8">
        <f t="shared" si="5"/>
        <v>50.220000000000006</v>
      </c>
    </row>
    <row r="83" spans="1:16" ht="15.6" x14ac:dyDescent="0.3">
      <c r="A83">
        <v>82</v>
      </c>
      <c r="B83" s="3">
        <v>41924</v>
      </c>
      <c r="C83" t="s">
        <v>248</v>
      </c>
      <c r="D83" t="s">
        <v>1</v>
      </c>
      <c r="E83" t="s">
        <v>2</v>
      </c>
      <c r="F83" t="s">
        <v>69</v>
      </c>
      <c r="G83" t="s">
        <v>13</v>
      </c>
      <c r="H83" t="s">
        <v>249</v>
      </c>
      <c r="I83" t="s">
        <v>15</v>
      </c>
      <c r="J83" t="s">
        <v>250</v>
      </c>
      <c r="K83" s="4">
        <v>14.9</v>
      </c>
      <c r="L83">
        <v>5</v>
      </c>
      <c r="M83" s="5">
        <f t="shared" si="3"/>
        <v>74.5</v>
      </c>
      <c r="N83" s="6">
        <v>0</v>
      </c>
      <c r="O83" s="7">
        <f t="shared" si="4"/>
        <v>0</v>
      </c>
      <c r="P83" s="8">
        <f t="shared" si="5"/>
        <v>74.5</v>
      </c>
    </row>
    <row r="84" spans="1:16" ht="15.6" x14ac:dyDescent="0.3">
      <c r="A84">
        <v>83</v>
      </c>
      <c r="B84" s="3">
        <v>41924</v>
      </c>
      <c r="C84" t="s">
        <v>248</v>
      </c>
      <c r="D84" t="s">
        <v>1</v>
      </c>
      <c r="E84" t="s">
        <v>2</v>
      </c>
      <c r="F84" t="s">
        <v>69</v>
      </c>
      <c r="G84" t="s">
        <v>13</v>
      </c>
      <c r="H84" t="s">
        <v>251</v>
      </c>
      <c r="I84" t="s">
        <v>15</v>
      </c>
      <c r="J84" t="s">
        <v>252</v>
      </c>
      <c r="K84" s="4">
        <v>21.39</v>
      </c>
      <c r="L84">
        <v>1</v>
      </c>
      <c r="M84" s="5">
        <f t="shared" si="3"/>
        <v>21.39</v>
      </c>
      <c r="N84" s="6">
        <v>0</v>
      </c>
      <c r="O84" s="7">
        <f t="shared" si="4"/>
        <v>0</v>
      </c>
      <c r="P84" s="8">
        <f t="shared" si="5"/>
        <v>21.39</v>
      </c>
    </row>
    <row r="85" spans="1:16" ht="15.6" x14ac:dyDescent="0.3">
      <c r="A85">
        <v>84</v>
      </c>
      <c r="B85" s="3">
        <v>42250</v>
      </c>
      <c r="C85" t="s">
        <v>253</v>
      </c>
      <c r="D85" t="s">
        <v>11</v>
      </c>
      <c r="E85" t="s">
        <v>2</v>
      </c>
      <c r="F85" t="s">
        <v>254</v>
      </c>
      <c r="G85" t="s">
        <v>42</v>
      </c>
      <c r="H85" t="s">
        <v>255</v>
      </c>
      <c r="I85" t="s">
        <v>15</v>
      </c>
      <c r="J85" t="s">
        <v>256</v>
      </c>
      <c r="K85" s="4">
        <v>200.98400000000004</v>
      </c>
      <c r="L85">
        <v>7</v>
      </c>
      <c r="M85" s="5">
        <f t="shared" si="3"/>
        <v>1406.8880000000004</v>
      </c>
      <c r="N85" s="6">
        <v>0.2</v>
      </c>
      <c r="O85" s="7">
        <f t="shared" si="4"/>
        <v>281.37760000000009</v>
      </c>
      <c r="P85" s="8">
        <f t="shared" si="5"/>
        <v>1125.5104000000003</v>
      </c>
    </row>
    <row r="86" spans="1:16" ht="15.6" x14ac:dyDescent="0.3">
      <c r="A86">
        <v>85</v>
      </c>
      <c r="B86" s="3">
        <v>43052</v>
      </c>
      <c r="C86" t="s">
        <v>257</v>
      </c>
      <c r="D86" t="s">
        <v>51</v>
      </c>
      <c r="E86" t="s">
        <v>2</v>
      </c>
      <c r="F86" t="s">
        <v>202</v>
      </c>
      <c r="G86" t="s">
        <v>131</v>
      </c>
      <c r="H86" t="s">
        <v>258</v>
      </c>
      <c r="I86" t="s">
        <v>15</v>
      </c>
      <c r="J86" t="s">
        <v>259</v>
      </c>
      <c r="K86" s="4">
        <v>230.376</v>
      </c>
      <c r="L86">
        <v>3</v>
      </c>
      <c r="M86" s="5">
        <f t="shared" si="3"/>
        <v>691.12800000000004</v>
      </c>
      <c r="N86" s="6">
        <v>0.2</v>
      </c>
      <c r="O86" s="7">
        <f t="shared" si="4"/>
        <v>138.22560000000001</v>
      </c>
      <c r="P86" s="8">
        <f t="shared" si="5"/>
        <v>552.90240000000006</v>
      </c>
    </row>
    <row r="87" spans="1:16" ht="15.6" x14ac:dyDescent="0.3">
      <c r="A87">
        <v>86</v>
      </c>
      <c r="B87" s="3">
        <v>42883</v>
      </c>
      <c r="C87" t="s">
        <v>148</v>
      </c>
      <c r="D87" t="s">
        <v>1</v>
      </c>
      <c r="E87" t="s">
        <v>2</v>
      </c>
      <c r="F87" t="s">
        <v>260</v>
      </c>
      <c r="G87" t="s">
        <v>261</v>
      </c>
      <c r="H87" t="s">
        <v>262</v>
      </c>
      <c r="I87" t="s">
        <v>6</v>
      </c>
      <c r="J87" t="s">
        <v>263</v>
      </c>
      <c r="K87" s="4">
        <v>301.95999999999998</v>
      </c>
      <c r="L87">
        <v>2</v>
      </c>
      <c r="M87" s="5">
        <f t="shared" si="3"/>
        <v>603.91999999999996</v>
      </c>
      <c r="N87" s="6">
        <v>0</v>
      </c>
      <c r="O87" s="7">
        <f t="shared" si="4"/>
        <v>0</v>
      </c>
      <c r="P87" s="8">
        <f t="shared" si="5"/>
        <v>603.91999999999996</v>
      </c>
    </row>
    <row r="88" spans="1:16" ht="15.6" x14ac:dyDescent="0.3">
      <c r="A88">
        <v>87</v>
      </c>
      <c r="B88" s="3">
        <v>43034</v>
      </c>
      <c r="C88" t="s">
        <v>264</v>
      </c>
      <c r="D88" t="s">
        <v>1</v>
      </c>
      <c r="E88" t="s">
        <v>2</v>
      </c>
      <c r="F88" t="s">
        <v>265</v>
      </c>
      <c r="G88" t="s">
        <v>143</v>
      </c>
      <c r="H88" t="s">
        <v>266</v>
      </c>
      <c r="I88" t="s">
        <v>30</v>
      </c>
      <c r="J88" t="s">
        <v>267</v>
      </c>
      <c r="K88" s="4">
        <v>19.989999999999998</v>
      </c>
      <c r="L88">
        <v>1</v>
      </c>
      <c r="M88" s="5">
        <f t="shared" si="3"/>
        <v>19.989999999999998</v>
      </c>
      <c r="N88" s="6">
        <v>0</v>
      </c>
      <c r="O88" s="7">
        <f t="shared" si="4"/>
        <v>0</v>
      </c>
      <c r="P88" s="8">
        <f t="shared" si="5"/>
        <v>19.989999999999998</v>
      </c>
    </row>
    <row r="89" spans="1:16" ht="15.6" x14ac:dyDescent="0.3">
      <c r="A89">
        <v>88</v>
      </c>
      <c r="B89" s="3">
        <v>43034</v>
      </c>
      <c r="C89" t="s">
        <v>264</v>
      </c>
      <c r="D89" t="s">
        <v>1</v>
      </c>
      <c r="E89" t="s">
        <v>2</v>
      </c>
      <c r="F89" t="s">
        <v>265</v>
      </c>
      <c r="G89" t="s">
        <v>143</v>
      </c>
      <c r="H89" t="s">
        <v>268</v>
      </c>
      <c r="I89" t="s">
        <v>15</v>
      </c>
      <c r="J89" t="s">
        <v>269</v>
      </c>
      <c r="K89" s="4">
        <v>6.16</v>
      </c>
      <c r="L89">
        <v>2</v>
      </c>
      <c r="M89" s="5">
        <f t="shared" si="3"/>
        <v>12.32</v>
      </c>
      <c r="N89" s="6">
        <v>0</v>
      </c>
      <c r="O89" s="7">
        <f t="shared" si="4"/>
        <v>0</v>
      </c>
      <c r="P89" s="8">
        <f t="shared" si="5"/>
        <v>12.32</v>
      </c>
    </row>
    <row r="90" spans="1:16" ht="15.6" x14ac:dyDescent="0.3">
      <c r="A90">
        <v>89</v>
      </c>
      <c r="B90" s="3">
        <v>42465</v>
      </c>
      <c r="C90" t="s">
        <v>270</v>
      </c>
      <c r="D90" t="s">
        <v>51</v>
      </c>
      <c r="E90" t="s">
        <v>2</v>
      </c>
      <c r="F90" t="s">
        <v>111</v>
      </c>
      <c r="G90" t="s">
        <v>53</v>
      </c>
      <c r="H90" t="s">
        <v>271</v>
      </c>
      <c r="I90" t="s">
        <v>15</v>
      </c>
      <c r="J90" t="s">
        <v>272</v>
      </c>
      <c r="K90" s="4">
        <v>158.36800000000002</v>
      </c>
      <c r="L90">
        <v>7</v>
      </c>
      <c r="M90" s="5">
        <f t="shared" si="3"/>
        <v>1108.5760000000002</v>
      </c>
      <c r="N90" s="6">
        <v>0.2</v>
      </c>
      <c r="O90" s="7">
        <f t="shared" si="4"/>
        <v>221.71520000000007</v>
      </c>
      <c r="P90" s="8">
        <f t="shared" si="5"/>
        <v>886.86080000000015</v>
      </c>
    </row>
    <row r="91" spans="1:16" ht="15.6" x14ac:dyDescent="0.3">
      <c r="A91">
        <v>90</v>
      </c>
      <c r="B91" s="3">
        <v>42630</v>
      </c>
      <c r="C91" t="s">
        <v>273</v>
      </c>
      <c r="D91" t="s">
        <v>11</v>
      </c>
      <c r="E91" t="s">
        <v>2</v>
      </c>
      <c r="F91" t="s">
        <v>12</v>
      </c>
      <c r="G91" t="s">
        <v>13</v>
      </c>
      <c r="H91" t="s">
        <v>274</v>
      </c>
      <c r="I91" t="s">
        <v>15</v>
      </c>
      <c r="J91" t="s">
        <v>275</v>
      </c>
      <c r="K91" s="4">
        <v>20.100000000000001</v>
      </c>
      <c r="L91">
        <v>3</v>
      </c>
      <c r="M91" s="5">
        <f t="shared" si="3"/>
        <v>60.300000000000004</v>
      </c>
      <c r="N91" s="6">
        <v>0</v>
      </c>
      <c r="O91" s="7">
        <f t="shared" si="4"/>
        <v>0</v>
      </c>
      <c r="P91" s="8">
        <f t="shared" si="5"/>
        <v>60.300000000000004</v>
      </c>
    </row>
    <row r="92" spans="1:16" ht="15.6" x14ac:dyDescent="0.3">
      <c r="A92">
        <v>91</v>
      </c>
      <c r="B92" s="3">
        <v>42630</v>
      </c>
      <c r="C92" t="s">
        <v>273</v>
      </c>
      <c r="D92" t="s">
        <v>11</v>
      </c>
      <c r="E92" t="s">
        <v>2</v>
      </c>
      <c r="F92" t="s">
        <v>12</v>
      </c>
      <c r="G92" t="s">
        <v>13</v>
      </c>
      <c r="H92" t="s">
        <v>132</v>
      </c>
      <c r="I92" t="s">
        <v>30</v>
      </c>
      <c r="J92" t="s">
        <v>133</v>
      </c>
      <c r="K92" s="4">
        <v>73.584000000000003</v>
      </c>
      <c r="L92">
        <v>2</v>
      </c>
      <c r="M92" s="5">
        <f t="shared" si="3"/>
        <v>147.16800000000001</v>
      </c>
      <c r="N92" s="6">
        <v>0.2</v>
      </c>
      <c r="O92" s="7">
        <f t="shared" si="4"/>
        <v>29.433600000000002</v>
      </c>
      <c r="P92" s="8">
        <f t="shared" si="5"/>
        <v>117.73440000000001</v>
      </c>
    </row>
    <row r="93" spans="1:16" ht="15.6" x14ac:dyDescent="0.3">
      <c r="A93">
        <v>92</v>
      </c>
      <c r="B93" s="3">
        <v>42630</v>
      </c>
      <c r="C93" t="s">
        <v>273</v>
      </c>
      <c r="D93" t="s">
        <v>11</v>
      </c>
      <c r="E93" t="s">
        <v>2</v>
      </c>
      <c r="F93" t="s">
        <v>12</v>
      </c>
      <c r="G93" t="s">
        <v>13</v>
      </c>
      <c r="H93" t="s">
        <v>276</v>
      </c>
      <c r="I93" t="s">
        <v>15</v>
      </c>
      <c r="J93" t="s">
        <v>277</v>
      </c>
      <c r="K93" s="4">
        <v>6.48</v>
      </c>
      <c r="L93">
        <v>1</v>
      </c>
      <c r="M93" s="5">
        <f t="shared" si="3"/>
        <v>6.48</v>
      </c>
      <c r="N93" s="6">
        <v>0</v>
      </c>
      <c r="O93" s="7">
        <f t="shared" si="4"/>
        <v>0</v>
      </c>
      <c r="P93" s="8">
        <f t="shared" si="5"/>
        <v>6.48</v>
      </c>
    </row>
    <row r="94" spans="1:16" ht="15.6" x14ac:dyDescent="0.3">
      <c r="A94">
        <v>93</v>
      </c>
      <c r="B94" s="3">
        <v>42035</v>
      </c>
      <c r="C94" t="s">
        <v>278</v>
      </c>
      <c r="D94" t="s">
        <v>1</v>
      </c>
      <c r="E94" t="s">
        <v>2</v>
      </c>
      <c r="F94" t="s">
        <v>279</v>
      </c>
      <c r="G94" t="s">
        <v>143</v>
      </c>
      <c r="H94" t="s">
        <v>280</v>
      </c>
      <c r="I94" t="s">
        <v>15</v>
      </c>
      <c r="J94" t="s">
        <v>281</v>
      </c>
      <c r="K94" s="4">
        <v>12.96</v>
      </c>
      <c r="L94">
        <v>2</v>
      </c>
      <c r="M94" s="5">
        <f t="shared" si="3"/>
        <v>25.92</v>
      </c>
      <c r="N94" s="6">
        <v>0</v>
      </c>
      <c r="O94" s="7">
        <f t="shared" si="4"/>
        <v>0</v>
      </c>
      <c r="P94" s="8">
        <f t="shared" si="5"/>
        <v>25.92</v>
      </c>
    </row>
    <row r="95" spans="1:16" ht="15.6" x14ac:dyDescent="0.3">
      <c r="A95">
        <v>94</v>
      </c>
      <c r="B95" s="3">
        <v>42035</v>
      </c>
      <c r="C95" t="s">
        <v>278</v>
      </c>
      <c r="D95" t="s">
        <v>1</v>
      </c>
      <c r="E95" t="s">
        <v>2</v>
      </c>
      <c r="F95" t="s">
        <v>279</v>
      </c>
      <c r="G95" t="s">
        <v>143</v>
      </c>
      <c r="H95" t="s">
        <v>282</v>
      </c>
      <c r="I95" t="s">
        <v>6</v>
      </c>
      <c r="J95" t="s">
        <v>283</v>
      </c>
      <c r="K95" s="4">
        <v>53.34</v>
      </c>
      <c r="L95">
        <v>3</v>
      </c>
      <c r="M95" s="5">
        <f t="shared" si="3"/>
        <v>160.02000000000001</v>
      </c>
      <c r="N95" s="6">
        <v>0</v>
      </c>
      <c r="O95" s="7">
        <f t="shared" si="4"/>
        <v>0</v>
      </c>
      <c r="P95" s="8">
        <f t="shared" si="5"/>
        <v>160.02000000000001</v>
      </c>
    </row>
    <row r="96" spans="1:16" ht="15.6" x14ac:dyDescent="0.3">
      <c r="A96">
        <v>95</v>
      </c>
      <c r="B96" s="3">
        <v>42035</v>
      </c>
      <c r="C96" t="s">
        <v>278</v>
      </c>
      <c r="D96" t="s">
        <v>1</v>
      </c>
      <c r="E96" t="s">
        <v>2</v>
      </c>
      <c r="F96" t="s">
        <v>279</v>
      </c>
      <c r="G96" t="s">
        <v>143</v>
      </c>
      <c r="H96" t="s">
        <v>284</v>
      </c>
      <c r="I96" t="s">
        <v>15</v>
      </c>
      <c r="J96" t="s">
        <v>285</v>
      </c>
      <c r="K96" s="4">
        <v>32.96</v>
      </c>
      <c r="L96">
        <v>2</v>
      </c>
      <c r="M96" s="5">
        <f t="shared" si="3"/>
        <v>65.92</v>
      </c>
      <c r="N96" s="6">
        <v>0</v>
      </c>
      <c r="O96" s="7">
        <f t="shared" si="4"/>
        <v>0</v>
      </c>
      <c r="P96" s="8">
        <f t="shared" si="5"/>
        <v>65.92</v>
      </c>
    </row>
    <row r="97" spans="1:16" ht="15.6" x14ac:dyDescent="0.3">
      <c r="A97">
        <v>96</v>
      </c>
      <c r="B97" s="3">
        <v>43045</v>
      </c>
      <c r="C97" t="s">
        <v>286</v>
      </c>
      <c r="D97" t="s">
        <v>51</v>
      </c>
      <c r="E97" t="s">
        <v>2</v>
      </c>
      <c r="F97" t="s">
        <v>287</v>
      </c>
      <c r="G97" t="s">
        <v>288</v>
      </c>
      <c r="H97" t="s">
        <v>289</v>
      </c>
      <c r="I97" t="s">
        <v>15</v>
      </c>
      <c r="J97" t="s">
        <v>290</v>
      </c>
      <c r="K97" s="4">
        <v>5.6820000000000013</v>
      </c>
      <c r="L97">
        <v>1</v>
      </c>
      <c r="M97" s="5">
        <f t="shared" si="3"/>
        <v>5.6820000000000013</v>
      </c>
      <c r="N97" s="6">
        <v>0.7</v>
      </c>
      <c r="O97" s="7">
        <f t="shared" si="4"/>
        <v>3.9774000000000007</v>
      </c>
      <c r="P97" s="8">
        <f t="shared" si="5"/>
        <v>1.7046000000000006</v>
      </c>
    </row>
    <row r="98" spans="1:16" ht="15.6" x14ac:dyDescent="0.3">
      <c r="A98">
        <v>97</v>
      </c>
      <c r="B98" s="3">
        <v>43048</v>
      </c>
      <c r="C98" t="s">
        <v>291</v>
      </c>
      <c r="D98" t="s">
        <v>51</v>
      </c>
      <c r="E98" t="s">
        <v>2</v>
      </c>
      <c r="F98" t="s">
        <v>172</v>
      </c>
      <c r="G98" t="s">
        <v>173</v>
      </c>
      <c r="H98" t="s">
        <v>292</v>
      </c>
      <c r="I98" t="s">
        <v>6</v>
      </c>
      <c r="J98" t="s">
        <v>293</v>
      </c>
      <c r="K98" s="4">
        <v>96.53</v>
      </c>
      <c r="L98">
        <v>7</v>
      </c>
      <c r="M98" s="5">
        <f t="shared" si="3"/>
        <v>675.71</v>
      </c>
      <c r="N98" s="6">
        <v>0</v>
      </c>
      <c r="O98" s="7">
        <f t="shared" si="4"/>
        <v>0</v>
      </c>
      <c r="P98" s="8">
        <f t="shared" si="5"/>
        <v>675.71</v>
      </c>
    </row>
    <row r="99" spans="1:16" ht="15.6" x14ac:dyDescent="0.3">
      <c r="A99">
        <v>98</v>
      </c>
      <c r="B99" s="3">
        <v>42903</v>
      </c>
      <c r="C99" t="s">
        <v>294</v>
      </c>
      <c r="D99" t="s">
        <v>1</v>
      </c>
      <c r="E99" t="s">
        <v>2</v>
      </c>
      <c r="F99" t="s">
        <v>69</v>
      </c>
      <c r="G99" t="s">
        <v>13</v>
      </c>
      <c r="H99" t="s">
        <v>295</v>
      </c>
      <c r="I99" t="s">
        <v>15</v>
      </c>
      <c r="J99" t="s">
        <v>296</v>
      </c>
      <c r="K99" s="4">
        <v>51.311999999999998</v>
      </c>
      <c r="L99">
        <v>3</v>
      </c>
      <c r="M99" s="5">
        <f t="shared" si="3"/>
        <v>153.93599999999998</v>
      </c>
      <c r="N99" s="6">
        <v>0.2</v>
      </c>
      <c r="O99" s="7">
        <f t="shared" si="4"/>
        <v>30.787199999999999</v>
      </c>
      <c r="P99" s="8">
        <f t="shared" si="5"/>
        <v>123.14879999999998</v>
      </c>
    </row>
    <row r="100" spans="1:16" ht="15.6" x14ac:dyDescent="0.3">
      <c r="A100">
        <v>99</v>
      </c>
      <c r="B100" s="3">
        <v>42619</v>
      </c>
      <c r="C100" t="s">
        <v>297</v>
      </c>
      <c r="D100" t="s">
        <v>11</v>
      </c>
      <c r="E100" t="s">
        <v>2</v>
      </c>
      <c r="F100" t="s">
        <v>298</v>
      </c>
      <c r="G100" t="s">
        <v>143</v>
      </c>
      <c r="H100" t="s">
        <v>299</v>
      </c>
      <c r="I100" t="s">
        <v>15</v>
      </c>
      <c r="J100" t="s">
        <v>300</v>
      </c>
      <c r="K100" s="4">
        <v>77.88</v>
      </c>
      <c r="L100">
        <v>6</v>
      </c>
      <c r="M100" s="5">
        <f t="shared" si="3"/>
        <v>467.28</v>
      </c>
      <c r="N100" s="6">
        <v>0</v>
      </c>
      <c r="O100" s="7">
        <f t="shared" si="4"/>
        <v>0</v>
      </c>
      <c r="P100" s="8">
        <f t="shared" si="5"/>
        <v>467.28</v>
      </c>
    </row>
    <row r="101" spans="1:16" ht="15.6" x14ac:dyDescent="0.3">
      <c r="A101">
        <v>100</v>
      </c>
      <c r="B101" s="3">
        <v>42611</v>
      </c>
      <c r="C101" t="s">
        <v>301</v>
      </c>
      <c r="D101" t="s">
        <v>51</v>
      </c>
      <c r="E101" t="s">
        <v>2</v>
      </c>
      <c r="F101" t="s">
        <v>202</v>
      </c>
      <c r="G101" t="s">
        <v>131</v>
      </c>
      <c r="H101" t="s">
        <v>302</v>
      </c>
      <c r="I101" t="s">
        <v>15</v>
      </c>
      <c r="J101" t="s">
        <v>303</v>
      </c>
      <c r="K101" s="4">
        <v>64.623999999999995</v>
      </c>
      <c r="L101">
        <v>7</v>
      </c>
      <c r="M101" s="5">
        <f t="shared" si="3"/>
        <v>452.36799999999994</v>
      </c>
      <c r="N101" s="6">
        <v>0.2</v>
      </c>
      <c r="O101" s="7">
        <f t="shared" si="4"/>
        <v>90.47359999999999</v>
      </c>
      <c r="P101" s="8">
        <f t="shared" si="5"/>
        <v>361.89439999999996</v>
      </c>
    </row>
    <row r="102" spans="1:16" ht="15.6" x14ac:dyDescent="0.3">
      <c r="A102">
        <v>101</v>
      </c>
      <c r="B102" s="3">
        <v>42611</v>
      </c>
      <c r="C102" t="s">
        <v>301</v>
      </c>
      <c r="D102" t="s">
        <v>51</v>
      </c>
      <c r="E102" t="s">
        <v>2</v>
      </c>
      <c r="F102" t="s">
        <v>202</v>
      </c>
      <c r="G102" t="s">
        <v>131</v>
      </c>
      <c r="H102" t="s">
        <v>304</v>
      </c>
      <c r="I102" t="s">
        <v>30</v>
      </c>
      <c r="J102" t="s">
        <v>305</v>
      </c>
      <c r="K102" s="4">
        <v>95.976000000000013</v>
      </c>
      <c r="L102">
        <v>3</v>
      </c>
      <c r="M102" s="5">
        <f t="shared" si="3"/>
        <v>287.92800000000005</v>
      </c>
      <c r="N102" s="6">
        <v>0.2</v>
      </c>
      <c r="O102" s="7">
        <f t="shared" si="4"/>
        <v>57.585600000000014</v>
      </c>
      <c r="P102" s="8">
        <f t="shared" si="5"/>
        <v>230.34240000000005</v>
      </c>
    </row>
    <row r="103" spans="1:16" ht="15.6" x14ac:dyDescent="0.3">
      <c r="A103">
        <v>102</v>
      </c>
      <c r="B103" s="3">
        <v>42611</v>
      </c>
      <c r="C103" t="s">
        <v>301</v>
      </c>
      <c r="D103" t="s">
        <v>51</v>
      </c>
      <c r="E103" t="s">
        <v>2</v>
      </c>
      <c r="F103" t="s">
        <v>202</v>
      </c>
      <c r="G103" t="s">
        <v>131</v>
      </c>
      <c r="H103" t="s">
        <v>306</v>
      </c>
      <c r="I103" t="s">
        <v>15</v>
      </c>
      <c r="J103" t="s">
        <v>307</v>
      </c>
      <c r="K103" s="4">
        <v>1.7879999999999996</v>
      </c>
      <c r="L103">
        <v>3</v>
      </c>
      <c r="M103" s="5">
        <f t="shared" si="3"/>
        <v>5.363999999999999</v>
      </c>
      <c r="N103" s="6">
        <v>0.8</v>
      </c>
      <c r="O103" s="7">
        <f t="shared" si="4"/>
        <v>4.291199999999999</v>
      </c>
      <c r="P103" s="8">
        <f t="shared" si="5"/>
        <v>1.0728</v>
      </c>
    </row>
    <row r="104" spans="1:16" ht="15.6" x14ac:dyDescent="0.3">
      <c r="A104">
        <v>103</v>
      </c>
      <c r="B104" s="3">
        <v>42705</v>
      </c>
      <c r="C104" t="s">
        <v>308</v>
      </c>
      <c r="D104" t="s">
        <v>1</v>
      </c>
      <c r="E104" t="s">
        <v>2</v>
      </c>
      <c r="F104" t="s">
        <v>265</v>
      </c>
      <c r="G104" t="s">
        <v>143</v>
      </c>
      <c r="H104" t="s">
        <v>309</v>
      </c>
      <c r="I104" t="s">
        <v>15</v>
      </c>
      <c r="J104" t="s">
        <v>310</v>
      </c>
      <c r="K104" s="4">
        <v>23.92</v>
      </c>
      <c r="L104">
        <v>4</v>
      </c>
      <c r="M104" s="5">
        <f t="shared" si="3"/>
        <v>95.68</v>
      </c>
      <c r="N104" s="6">
        <v>0</v>
      </c>
      <c r="O104" s="7">
        <f t="shared" si="4"/>
        <v>0</v>
      </c>
      <c r="P104" s="8">
        <f t="shared" si="5"/>
        <v>95.68</v>
      </c>
    </row>
    <row r="105" spans="1:16" ht="15.6" x14ac:dyDescent="0.3">
      <c r="A105">
        <v>104</v>
      </c>
      <c r="B105" s="3">
        <v>42321</v>
      </c>
      <c r="C105" t="s">
        <v>311</v>
      </c>
      <c r="D105" t="s">
        <v>1</v>
      </c>
      <c r="E105" t="s">
        <v>2</v>
      </c>
      <c r="F105" t="s">
        <v>312</v>
      </c>
      <c r="G105" t="s">
        <v>313</v>
      </c>
      <c r="H105" t="s">
        <v>314</v>
      </c>
      <c r="I105" t="s">
        <v>30</v>
      </c>
      <c r="J105" t="s">
        <v>315</v>
      </c>
      <c r="K105" s="4">
        <v>238.89600000000002</v>
      </c>
      <c r="L105">
        <v>6</v>
      </c>
      <c r="M105" s="5">
        <f t="shared" si="3"/>
        <v>1433.3760000000002</v>
      </c>
      <c r="N105" s="6">
        <v>0.2</v>
      </c>
      <c r="O105" s="7">
        <f t="shared" si="4"/>
        <v>286.67520000000007</v>
      </c>
      <c r="P105" s="8">
        <f t="shared" si="5"/>
        <v>1146.7008000000001</v>
      </c>
    </row>
    <row r="106" spans="1:16" ht="15.6" x14ac:dyDescent="0.3">
      <c r="A106">
        <v>105</v>
      </c>
      <c r="B106" s="3">
        <v>42321</v>
      </c>
      <c r="C106" t="s">
        <v>311</v>
      </c>
      <c r="D106" t="s">
        <v>1</v>
      </c>
      <c r="E106" t="s">
        <v>2</v>
      </c>
      <c r="F106" t="s">
        <v>312</v>
      </c>
      <c r="G106" t="s">
        <v>313</v>
      </c>
      <c r="H106" t="s">
        <v>316</v>
      </c>
      <c r="I106" t="s">
        <v>6</v>
      </c>
      <c r="J106" t="s">
        <v>317</v>
      </c>
      <c r="K106" s="4">
        <v>102.35999999999999</v>
      </c>
      <c r="L106">
        <v>3</v>
      </c>
      <c r="M106" s="5">
        <f t="shared" si="3"/>
        <v>307.07999999999993</v>
      </c>
      <c r="N106" s="6">
        <v>0.2</v>
      </c>
      <c r="O106" s="7">
        <f t="shared" si="4"/>
        <v>61.41599999999999</v>
      </c>
      <c r="P106" s="8">
        <f t="shared" si="5"/>
        <v>245.66399999999993</v>
      </c>
    </row>
    <row r="107" spans="1:16" ht="15.6" x14ac:dyDescent="0.3">
      <c r="A107">
        <v>106</v>
      </c>
      <c r="B107" s="3">
        <v>42321</v>
      </c>
      <c r="C107" t="s">
        <v>311</v>
      </c>
      <c r="D107" t="s">
        <v>1</v>
      </c>
      <c r="E107" t="s">
        <v>2</v>
      </c>
      <c r="F107" t="s">
        <v>312</v>
      </c>
      <c r="G107" t="s">
        <v>313</v>
      </c>
      <c r="H107" t="s">
        <v>318</v>
      </c>
      <c r="I107" t="s">
        <v>15</v>
      </c>
      <c r="J107" t="s">
        <v>319</v>
      </c>
      <c r="K107" s="4">
        <v>36.882000000000005</v>
      </c>
      <c r="L107">
        <v>3</v>
      </c>
      <c r="M107" s="5">
        <f t="shared" si="3"/>
        <v>110.64600000000002</v>
      </c>
      <c r="N107" s="6">
        <v>0.7</v>
      </c>
      <c r="O107" s="7">
        <f t="shared" si="4"/>
        <v>77.452200000000005</v>
      </c>
      <c r="P107" s="8">
        <f t="shared" si="5"/>
        <v>33.19380000000001</v>
      </c>
    </row>
    <row r="108" spans="1:16" ht="15.6" x14ac:dyDescent="0.3">
      <c r="A108">
        <v>107</v>
      </c>
      <c r="B108" s="3">
        <v>43062</v>
      </c>
      <c r="C108" t="s">
        <v>320</v>
      </c>
      <c r="D108" t="s">
        <v>1</v>
      </c>
      <c r="E108" t="s">
        <v>2</v>
      </c>
      <c r="F108" t="s">
        <v>321</v>
      </c>
      <c r="G108" t="s">
        <v>42</v>
      </c>
      <c r="H108" t="s">
        <v>322</v>
      </c>
      <c r="I108" t="s">
        <v>30</v>
      </c>
      <c r="J108" t="s">
        <v>323</v>
      </c>
      <c r="K108" s="4">
        <v>74.112000000000009</v>
      </c>
      <c r="L108">
        <v>8</v>
      </c>
      <c r="M108" s="5">
        <f t="shared" si="3"/>
        <v>592.89600000000007</v>
      </c>
      <c r="N108" s="6">
        <v>0.2</v>
      </c>
      <c r="O108" s="7">
        <f t="shared" si="4"/>
        <v>118.57920000000001</v>
      </c>
      <c r="P108" s="8">
        <f t="shared" si="5"/>
        <v>474.31680000000006</v>
      </c>
    </row>
    <row r="109" spans="1:16" ht="15.6" x14ac:dyDescent="0.3">
      <c r="A109">
        <v>108</v>
      </c>
      <c r="B109" s="3">
        <v>43062</v>
      </c>
      <c r="C109" t="s">
        <v>320</v>
      </c>
      <c r="D109" t="s">
        <v>1</v>
      </c>
      <c r="E109" t="s">
        <v>2</v>
      </c>
      <c r="F109" t="s">
        <v>321</v>
      </c>
      <c r="G109" t="s">
        <v>42</v>
      </c>
      <c r="H109" t="s">
        <v>324</v>
      </c>
      <c r="I109" t="s">
        <v>30</v>
      </c>
      <c r="J109" t="s">
        <v>325</v>
      </c>
      <c r="K109" s="4">
        <v>27.992000000000004</v>
      </c>
      <c r="L109">
        <v>1</v>
      </c>
      <c r="M109" s="5">
        <f t="shared" si="3"/>
        <v>27.992000000000004</v>
      </c>
      <c r="N109" s="6">
        <v>0.2</v>
      </c>
      <c r="O109" s="7">
        <f t="shared" si="4"/>
        <v>5.5984000000000016</v>
      </c>
      <c r="P109" s="8">
        <f t="shared" si="5"/>
        <v>22.393600000000003</v>
      </c>
    </row>
    <row r="110" spans="1:16" ht="15.6" x14ac:dyDescent="0.3">
      <c r="A110">
        <v>109</v>
      </c>
      <c r="B110" s="3">
        <v>43062</v>
      </c>
      <c r="C110" t="s">
        <v>320</v>
      </c>
      <c r="D110" t="s">
        <v>1</v>
      </c>
      <c r="E110" t="s">
        <v>2</v>
      </c>
      <c r="F110" t="s">
        <v>321</v>
      </c>
      <c r="G110" t="s">
        <v>42</v>
      </c>
      <c r="H110" t="s">
        <v>326</v>
      </c>
      <c r="I110" t="s">
        <v>15</v>
      </c>
      <c r="J110" t="s">
        <v>327</v>
      </c>
      <c r="K110" s="4">
        <v>3.3040000000000003</v>
      </c>
      <c r="L110">
        <v>1</v>
      </c>
      <c r="M110" s="5">
        <f t="shared" si="3"/>
        <v>3.3040000000000003</v>
      </c>
      <c r="N110" s="6">
        <v>0.2</v>
      </c>
      <c r="O110" s="7">
        <f t="shared" si="4"/>
        <v>0.66080000000000005</v>
      </c>
      <c r="P110" s="8">
        <f t="shared" si="5"/>
        <v>2.6432000000000002</v>
      </c>
    </row>
    <row r="111" spans="1:16" ht="15.6" x14ac:dyDescent="0.3">
      <c r="A111">
        <v>110</v>
      </c>
      <c r="B111" s="3">
        <v>42292</v>
      </c>
      <c r="C111" t="s">
        <v>328</v>
      </c>
      <c r="D111" t="s">
        <v>51</v>
      </c>
      <c r="E111" t="s">
        <v>2</v>
      </c>
      <c r="F111" t="s">
        <v>329</v>
      </c>
      <c r="G111" t="s">
        <v>131</v>
      </c>
      <c r="H111" t="s">
        <v>330</v>
      </c>
      <c r="I111" t="s">
        <v>30</v>
      </c>
      <c r="J111" t="s">
        <v>331</v>
      </c>
      <c r="K111" s="4">
        <v>339.96000000000004</v>
      </c>
      <c r="L111">
        <v>5</v>
      </c>
      <c r="M111" s="5">
        <f t="shared" si="3"/>
        <v>1699.8000000000002</v>
      </c>
      <c r="N111" s="6">
        <v>0.2</v>
      </c>
      <c r="O111" s="7">
        <f t="shared" si="4"/>
        <v>339.96000000000004</v>
      </c>
      <c r="P111" s="8">
        <f t="shared" si="5"/>
        <v>1359.8400000000001</v>
      </c>
    </row>
    <row r="112" spans="1:16" ht="15.6" x14ac:dyDescent="0.3">
      <c r="A112">
        <v>111</v>
      </c>
      <c r="B112" s="3">
        <v>43094</v>
      </c>
      <c r="C112" t="s">
        <v>332</v>
      </c>
      <c r="D112" t="s">
        <v>11</v>
      </c>
      <c r="E112" t="s">
        <v>2</v>
      </c>
      <c r="F112" t="s">
        <v>172</v>
      </c>
      <c r="G112" t="s">
        <v>173</v>
      </c>
      <c r="H112" t="s">
        <v>333</v>
      </c>
      <c r="I112" t="s">
        <v>6</v>
      </c>
      <c r="J112" t="s">
        <v>334</v>
      </c>
      <c r="K112" s="4">
        <v>41.96</v>
      </c>
      <c r="L112">
        <v>2</v>
      </c>
      <c r="M112" s="5">
        <f t="shared" si="3"/>
        <v>83.92</v>
      </c>
      <c r="N112" s="6">
        <v>0</v>
      </c>
      <c r="O112" s="7">
        <f t="shared" si="4"/>
        <v>0</v>
      </c>
      <c r="P112" s="8">
        <f t="shared" si="5"/>
        <v>83.92</v>
      </c>
    </row>
    <row r="113" spans="1:16" ht="15.6" x14ac:dyDescent="0.3">
      <c r="A113">
        <v>112</v>
      </c>
      <c r="B113" s="3">
        <v>42677</v>
      </c>
      <c r="C113" t="s">
        <v>335</v>
      </c>
      <c r="D113" t="s">
        <v>1</v>
      </c>
      <c r="E113" t="s">
        <v>2</v>
      </c>
      <c r="F113" t="s">
        <v>336</v>
      </c>
      <c r="G113" t="s">
        <v>337</v>
      </c>
      <c r="H113" t="s">
        <v>338</v>
      </c>
      <c r="I113" t="s">
        <v>15</v>
      </c>
      <c r="J113" t="s">
        <v>339</v>
      </c>
      <c r="K113" s="4">
        <v>75.959999999999994</v>
      </c>
      <c r="L113">
        <v>2</v>
      </c>
      <c r="M113" s="5">
        <f t="shared" si="3"/>
        <v>151.91999999999999</v>
      </c>
      <c r="N113" s="6">
        <v>0</v>
      </c>
      <c r="O113" s="7">
        <f t="shared" si="4"/>
        <v>0</v>
      </c>
      <c r="P113" s="8">
        <f t="shared" si="5"/>
        <v>151.91999999999999</v>
      </c>
    </row>
    <row r="114" spans="1:16" ht="15.6" x14ac:dyDescent="0.3">
      <c r="A114">
        <v>113</v>
      </c>
      <c r="B114" s="3">
        <v>42677</v>
      </c>
      <c r="C114" t="s">
        <v>335</v>
      </c>
      <c r="D114" t="s">
        <v>1</v>
      </c>
      <c r="E114" t="s">
        <v>2</v>
      </c>
      <c r="F114" t="s">
        <v>336</v>
      </c>
      <c r="G114" t="s">
        <v>337</v>
      </c>
      <c r="H114" t="s">
        <v>340</v>
      </c>
      <c r="I114" t="s">
        <v>15</v>
      </c>
      <c r="J114" t="s">
        <v>341</v>
      </c>
      <c r="K114" s="4">
        <v>27.240000000000002</v>
      </c>
      <c r="L114">
        <v>6</v>
      </c>
      <c r="M114" s="5">
        <f t="shared" si="3"/>
        <v>163.44</v>
      </c>
      <c r="N114" s="6">
        <v>0</v>
      </c>
      <c r="O114" s="7">
        <f t="shared" si="4"/>
        <v>0</v>
      </c>
      <c r="P114" s="8">
        <f t="shared" si="5"/>
        <v>163.44</v>
      </c>
    </row>
    <row r="115" spans="1:16" ht="15.6" x14ac:dyDescent="0.3">
      <c r="A115">
        <v>114</v>
      </c>
      <c r="B115" s="3">
        <v>41876</v>
      </c>
      <c r="C115" t="s">
        <v>342</v>
      </c>
      <c r="D115" t="s">
        <v>1</v>
      </c>
      <c r="E115" t="s">
        <v>2</v>
      </c>
      <c r="F115" t="s">
        <v>343</v>
      </c>
      <c r="G115" t="s">
        <v>344</v>
      </c>
      <c r="H115" t="s">
        <v>345</v>
      </c>
      <c r="I115" t="s">
        <v>15</v>
      </c>
      <c r="J115" t="s">
        <v>346</v>
      </c>
      <c r="K115" s="4">
        <v>40.096000000000004</v>
      </c>
      <c r="L115">
        <v>14</v>
      </c>
      <c r="M115" s="5">
        <f t="shared" si="3"/>
        <v>561.34400000000005</v>
      </c>
      <c r="N115" s="6">
        <v>0.2</v>
      </c>
      <c r="O115" s="7">
        <f t="shared" si="4"/>
        <v>112.26880000000001</v>
      </c>
      <c r="P115" s="8">
        <f t="shared" si="5"/>
        <v>449.07520000000005</v>
      </c>
    </row>
    <row r="116" spans="1:16" ht="15.6" x14ac:dyDescent="0.3">
      <c r="A116">
        <v>115</v>
      </c>
      <c r="B116" s="3">
        <v>41876</v>
      </c>
      <c r="C116" t="s">
        <v>342</v>
      </c>
      <c r="D116" t="s">
        <v>1</v>
      </c>
      <c r="E116" t="s">
        <v>2</v>
      </c>
      <c r="F116" t="s">
        <v>343</v>
      </c>
      <c r="G116" t="s">
        <v>344</v>
      </c>
      <c r="H116" t="s">
        <v>347</v>
      </c>
      <c r="I116" t="s">
        <v>15</v>
      </c>
      <c r="J116" t="s">
        <v>348</v>
      </c>
      <c r="K116" s="4">
        <v>4.7200000000000006</v>
      </c>
      <c r="L116">
        <v>2</v>
      </c>
      <c r="M116" s="5">
        <f t="shared" si="3"/>
        <v>9.4400000000000013</v>
      </c>
      <c r="N116" s="6">
        <v>0.2</v>
      </c>
      <c r="O116" s="7">
        <f t="shared" si="4"/>
        <v>1.8880000000000003</v>
      </c>
      <c r="P116" s="8">
        <f t="shared" si="5"/>
        <v>7.5520000000000014</v>
      </c>
    </row>
    <row r="117" spans="1:16" ht="15.6" x14ac:dyDescent="0.3">
      <c r="A117">
        <v>116</v>
      </c>
      <c r="B117" s="3">
        <v>41876</v>
      </c>
      <c r="C117" t="s">
        <v>342</v>
      </c>
      <c r="D117" t="s">
        <v>1</v>
      </c>
      <c r="E117" t="s">
        <v>2</v>
      </c>
      <c r="F117" t="s">
        <v>343</v>
      </c>
      <c r="G117" t="s">
        <v>344</v>
      </c>
      <c r="H117" t="s">
        <v>349</v>
      </c>
      <c r="I117" t="s">
        <v>15</v>
      </c>
      <c r="J117" t="s">
        <v>350</v>
      </c>
      <c r="K117" s="4">
        <v>23.976000000000003</v>
      </c>
      <c r="L117">
        <v>3</v>
      </c>
      <c r="M117" s="5">
        <f t="shared" si="3"/>
        <v>71.928000000000011</v>
      </c>
      <c r="N117" s="6">
        <v>0.2</v>
      </c>
      <c r="O117" s="7">
        <f t="shared" si="4"/>
        <v>14.385600000000004</v>
      </c>
      <c r="P117" s="8">
        <f t="shared" si="5"/>
        <v>57.542400000000008</v>
      </c>
    </row>
    <row r="118" spans="1:16" ht="15.6" x14ac:dyDescent="0.3">
      <c r="A118">
        <v>117</v>
      </c>
      <c r="B118" s="3">
        <v>41876</v>
      </c>
      <c r="C118" t="s">
        <v>342</v>
      </c>
      <c r="D118" t="s">
        <v>1</v>
      </c>
      <c r="E118" t="s">
        <v>2</v>
      </c>
      <c r="F118" t="s">
        <v>343</v>
      </c>
      <c r="G118" t="s">
        <v>344</v>
      </c>
      <c r="H118" t="s">
        <v>351</v>
      </c>
      <c r="I118" t="s">
        <v>15</v>
      </c>
      <c r="J118" t="s">
        <v>352</v>
      </c>
      <c r="K118" s="4">
        <v>130.464</v>
      </c>
      <c r="L118">
        <v>6</v>
      </c>
      <c r="M118" s="5">
        <f t="shared" si="3"/>
        <v>782.78399999999999</v>
      </c>
      <c r="N118" s="6">
        <v>0.2</v>
      </c>
      <c r="O118" s="7">
        <f t="shared" si="4"/>
        <v>156.55680000000001</v>
      </c>
      <c r="P118" s="8">
        <f t="shared" si="5"/>
        <v>626.22720000000004</v>
      </c>
    </row>
    <row r="119" spans="1:16" ht="15.6" x14ac:dyDescent="0.3">
      <c r="A119">
        <v>118</v>
      </c>
      <c r="B119" s="3">
        <v>42065</v>
      </c>
      <c r="C119" t="s">
        <v>353</v>
      </c>
      <c r="D119" t="s">
        <v>1</v>
      </c>
      <c r="E119" t="s">
        <v>2</v>
      </c>
      <c r="F119" t="s">
        <v>46</v>
      </c>
      <c r="G119" t="s">
        <v>47</v>
      </c>
      <c r="H119" t="s">
        <v>354</v>
      </c>
      <c r="I119" t="s">
        <v>6</v>
      </c>
      <c r="J119" t="s">
        <v>355</v>
      </c>
      <c r="K119" s="4">
        <v>787.53</v>
      </c>
      <c r="L119">
        <v>3</v>
      </c>
      <c r="M119" s="5">
        <f t="shared" si="3"/>
        <v>2362.59</v>
      </c>
      <c r="N119" s="6">
        <v>0</v>
      </c>
      <c r="O119" s="7">
        <f t="shared" si="4"/>
        <v>0</v>
      </c>
      <c r="P119" s="8">
        <f t="shared" si="5"/>
        <v>2362.59</v>
      </c>
    </row>
    <row r="120" spans="1:16" ht="15.6" x14ac:dyDescent="0.3">
      <c r="A120">
        <v>119</v>
      </c>
      <c r="B120" s="3">
        <v>42099</v>
      </c>
      <c r="C120" t="s">
        <v>356</v>
      </c>
      <c r="D120" t="s">
        <v>11</v>
      </c>
      <c r="E120" t="s">
        <v>2</v>
      </c>
      <c r="F120" t="s">
        <v>357</v>
      </c>
      <c r="G120" t="s">
        <v>225</v>
      </c>
      <c r="H120" t="s">
        <v>358</v>
      </c>
      <c r="I120" t="s">
        <v>15</v>
      </c>
      <c r="J120" t="s">
        <v>359</v>
      </c>
      <c r="K120" s="4">
        <v>157.79400000000004</v>
      </c>
      <c r="L120">
        <v>1</v>
      </c>
      <c r="M120" s="5">
        <f t="shared" si="3"/>
        <v>157.79400000000004</v>
      </c>
      <c r="N120" s="6">
        <v>0.7</v>
      </c>
      <c r="O120" s="7">
        <f t="shared" si="4"/>
        <v>110.45580000000002</v>
      </c>
      <c r="P120" s="8">
        <f t="shared" si="5"/>
        <v>47.338200000000015</v>
      </c>
    </row>
    <row r="121" spans="1:16" ht="15.6" x14ac:dyDescent="0.3">
      <c r="A121">
        <v>120</v>
      </c>
      <c r="B121" s="3">
        <v>42533</v>
      </c>
      <c r="C121" t="s">
        <v>360</v>
      </c>
      <c r="D121" t="s">
        <v>1</v>
      </c>
      <c r="E121" t="s">
        <v>2</v>
      </c>
      <c r="F121" t="s">
        <v>361</v>
      </c>
      <c r="G121" t="s">
        <v>155</v>
      </c>
      <c r="H121" t="s">
        <v>362</v>
      </c>
      <c r="I121" t="s">
        <v>6</v>
      </c>
      <c r="J121" t="s">
        <v>363</v>
      </c>
      <c r="K121" s="4">
        <v>47.04</v>
      </c>
      <c r="L121">
        <v>3</v>
      </c>
      <c r="M121" s="5">
        <f t="shared" si="3"/>
        <v>141.12</v>
      </c>
      <c r="N121" s="6">
        <v>0</v>
      </c>
      <c r="O121" s="7">
        <f t="shared" si="4"/>
        <v>0</v>
      </c>
      <c r="P121" s="8">
        <f t="shared" si="5"/>
        <v>141.12</v>
      </c>
    </row>
    <row r="122" spans="1:16" ht="15.6" x14ac:dyDescent="0.3">
      <c r="A122">
        <v>121</v>
      </c>
      <c r="B122" s="3">
        <v>42533</v>
      </c>
      <c r="C122" t="s">
        <v>360</v>
      </c>
      <c r="D122" t="s">
        <v>1</v>
      </c>
      <c r="E122" t="s">
        <v>2</v>
      </c>
      <c r="F122" t="s">
        <v>361</v>
      </c>
      <c r="G122" t="s">
        <v>155</v>
      </c>
      <c r="H122" t="s">
        <v>32</v>
      </c>
      <c r="I122" t="s">
        <v>15</v>
      </c>
      <c r="J122" t="s">
        <v>33</v>
      </c>
      <c r="K122" s="4">
        <v>30.84</v>
      </c>
      <c r="L122">
        <v>4</v>
      </c>
      <c r="M122" s="5">
        <f t="shared" si="3"/>
        <v>123.36</v>
      </c>
      <c r="N122" s="6">
        <v>0</v>
      </c>
      <c r="O122" s="7">
        <f t="shared" si="4"/>
        <v>0</v>
      </c>
      <c r="P122" s="8">
        <f t="shared" si="5"/>
        <v>123.36</v>
      </c>
    </row>
    <row r="123" spans="1:16" ht="15.6" x14ac:dyDescent="0.3">
      <c r="A123">
        <v>122</v>
      </c>
      <c r="B123" s="3">
        <v>42533</v>
      </c>
      <c r="C123" t="s">
        <v>360</v>
      </c>
      <c r="D123" t="s">
        <v>1</v>
      </c>
      <c r="E123" t="s">
        <v>2</v>
      </c>
      <c r="F123" t="s">
        <v>361</v>
      </c>
      <c r="G123" t="s">
        <v>155</v>
      </c>
      <c r="H123" t="s">
        <v>364</v>
      </c>
      <c r="I123" t="s">
        <v>15</v>
      </c>
      <c r="J123" t="s">
        <v>365</v>
      </c>
      <c r="K123" s="4">
        <v>226.56</v>
      </c>
      <c r="L123">
        <v>6</v>
      </c>
      <c r="M123" s="5">
        <f t="shared" si="3"/>
        <v>1359.3600000000001</v>
      </c>
      <c r="N123" s="6">
        <v>0</v>
      </c>
      <c r="O123" s="7">
        <f t="shared" si="4"/>
        <v>0</v>
      </c>
      <c r="P123" s="8">
        <f t="shared" si="5"/>
        <v>1359.3600000000001</v>
      </c>
    </row>
    <row r="124" spans="1:16" ht="15.6" x14ac:dyDescent="0.3">
      <c r="A124">
        <v>123</v>
      </c>
      <c r="B124" s="3">
        <v>42533</v>
      </c>
      <c r="C124" t="s">
        <v>360</v>
      </c>
      <c r="D124" t="s">
        <v>1</v>
      </c>
      <c r="E124" t="s">
        <v>2</v>
      </c>
      <c r="F124" t="s">
        <v>361</v>
      </c>
      <c r="G124" t="s">
        <v>155</v>
      </c>
      <c r="H124" t="s">
        <v>366</v>
      </c>
      <c r="I124" t="s">
        <v>15</v>
      </c>
      <c r="J124" t="s">
        <v>367</v>
      </c>
      <c r="K124" s="4">
        <v>115.02</v>
      </c>
      <c r="L124">
        <v>9</v>
      </c>
      <c r="M124" s="5">
        <f t="shared" si="3"/>
        <v>1035.18</v>
      </c>
      <c r="N124" s="6">
        <v>0</v>
      </c>
      <c r="O124" s="7">
        <f t="shared" si="4"/>
        <v>0</v>
      </c>
      <c r="P124" s="8">
        <f t="shared" si="5"/>
        <v>1035.18</v>
      </c>
    </row>
    <row r="125" spans="1:16" ht="15.6" x14ac:dyDescent="0.3">
      <c r="A125">
        <v>124</v>
      </c>
      <c r="B125" s="3">
        <v>42533</v>
      </c>
      <c r="C125" t="s">
        <v>360</v>
      </c>
      <c r="D125" t="s">
        <v>1</v>
      </c>
      <c r="E125" t="s">
        <v>2</v>
      </c>
      <c r="F125" t="s">
        <v>361</v>
      </c>
      <c r="G125" t="s">
        <v>155</v>
      </c>
      <c r="H125" t="s">
        <v>368</v>
      </c>
      <c r="I125" t="s">
        <v>30</v>
      </c>
      <c r="J125" t="s">
        <v>369</v>
      </c>
      <c r="K125" s="4">
        <v>68.040000000000006</v>
      </c>
      <c r="L125">
        <v>7</v>
      </c>
      <c r="M125" s="5">
        <f t="shared" si="3"/>
        <v>476.28000000000003</v>
      </c>
      <c r="N125" s="6">
        <v>0</v>
      </c>
      <c r="O125" s="7">
        <f t="shared" si="4"/>
        <v>0</v>
      </c>
      <c r="P125" s="8">
        <f t="shared" si="5"/>
        <v>476.28000000000003</v>
      </c>
    </row>
    <row r="126" spans="1:16" ht="15.6" x14ac:dyDescent="0.3">
      <c r="A126">
        <v>125</v>
      </c>
      <c r="B126" s="3">
        <v>41999</v>
      </c>
      <c r="C126" t="s">
        <v>370</v>
      </c>
      <c r="D126" t="s">
        <v>51</v>
      </c>
      <c r="E126" t="s">
        <v>2</v>
      </c>
      <c r="F126" t="s">
        <v>111</v>
      </c>
      <c r="G126" t="s">
        <v>53</v>
      </c>
      <c r="H126" t="s">
        <v>371</v>
      </c>
      <c r="I126" t="s">
        <v>6</v>
      </c>
      <c r="J126" t="s">
        <v>372</v>
      </c>
      <c r="K126" s="4">
        <v>600.55799999999999</v>
      </c>
      <c r="L126">
        <v>3</v>
      </c>
      <c r="M126" s="5">
        <f t="shared" si="3"/>
        <v>1801.674</v>
      </c>
      <c r="N126" s="6">
        <v>0.3</v>
      </c>
      <c r="O126" s="7">
        <f t="shared" si="4"/>
        <v>540.50220000000002</v>
      </c>
      <c r="P126" s="8">
        <f t="shared" si="5"/>
        <v>1261.1718000000001</v>
      </c>
    </row>
    <row r="127" spans="1:16" ht="15.6" x14ac:dyDescent="0.3">
      <c r="A127">
        <v>126</v>
      </c>
      <c r="B127" s="3">
        <v>41902</v>
      </c>
      <c r="C127" t="s">
        <v>373</v>
      </c>
      <c r="D127" t="s">
        <v>1</v>
      </c>
      <c r="E127" t="s">
        <v>2</v>
      </c>
      <c r="F127" t="s">
        <v>374</v>
      </c>
      <c r="G127" t="s">
        <v>131</v>
      </c>
      <c r="H127" t="s">
        <v>375</v>
      </c>
      <c r="I127" t="s">
        <v>6</v>
      </c>
      <c r="J127" t="s">
        <v>376</v>
      </c>
      <c r="K127" s="4">
        <v>617.70000000000005</v>
      </c>
      <c r="L127">
        <v>6</v>
      </c>
      <c r="M127" s="5">
        <f t="shared" si="3"/>
        <v>3706.2000000000003</v>
      </c>
      <c r="N127" s="6">
        <v>0.5</v>
      </c>
      <c r="O127" s="7">
        <f t="shared" si="4"/>
        <v>1853.1000000000001</v>
      </c>
      <c r="P127" s="8">
        <f t="shared" si="5"/>
        <v>1853.1000000000001</v>
      </c>
    </row>
    <row r="128" spans="1:16" ht="15.6" x14ac:dyDescent="0.3">
      <c r="A128">
        <v>127</v>
      </c>
      <c r="B128" s="3">
        <v>43044</v>
      </c>
      <c r="C128" t="s">
        <v>377</v>
      </c>
      <c r="D128" t="s">
        <v>1</v>
      </c>
      <c r="E128" t="s">
        <v>2</v>
      </c>
      <c r="F128" t="s">
        <v>378</v>
      </c>
      <c r="G128" t="s">
        <v>207</v>
      </c>
      <c r="H128" t="s">
        <v>379</v>
      </c>
      <c r="I128" t="s">
        <v>15</v>
      </c>
      <c r="J128" t="s">
        <v>380</v>
      </c>
      <c r="K128" s="4">
        <v>2.3880000000000003</v>
      </c>
      <c r="L128">
        <v>2</v>
      </c>
      <c r="M128" s="5">
        <f t="shared" si="3"/>
        <v>4.7760000000000007</v>
      </c>
      <c r="N128" s="6">
        <v>0.7</v>
      </c>
      <c r="O128" s="7">
        <f t="shared" si="4"/>
        <v>3.3432000000000004</v>
      </c>
      <c r="P128" s="8">
        <f t="shared" si="5"/>
        <v>1.4328000000000003</v>
      </c>
    </row>
    <row r="129" spans="1:16" ht="15.6" x14ac:dyDescent="0.3">
      <c r="A129">
        <v>128</v>
      </c>
      <c r="B129" s="3">
        <v>43044</v>
      </c>
      <c r="C129" t="s">
        <v>377</v>
      </c>
      <c r="D129" t="s">
        <v>1</v>
      </c>
      <c r="E129" t="s">
        <v>2</v>
      </c>
      <c r="F129" t="s">
        <v>378</v>
      </c>
      <c r="G129" t="s">
        <v>207</v>
      </c>
      <c r="H129" t="s">
        <v>381</v>
      </c>
      <c r="I129" t="s">
        <v>15</v>
      </c>
      <c r="J129" t="s">
        <v>382</v>
      </c>
      <c r="K129" s="4">
        <v>243.99200000000002</v>
      </c>
      <c r="L129">
        <v>7</v>
      </c>
      <c r="M129" s="5">
        <f t="shared" si="3"/>
        <v>1707.9440000000002</v>
      </c>
      <c r="N129" s="6">
        <v>0.2</v>
      </c>
      <c r="O129" s="7">
        <f t="shared" si="4"/>
        <v>341.58880000000005</v>
      </c>
      <c r="P129" s="8">
        <f t="shared" si="5"/>
        <v>1366.3552000000002</v>
      </c>
    </row>
    <row r="130" spans="1:16" ht="15.6" x14ac:dyDescent="0.3">
      <c r="A130">
        <v>129</v>
      </c>
      <c r="B130" s="3">
        <v>42680</v>
      </c>
      <c r="C130" t="s">
        <v>383</v>
      </c>
      <c r="D130" t="s">
        <v>51</v>
      </c>
      <c r="E130" t="s">
        <v>2</v>
      </c>
      <c r="F130" t="s">
        <v>12</v>
      </c>
      <c r="G130" t="s">
        <v>13</v>
      </c>
      <c r="H130" t="s">
        <v>203</v>
      </c>
      <c r="I130" t="s">
        <v>6</v>
      </c>
      <c r="J130" t="s">
        <v>384</v>
      </c>
      <c r="K130" s="4">
        <v>81.424000000000007</v>
      </c>
      <c r="L130">
        <v>2</v>
      </c>
      <c r="M130" s="5">
        <f t="shared" si="3"/>
        <v>162.84800000000001</v>
      </c>
      <c r="N130" s="6">
        <v>0.2</v>
      </c>
      <c r="O130" s="7">
        <f t="shared" si="4"/>
        <v>32.569600000000001</v>
      </c>
      <c r="P130" s="8">
        <f t="shared" si="5"/>
        <v>130.2784</v>
      </c>
    </row>
    <row r="131" spans="1:16" ht="15.6" x14ac:dyDescent="0.3">
      <c r="A131">
        <v>130</v>
      </c>
      <c r="B131" s="3">
        <v>42680</v>
      </c>
      <c r="C131" t="s">
        <v>383</v>
      </c>
      <c r="D131" t="s">
        <v>51</v>
      </c>
      <c r="E131" t="s">
        <v>2</v>
      </c>
      <c r="F131" t="s">
        <v>12</v>
      </c>
      <c r="G131" t="s">
        <v>13</v>
      </c>
      <c r="H131" t="s">
        <v>385</v>
      </c>
      <c r="I131" t="s">
        <v>6</v>
      </c>
      <c r="J131" t="s">
        <v>386</v>
      </c>
      <c r="K131" s="4">
        <v>238.56</v>
      </c>
      <c r="L131">
        <v>3</v>
      </c>
      <c r="M131" s="5">
        <f t="shared" ref="M131:M154" si="6">K131*L131</f>
        <v>715.68000000000006</v>
      </c>
      <c r="N131" s="6">
        <v>0</v>
      </c>
      <c r="O131" s="7">
        <f t="shared" ref="O131:O154" si="7">N131*M131</f>
        <v>0</v>
      </c>
      <c r="P131" s="8">
        <f t="shared" ref="P131:P154" si="8">M131-O131</f>
        <v>715.68000000000006</v>
      </c>
    </row>
    <row r="132" spans="1:16" ht="15.6" x14ac:dyDescent="0.3">
      <c r="A132">
        <v>131</v>
      </c>
      <c r="B132" s="3">
        <v>42768</v>
      </c>
      <c r="C132" t="s">
        <v>387</v>
      </c>
      <c r="D132" t="s">
        <v>11</v>
      </c>
      <c r="E132" t="s">
        <v>2</v>
      </c>
      <c r="F132" t="s">
        <v>343</v>
      </c>
      <c r="G132" t="s">
        <v>344</v>
      </c>
      <c r="H132" t="s">
        <v>388</v>
      </c>
      <c r="I132" t="s">
        <v>30</v>
      </c>
      <c r="J132" t="s">
        <v>389</v>
      </c>
      <c r="K132" s="4">
        <v>59.969999999999992</v>
      </c>
      <c r="L132">
        <v>5</v>
      </c>
      <c r="M132" s="5">
        <f t="shared" si="6"/>
        <v>299.84999999999997</v>
      </c>
      <c r="N132" s="6">
        <v>0.4</v>
      </c>
      <c r="O132" s="7">
        <f t="shared" si="7"/>
        <v>119.94</v>
      </c>
      <c r="P132" s="8">
        <f t="shared" si="8"/>
        <v>179.90999999999997</v>
      </c>
    </row>
    <row r="133" spans="1:16" ht="15.6" x14ac:dyDescent="0.3">
      <c r="A133">
        <v>132</v>
      </c>
      <c r="B133" s="3">
        <v>42768</v>
      </c>
      <c r="C133" t="s">
        <v>387</v>
      </c>
      <c r="D133" t="s">
        <v>11</v>
      </c>
      <c r="E133" t="s">
        <v>2</v>
      </c>
      <c r="F133" t="s">
        <v>343</v>
      </c>
      <c r="G133" t="s">
        <v>344</v>
      </c>
      <c r="H133" t="s">
        <v>390</v>
      </c>
      <c r="I133" t="s">
        <v>15</v>
      </c>
      <c r="J133" t="s">
        <v>391</v>
      </c>
      <c r="K133" s="4">
        <v>78.304000000000002</v>
      </c>
      <c r="L133">
        <v>2</v>
      </c>
      <c r="M133" s="5">
        <f t="shared" si="6"/>
        <v>156.608</v>
      </c>
      <c r="N133" s="6">
        <v>0.2</v>
      </c>
      <c r="O133" s="7">
        <f t="shared" si="7"/>
        <v>31.321600000000004</v>
      </c>
      <c r="P133" s="8">
        <f t="shared" si="8"/>
        <v>125.2864</v>
      </c>
    </row>
    <row r="134" spans="1:16" ht="15.6" x14ac:dyDescent="0.3">
      <c r="A134">
        <v>133</v>
      </c>
      <c r="B134" s="3">
        <v>42768</v>
      </c>
      <c r="C134" t="s">
        <v>387</v>
      </c>
      <c r="D134" t="s">
        <v>11</v>
      </c>
      <c r="E134" t="s">
        <v>2</v>
      </c>
      <c r="F134" t="s">
        <v>343</v>
      </c>
      <c r="G134" t="s">
        <v>344</v>
      </c>
      <c r="H134" t="s">
        <v>392</v>
      </c>
      <c r="I134" t="s">
        <v>15</v>
      </c>
      <c r="J134" t="s">
        <v>393</v>
      </c>
      <c r="K134" s="4">
        <v>21.456</v>
      </c>
      <c r="L134">
        <v>9</v>
      </c>
      <c r="M134" s="5">
        <f t="shared" si="6"/>
        <v>193.10399999999998</v>
      </c>
      <c r="N134" s="6">
        <v>0.2</v>
      </c>
      <c r="O134" s="7">
        <f t="shared" si="7"/>
        <v>38.620800000000003</v>
      </c>
      <c r="P134" s="8">
        <f t="shared" si="8"/>
        <v>154.48319999999998</v>
      </c>
    </row>
    <row r="135" spans="1:16" ht="15.6" x14ac:dyDescent="0.3">
      <c r="A135">
        <v>134</v>
      </c>
      <c r="B135" s="3">
        <v>42656</v>
      </c>
      <c r="C135" t="s">
        <v>394</v>
      </c>
      <c r="D135" t="s">
        <v>1</v>
      </c>
      <c r="E135" t="s">
        <v>2</v>
      </c>
      <c r="F135" t="s">
        <v>395</v>
      </c>
      <c r="G135" t="s">
        <v>13</v>
      </c>
      <c r="H135" t="s">
        <v>396</v>
      </c>
      <c r="I135" t="s">
        <v>15</v>
      </c>
      <c r="J135" t="s">
        <v>397</v>
      </c>
      <c r="K135" s="4">
        <v>20.04</v>
      </c>
      <c r="L135">
        <v>3</v>
      </c>
      <c r="M135" s="5">
        <f t="shared" si="6"/>
        <v>60.12</v>
      </c>
      <c r="N135" s="6">
        <v>0</v>
      </c>
      <c r="O135" s="7">
        <f t="shared" si="7"/>
        <v>0</v>
      </c>
      <c r="P135" s="8">
        <f t="shared" si="8"/>
        <v>60.12</v>
      </c>
    </row>
    <row r="136" spans="1:16" ht="15.6" x14ac:dyDescent="0.3">
      <c r="A136">
        <v>135</v>
      </c>
      <c r="B136" s="3">
        <v>42656</v>
      </c>
      <c r="C136" t="s">
        <v>394</v>
      </c>
      <c r="D136" t="s">
        <v>1</v>
      </c>
      <c r="E136" t="s">
        <v>2</v>
      </c>
      <c r="F136" t="s">
        <v>395</v>
      </c>
      <c r="G136" t="s">
        <v>13</v>
      </c>
      <c r="H136" t="s">
        <v>398</v>
      </c>
      <c r="I136" t="s">
        <v>15</v>
      </c>
      <c r="J136" t="s">
        <v>399</v>
      </c>
      <c r="K136" s="4">
        <v>35.44</v>
      </c>
      <c r="L136">
        <v>1</v>
      </c>
      <c r="M136" s="5">
        <f t="shared" si="6"/>
        <v>35.44</v>
      </c>
      <c r="N136" s="6">
        <v>0</v>
      </c>
      <c r="O136" s="7">
        <f t="shared" si="7"/>
        <v>0</v>
      </c>
      <c r="P136" s="8">
        <f t="shared" si="8"/>
        <v>35.44</v>
      </c>
    </row>
    <row r="137" spans="1:16" ht="15.6" x14ac:dyDescent="0.3">
      <c r="A137">
        <v>136</v>
      </c>
      <c r="B137" s="3">
        <v>42656</v>
      </c>
      <c r="C137" t="s">
        <v>394</v>
      </c>
      <c r="D137" t="s">
        <v>1</v>
      </c>
      <c r="E137" t="s">
        <v>2</v>
      </c>
      <c r="F137" t="s">
        <v>395</v>
      </c>
      <c r="G137" t="s">
        <v>13</v>
      </c>
      <c r="H137" t="s">
        <v>400</v>
      </c>
      <c r="I137" t="s">
        <v>15</v>
      </c>
      <c r="J137" t="s">
        <v>401</v>
      </c>
      <c r="K137" s="4">
        <v>11.52</v>
      </c>
      <c r="L137">
        <v>4</v>
      </c>
      <c r="M137" s="5">
        <f t="shared" si="6"/>
        <v>46.08</v>
      </c>
      <c r="N137" s="6">
        <v>0</v>
      </c>
      <c r="O137" s="7">
        <f t="shared" si="7"/>
        <v>0</v>
      </c>
      <c r="P137" s="8">
        <f t="shared" si="8"/>
        <v>46.08</v>
      </c>
    </row>
    <row r="138" spans="1:16" ht="15.6" x14ac:dyDescent="0.3">
      <c r="A138">
        <v>137</v>
      </c>
      <c r="B138" s="3">
        <v>42656</v>
      </c>
      <c r="C138" t="s">
        <v>394</v>
      </c>
      <c r="D138" t="s">
        <v>1</v>
      </c>
      <c r="E138" t="s">
        <v>2</v>
      </c>
      <c r="F138" t="s">
        <v>395</v>
      </c>
      <c r="G138" t="s">
        <v>13</v>
      </c>
      <c r="H138" t="s">
        <v>402</v>
      </c>
      <c r="I138" t="s">
        <v>15</v>
      </c>
      <c r="J138" t="s">
        <v>403</v>
      </c>
      <c r="K138" s="4">
        <v>4.0199999999999996</v>
      </c>
      <c r="L138">
        <v>2</v>
      </c>
      <c r="M138" s="5">
        <f t="shared" si="6"/>
        <v>8.0399999999999991</v>
      </c>
      <c r="N138" s="6">
        <v>0</v>
      </c>
      <c r="O138" s="7">
        <f t="shared" si="7"/>
        <v>0</v>
      </c>
      <c r="P138" s="8">
        <f t="shared" si="8"/>
        <v>8.0399999999999991</v>
      </c>
    </row>
    <row r="139" spans="1:16" ht="15.6" x14ac:dyDescent="0.3">
      <c r="A139">
        <v>138</v>
      </c>
      <c r="B139" s="3">
        <v>42656</v>
      </c>
      <c r="C139" t="s">
        <v>394</v>
      </c>
      <c r="D139" t="s">
        <v>1</v>
      </c>
      <c r="E139" t="s">
        <v>2</v>
      </c>
      <c r="F139" t="s">
        <v>395</v>
      </c>
      <c r="G139" t="s">
        <v>13</v>
      </c>
      <c r="H139" t="s">
        <v>404</v>
      </c>
      <c r="I139" t="s">
        <v>15</v>
      </c>
      <c r="J139" t="s">
        <v>405</v>
      </c>
      <c r="K139" s="4">
        <v>76.176000000000002</v>
      </c>
      <c r="L139">
        <v>3</v>
      </c>
      <c r="M139" s="5">
        <f t="shared" si="6"/>
        <v>228.52800000000002</v>
      </c>
      <c r="N139" s="6">
        <v>0.2</v>
      </c>
      <c r="O139" s="7">
        <f t="shared" si="7"/>
        <v>45.705600000000004</v>
      </c>
      <c r="P139" s="8">
        <f t="shared" si="8"/>
        <v>182.82240000000002</v>
      </c>
    </row>
    <row r="140" spans="1:16" ht="15.6" x14ac:dyDescent="0.3">
      <c r="A140">
        <v>139</v>
      </c>
      <c r="B140" s="3">
        <v>42656</v>
      </c>
      <c r="C140" t="s">
        <v>394</v>
      </c>
      <c r="D140" t="s">
        <v>1</v>
      </c>
      <c r="E140" t="s">
        <v>2</v>
      </c>
      <c r="F140" t="s">
        <v>395</v>
      </c>
      <c r="G140" t="s">
        <v>13</v>
      </c>
      <c r="H140" t="s">
        <v>406</v>
      </c>
      <c r="I140" t="s">
        <v>15</v>
      </c>
      <c r="J140" t="s">
        <v>407</v>
      </c>
      <c r="K140" s="4">
        <v>65.88</v>
      </c>
      <c r="L140">
        <v>6</v>
      </c>
      <c r="M140" s="5">
        <f t="shared" si="6"/>
        <v>395.28</v>
      </c>
      <c r="N140" s="6">
        <v>0</v>
      </c>
      <c r="O140" s="7">
        <f t="shared" si="7"/>
        <v>0</v>
      </c>
      <c r="P140" s="8">
        <f t="shared" si="8"/>
        <v>395.28</v>
      </c>
    </row>
    <row r="141" spans="1:16" ht="15.6" x14ac:dyDescent="0.3">
      <c r="A141">
        <v>140</v>
      </c>
      <c r="B141" s="3">
        <v>42656</v>
      </c>
      <c r="C141" t="s">
        <v>394</v>
      </c>
      <c r="D141" t="s">
        <v>1</v>
      </c>
      <c r="E141" t="s">
        <v>2</v>
      </c>
      <c r="F141" t="s">
        <v>395</v>
      </c>
      <c r="G141" t="s">
        <v>13</v>
      </c>
      <c r="H141" t="s">
        <v>167</v>
      </c>
      <c r="I141" t="s">
        <v>6</v>
      </c>
      <c r="J141" t="s">
        <v>168</v>
      </c>
      <c r="K141" s="4">
        <v>43.120000000000005</v>
      </c>
      <c r="L141">
        <v>14</v>
      </c>
      <c r="M141" s="5">
        <f t="shared" si="6"/>
        <v>603.68000000000006</v>
      </c>
      <c r="N141" s="6">
        <v>0</v>
      </c>
      <c r="O141" s="7">
        <f t="shared" si="7"/>
        <v>0</v>
      </c>
      <c r="P141" s="8">
        <f t="shared" si="8"/>
        <v>603.68000000000006</v>
      </c>
    </row>
    <row r="142" spans="1:16" ht="15.6" x14ac:dyDescent="0.3">
      <c r="A142">
        <v>141</v>
      </c>
      <c r="B142" s="3">
        <v>42618</v>
      </c>
      <c r="C142" t="s">
        <v>408</v>
      </c>
      <c r="D142" t="s">
        <v>11</v>
      </c>
      <c r="E142" t="s">
        <v>2</v>
      </c>
      <c r="F142" t="s">
        <v>84</v>
      </c>
      <c r="G142" t="s">
        <v>85</v>
      </c>
      <c r="H142" t="s">
        <v>100</v>
      </c>
      <c r="I142" t="s">
        <v>6</v>
      </c>
      <c r="J142" t="s">
        <v>101</v>
      </c>
      <c r="K142" s="4">
        <v>82.800000000000011</v>
      </c>
      <c r="L142">
        <v>2</v>
      </c>
      <c r="M142" s="5">
        <f t="shared" si="6"/>
        <v>165.60000000000002</v>
      </c>
      <c r="N142" s="6">
        <v>0.2</v>
      </c>
      <c r="O142" s="7">
        <f t="shared" si="7"/>
        <v>33.120000000000005</v>
      </c>
      <c r="P142" s="8">
        <f t="shared" si="8"/>
        <v>132.48000000000002</v>
      </c>
    </row>
    <row r="143" spans="1:16" ht="15.6" x14ac:dyDescent="0.3">
      <c r="A143">
        <v>142</v>
      </c>
      <c r="B143" s="3">
        <v>42996</v>
      </c>
      <c r="C143" t="s">
        <v>409</v>
      </c>
      <c r="D143" t="s">
        <v>11</v>
      </c>
      <c r="E143" t="s">
        <v>2</v>
      </c>
      <c r="F143" t="s">
        <v>69</v>
      </c>
      <c r="G143" t="s">
        <v>13</v>
      </c>
      <c r="H143" t="s">
        <v>410</v>
      </c>
      <c r="I143" t="s">
        <v>15</v>
      </c>
      <c r="J143" t="s">
        <v>411</v>
      </c>
      <c r="K143" s="4">
        <v>8.82</v>
      </c>
      <c r="L143">
        <v>3</v>
      </c>
      <c r="M143" s="5">
        <f t="shared" si="6"/>
        <v>26.46</v>
      </c>
      <c r="N143" s="6">
        <v>0</v>
      </c>
      <c r="O143" s="7">
        <f t="shared" si="7"/>
        <v>0</v>
      </c>
      <c r="P143" s="8">
        <f t="shared" si="8"/>
        <v>26.46</v>
      </c>
    </row>
    <row r="144" spans="1:16" ht="15.6" x14ac:dyDescent="0.3">
      <c r="A144">
        <v>143</v>
      </c>
      <c r="B144" s="3">
        <v>42996</v>
      </c>
      <c r="C144" t="s">
        <v>409</v>
      </c>
      <c r="D144" t="s">
        <v>11</v>
      </c>
      <c r="E144" t="s">
        <v>2</v>
      </c>
      <c r="F144" t="s">
        <v>69</v>
      </c>
      <c r="G144" t="s">
        <v>13</v>
      </c>
      <c r="H144" t="s">
        <v>412</v>
      </c>
      <c r="I144" t="s">
        <v>15</v>
      </c>
      <c r="J144" t="s">
        <v>413</v>
      </c>
      <c r="K144" s="4">
        <v>10.86</v>
      </c>
      <c r="L144">
        <v>3</v>
      </c>
      <c r="M144" s="5">
        <f t="shared" si="6"/>
        <v>32.58</v>
      </c>
      <c r="N144" s="6">
        <v>0</v>
      </c>
      <c r="O144" s="7">
        <f t="shared" si="7"/>
        <v>0</v>
      </c>
      <c r="P144" s="8">
        <f t="shared" si="8"/>
        <v>32.58</v>
      </c>
    </row>
    <row r="145" spans="1:16" ht="15.6" x14ac:dyDescent="0.3">
      <c r="A145">
        <v>144</v>
      </c>
      <c r="B145" s="3">
        <v>42996</v>
      </c>
      <c r="C145" t="s">
        <v>409</v>
      </c>
      <c r="D145" t="s">
        <v>11</v>
      </c>
      <c r="E145" t="s">
        <v>2</v>
      </c>
      <c r="F145" t="s">
        <v>69</v>
      </c>
      <c r="G145" t="s">
        <v>13</v>
      </c>
      <c r="H145" t="s">
        <v>414</v>
      </c>
      <c r="I145" t="s">
        <v>15</v>
      </c>
      <c r="J145" t="s">
        <v>415</v>
      </c>
      <c r="K145" s="4">
        <v>143.69999999999999</v>
      </c>
      <c r="L145">
        <v>3</v>
      </c>
      <c r="M145" s="5">
        <f t="shared" si="6"/>
        <v>431.09999999999997</v>
      </c>
      <c r="N145" s="6">
        <v>0</v>
      </c>
      <c r="O145" s="7">
        <f t="shared" si="7"/>
        <v>0</v>
      </c>
      <c r="P145" s="8">
        <f t="shared" si="8"/>
        <v>431.09999999999997</v>
      </c>
    </row>
    <row r="146" spans="1:16" ht="15.6" x14ac:dyDescent="0.3">
      <c r="A146">
        <v>145</v>
      </c>
      <c r="B146" s="3">
        <v>43091</v>
      </c>
      <c r="C146" t="s">
        <v>416</v>
      </c>
      <c r="D146" t="s">
        <v>1</v>
      </c>
      <c r="E146" t="s">
        <v>2</v>
      </c>
      <c r="F146" t="s">
        <v>417</v>
      </c>
      <c r="G146" t="s">
        <v>418</v>
      </c>
      <c r="H146" t="s">
        <v>419</v>
      </c>
      <c r="I146" t="s">
        <v>15</v>
      </c>
      <c r="J146" t="s">
        <v>420</v>
      </c>
      <c r="K146" s="4">
        <v>839.43000000000006</v>
      </c>
      <c r="L146">
        <v>3</v>
      </c>
      <c r="M146" s="5">
        <f t="shared" si="6"/>
        <v>2518.29</v>
      </c>
      <c r="N146" s="6">
        <v>0</v>
      </c>
      <c r="O146" s="7">
        <f t="shared" si="7"/>
        <v>0</v>
      </c>
      <c r="P146" s="8">
        <f t="shared" si="8"/>
        <v>2518.29</v>
      </c>
    </row>
    <row r="147" spans="1:16" ht="15.6" x14ac:dyDescent="0.3">
      <c r="A147">
        <v>146</v>
      </c>
      <c r="B147" s="3">
        <v>42254</v>
      </c>
      <c r="C147" t="s">
        <v>421</v>
      </c>
      <c r="D147" t="s">
        <v>1</v>
      </c>
      <c r="E147" t="s">
        <v>2</v>
      </c>
      <c r="F147" t="s">
        <v>422</v>
      </c>
      <c r="G147" t="s">
        <v>13</v>
      </c>
      <c r="H147" t="s">
        <v>258</v>
      </c>
      <c r="I147" t="s">
        <v>15</v>
      </c>
      <c r="J147" t="s">
        <v>259</v>
      </c>
      <c r="K147" s="4">
        <v>671.93</v>
      </c>
      <c r="L147">
        <v>7</v>
      </c>
      <c r="M147" s="5">
        <f t="shared" si="6"/>
        <v>4703.5099999999993</v>
      </c>
      <c r="N147" s="6">
        <v>0</v>
      </c>
      <c r="O147" s="7">
        <f t="shared" si="7"/>
        <v>0</v>
      </c>
      <c r="P147" s="8">
        <f t="shared" si="8"/>
        <v>4703.5099999999993</v>
      </c>
    </row>
    <row r="148" spans="1:16" ht="15.6" x14ac:dyDescent="0.3">
      <c r="A148">
        <v>147</v>
      </c>
      <c r="B148" s="3">
        <v>41934</v>
      </c>
      <c r="C148" t="s">
        <v>423</v>
      </c>
      <c r="D148" t="s">
        <v>51</v>
      </c>
      <c r="E148" t="s">
        <v>2</v>
      </c>
      <c r="F148" t="s">
        <v>424</v>
      </c>
      <c r="G148" t="s">
        <v>344</v>
      </c>
      <c r="H148" t="s">
        <v>425</v>
      </c>
      <c r="I148" t="s">
        <v>6</v>
      </c>
      <c r="J148" t="s">
        <v>426</v>
      </c>
      <c r="K148" s="4">
        <v>93.888000000000005</v>
      </c>
      <c r="L148">
        <v>4</v>
      </c>
      <c r="M148" s="5">
        <f t="shared" si="6"/>
        <v>375.55200000000002</v>
      </c>
      <c r="N148" s="6">
        <v>0.2</v>
      </c>
      <c r="O148" s="7">
        <f t="shared" si="7"/>
        <v>75.110400000000013</v>
      </c>
      <c r="P148" s="8">
        <f t="shared" si="8"/>
        <v>300.44159999999999</v>
      </c>
    </row>
    <row r="149" spans="1:16" ht="15.6" x14ac:dyDescent="0.3">
      <c r="A149">
        <v>148</v>
      </c>
      <c r="B149" s="3">
        <v>42709</v>
      </c>
      <c r="C149" t="s">
        <v>427</v>
      </c>
      <c r="D149" t="s">
        <v>11</v>
      </c>
      <c r="E149" t="s">
        <v>2</v>
      </c>
      <c r="F149" t="s">
        <v>428</v>
      </c>
      <c r="G149" t="s">
        <v>60</v>
      </c>
      <c r="H149" t="s">
        <v>429</v>
      </c>
      <c r="I149" t="s">
        <v>30</v>
      </c>
      <c r="J149" t="s">
        <v>430</v>
      </c>
      <c r="K149" s="4">
        <v>384.45000000000005</v>
      </c>
      <c r="L149">
        <v>11</v>
      </c>
      <c r="M149" s="5">
        <f t="shared" si="6"/>
        <v>4228.9500000000007</v>
      </c>
      <c r="N149" s="6">
        <v>0</v>
      </c>
      <c r="O149" s="7">
        <f t="shared" si="7"/>
        <v>0</v>
      </c>
      <c r="P149" s="8">
        <f t="shared" si="8"/>
        <v>4228.9500000000007</v>
      </c>
    </row>
    <row r="150" spans="1:16" ht="15.6" x14ac:dyDescent="0.3">
      <c r="A150">
        <v>149</v>
      </c>
      <c r="B150" s="3">
        <v>42709</v>
      </c>
      <c r="C150" t="s">
        <v>427</v>
      </c>
      <c r="D150" t="s">
        <v>11</v>
      </c>
      <c r="E150" t="s">
        <v>2</v>
      </c>
      <c r="F150" t="s">
        <v>428</v>
      </c>
      <c r="G150" t="s">
        <v>60</v>
      </c>
      <c r="H150" t="s">
        <v>431</v>
      </c>
      <c r="I150" t="s">
        <v>30</v>
      </c>
      <c r="J150" t="s">
        <v>432</v>
      </c>
      <c r="K150" s="4">
        <v>149.97</v>
      </c>
      <c r="L150">
        <v>3</v>
      </c>
      <c r="M150" s="5">
        <f t="shared" si="6"/>
        <v>449.90999999999997</v>
      </c>
      <c r="N150" s="6">
        <v>0</v>
      </c>
      <c r="O150" s="7">
        <f t="shared" si="7"/>
        <v>0</v>
      </c>
      <c r="P150" s="8">
        <f t="shared" si="8"/>
        <v>449.90999999999997</v>
      </c>
    </row>
    <row r="151" spans="1:16" ht="15.6" x14ac:dyDescent="0.3">
      <c r="A151">
        <v>150</v>
      </c>
      <c r="B151" s="3">
        <v>42709</v>
      </c>
      <c r="C151" t="s">
        <v>427</v>
      </c>
      <c r="D151" t="s">
        <v>11</v>
      </c>
      <c r="E151" t="s">
        <v>2</v>
      </c>
      <c r="F151" t="s">
        <v>428</v>
      </c>
      <c r="G151" t="s">
        <v>60</v>
      </c>
      <c r="H151" t="s">
        <v>8</v>
      </c>
      <c r="I151" t="s">
        <v>6</v>
      </c>
      <c r="J151" t="s">
        <v>9</v>
      </c>
      <c r="K151" s="4">
        <v>1951.84</v>
      </c>
      <c r="L151">
        <v>8</v>
      </c>
      <c r="M151" s="5">
        <f t="shared" si="6"/>
        <v>15614.72</v>
      </c>
      <c r="N151" s="6">
        <v>0</v>
      </c>
      <c r="O151" s="7">
        <f t="shared" si="7"/>
        <v>0</v>
      </c>
      <c r="P151" s="8">
        <f t="shared" si="8"/>
        <v>15614.72</v>
      </c>
    </row>
    <row r="152" spans="1:16" ht="15.6" x14ac:dyDescent="0.3">
      <c r="A152">
        <v>151</v>
      </c>
      <c r="B152" s="3">
        <v>42709</v>
      </c>
      <c r="C152" t="s">
        <v>427</v>
      </c>
      <c r="D152" t="s">
        <v>11</v>
      </c>
      <c r="E152" t="s">
        <v>2</v>
      </c>
      <c r="F152" t="s">
        <v>428</v>
      </c>
      <c r="G152" t="s">
        <v>60</v>
      </c>
      <c r="H152" t="s">
        <v>433</v>
      </c>
      <c r="I152" t="s">
        <v>15</v>
      </c>
      <c r="J152" t="s">
        <v>434</v>
      </c>
      <c r="K152" s="4">
        <v>171.55</v>
      </c>
      <c r="L152">
        <v>5</v>
      </c>
      <c r="M152" s="5">
        <f t="shared" si="6"/>
        <v>857.75</v>
      </c>
      <c r="N152" s="6">
        <v>0</v>
      </c>
      <c r="O152" s="7">
        <f t="shared" si="7"/>
        <v>0</v>
      </c>
      <c r="P152" s="8">
        <f t="shared" si="8"/>
        <v>857.75</v>
      </c>
    </row>
    <row r="153" spans="1:16" ht="15.6" x14ac:dyDescent="0.3">
      <c r="A153">
        <v>152</v>
      </c>
      <c r="B153" s="3">
        <v>42442</v>
      </c>
      <c r="C153" t="s">
        <v>435</v>
      </c>
      <c r="D153" t="s">
        <v>51</v>
      </c>
      <c r="E153" t="s">
        <v>2</v>
      </c>
      <c r="F153" t="s">
        <v>436</v>
      </c>
      <c r="G153" t="s">
        <v>207</v>
      </c>
      <c r="H153" t="s">
        <v>437</v>
      </c>
      <c r="I153" t="s">
        <v>15</v>
      </c>
      <c r="J153" t="s">
        <v>438</v>
      </c>
      <c r="K153" s="4">
        <v>157.91999999999999</v>
      </c>
      <c r="L153">
        <v>5</v>
      </c>
      <c r="M153" s="5">
        <f t="shared" si="6"/>
        <v>789.59999999999991</v>
      </c>
      <c r="N153" s="6">
        <v>0.2</v>
      </c>
      <c r="O153" s="7">
        <f t="shared" si="7"/>
        <v>157.91999999999999</v>
      </c>
      <c r="P153" s="8">
        <f t="shared" si="8"/>
        <v>631.67999999999995</v>
      </c>
    </row>
    <row r="154" spans="1:16" ht="15.6" x14ac:dyDescent="0.3">
      <c r="A154">
        <v>153</v>
      </c>
      <c r="B154" s="3">
        <v>42442</v>
      </c>
      <c r="C154" t="s">
        <v>435</v>
      </c>
      <c r="D154" t="s">
        <v>51</v>
      </c>
      <c r="E154" t="s">
        <v>2</v>
      </c>
      <c r="F154" t="s">
        <v>436</v>
      </c>
      <c r="G154" t="s">
        <v>207</v>
      </c>
      <c r="H154" t="s">
        <v>439</v>
      </c>
      <c r="I154" t="s">
        <v>30</v>
      </c>
      <c r="J154" t="s">
        <v>440</v>
      </c>
      <c r="K154" s="4">
        <v>203.184</v>
      </c>
      <c r="L154">
        <v>2</v>
      </c>
      <c r="M154" s="5">
        <f t="shared" si="6"/>
        <v>406.36799999999999</v>
      </c>
      <c r="N154" s="6">
        <v>0.2</v>
      </c>
      <c r="O154" s="7">
        <f t="shared" si="7"/>
        <v>81.273600000000002</v>
      </c>
      <c r="P154" s="8">
        <f t="shared" si="8"/>
        <v>325.09440000000001</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202CBF-9E5F-4D05-93E6-BFF77391980F}">
  <dimension ref="A3:F263"/>
  <sheetViews>
    <sheetView topLeftCell="A70" zoomScale="112" zoomScaleNormal="112" workbookViewId="0">
      <selection activeCell="A24" sqref="A24"/>
    </sheetView>
  </sheetViews>
  <sheetFormatPr defaultRowHeight="15.6" x14ac:dyDescent="0.3"/>
  <cols>
    <col min="1" max="1" width="63.21875" style="9" bestFit="1" customWidth="1"/>
    <col min="2" max="2" width="5.6640625" style="9" bestFit="1" customWidth="1"/>
    <col min="3" max="5" width="13.5546875" style="9" bestFit="1" customWidth="1"/>
    <col min="6" max="256" width="9.109375" style="9"/>
    <col min="257" max="257" width="18.33203125" style="9" bestFit="1" customWidth="1"/>
    <col min="258" max="258" width="11.44140625" style="9" bestFit="1" customWidth="1"/>
    <col min="259" max="261" width="13.5546875" style="9" bestFit="1" customWidth="1"/>
    <col min="262" max="512" width="9.109375" style="9"/>
    <col min="513" max="513" width="18.33203125" style="9" bestFit="1" customWidth="1"/>
    <col min="514" max="514" width="11.44140625" style="9" bestFit="1" customWidth="1"/>
    <col min="515" max="517" width="13.5546875" style="9" bestFit="1" customWidth="1"/>
    <col min="518" max="768" width="9.109375" style="9"/>
    <col min="769" max="769" width="18.33203125" style="9" bestFit="1" customWidth="1"/>
    <col min="770" max="770" width="11.44140625" style="9" bestFit="1" customWidth="1"/>
    <col min="771" max="773" width="13.5546875" style="9" bestFit="1" customWidth="1"/>
    <col min="774" max="1024" width="9.109375" style="9"/>
    <col min="1025" max="1025" width="18.33203125" style="9" bestFit="1" customWidth="1"/>
    <col min="1026" max="1026" width="11.44140625" style="9" bestFit="1" customWidth="1"/>
    <col min="1027" max="1029" width="13.5546875" style="9" bestFit="1" customWidth="1"/>
    <col min="1030" max="1280" width="9.109375" style="9"/>
    <col min="1281" max="1281" width="18.33203125" style="9" bestFit="1" customWidth="1"/>
    <col min="1282" max="1282" width="11.44140625" style="9" bestFit="1" customWidth="1"/>
    <col min="1283" max="1285" width="13.5546875" style="9" bestFit="1" customWidth="1"/>
    <col min="1286" max="1536" width="9.109375" style="9"/>
    <col min="1537" max="1537" width="18.33203125" style="9" bestFit="1" customWidth="1"/>
    <col min="1538" max="1538" width="11.44140625" style="9" bestFit="1" customWidth="1"/>
    <col min="1539" max="1541" width="13.5546875" style="9" bestFit="1" customWidth="1"/>
    <col min="1542" max="1792" width="9.109375" style="9"/>
    <col min="1793" max="1793" width="18.33203125" style="9" bestFit="1" customWidth="1"/>
    <col min="1794" max="1794" width="11.44140625" style="9" bestFit="1" customWidth="1"/>
    <col min="1795" max="1797" width="13.5546875" style="9" bestFit="1" customWidth="1"/>
    <col min="1798" max="2048" width="9.109375" style="9"/>
    <col min="2049" max="2049" width="18.33203125" style="9" bestFit="1" customWidth="1"/>
    <col min="2050" max="2050" width="11.44140625" style="9" bestFit="1" customWidth="1"/>
    <col min="2051" max="2053" width="13.5546875" style="9" bestFit="1" customWidth="1"/>
    <col min="2054" max="2304" width="9.109375" style="9"/>
    <col min="2305" max="2305" width="18.33203125" style="9" bestFit="1" customWidth="1"/>
    <col min="2306" max="2306" width="11.44140625" style="9" bestFit="1" customWidth="1"/>
    <col min="2307" max="2309" width="13.5546875" style="9" bestFit="1" customWidth="1"/>
    <col min="2310" max="2560" width="9.109375" style="9"/>
    <col min="2561" max="2561" width="18.33203125" style="9" bestFit="1" customWidth="1"/>
    <col min="2562" max="2562" width="11.44140625" style="9" bestFit="1" customWidth="1"/>
    <col min="2563" max="2565" width="13.5546875" style="9" bestFit="1" customWidth="1"/>
    <col min="2566" max="2816" width="9.109375" style="9"/>
    <col min="2817" max="2817" width="18.33203125" style="9" bestFit="1" customWidth="1"/>
    <col min="2818" max="2818" width="11.44140625" style="9" bestFit="1" customWidth="1"/>
    <col min="2819" max="2821" width="13.5546875" style="9" bestFit="1" customWidth="1"/>
    <col min="2822" max="3072" width="9.109375" style="9"/>
    <col min="3073" max="3073" width="18.33203125" style="9" bestFit="1" customWidth="1"/>
    <col min="3074" max="3074" width="11.44140625" style="9" bestFit="1" customWidth="1"/>
    <col min="3075" max="3077" width="13.5546875" style="9" bestFit="1" customWidth="1"/>
    <col min="3078" max="3328" width="9.109375" style="9"/>
    <col min="3329" max="3329" width="18.33203125" style="9" bestFit="1" customWidth="1"/>
    <col min="3330" max="3330" width="11.44140625" style="9" bestFit="1" customWidth="1"/>
    <col min="3331" max="3333" width="13.5546875" style="9" bestFit="1" customWidth="1"/>
    <col min="3334" max="3584" width="9.109375" style="9"/>
    <col min="3585" max="3585" width="18.33203125" style="9" bestFit="1" customWidth="1"/>
    <col min="3586" max="3586" width="11.44140625" style="9" bestFit="1" customWidth="1"/>
    <col min="3587" max="3589" width="13.5546875" style="9" bestFit="1" customWidth="1"/>
    <col min="3590" max="3840" width="9.109375" style="9"/>
    <col min="3841" max="3841" width="18.33203125" style="9" bestFit="1" customWidth="1"/>
    <col min="3842" max="3842" width="11.44140625" style="9" bestFit="1" customWidth="1"/>
    <col min="3843" max="3845" width="13.5546875" style="9" bestFit="1" customWidth="1"/>
    <col min="3846" max="4096" width="9.109375" style="9"/>
    <col min="4097" max="4097" width="18.33203125" style="9" bestFit="1" customWidth="1"/>
    <col min="4098" max="4098" width="11.44140625" style="9" bestFit="1" customWidth="1"/>
    <col min="4099" max="4101" width="13.5546875" style="9" bestFit="1" customWidth="1"/>
    <col min="4102" max="4352" width="9.109375" style="9"/>
    <col min="4353" max="4353" width="18.33203125" style="9" bestFit="1" customWidth="1"/>
    <col min="4354" max="4354" width="11.44140625" style="9" bestFit="1" customWidth="1"/>
    <col min="4355" max="4357" width="13.5546875" style="9" bestFit="1" customWidth="1"/>
    <col min="4358" max="4608" width="9.109375" style="9"/>
    <col min="4609" max="4609" width="18.33203125" style="9" bestFit="1" customWidth="1"/>
    <col min="4610" max="4610" width="11.44140625" style="9" bestFit="1" customWidth="1"/>
    <col min="4611" max="4613" width="13.5546875" style="9" bestFit="1" customWidth="1"/>
    <col min="4614" max="4864" width="9.109375" style="9"/>
    <col min="4865" max="4865" width="18.33203125" style="9" bestFit="1" customWidth="1"/>
    <col min="4866" max="4866" width="11.44140625" style="9" bestFit="1" customWidth="1"/>
    <col min="4867" max="4869" width="13.5546875" style="9" bestFit="1" customWidth="1"/>
    <col min="4870" max="5120" width="9.109375" style="9"/>
    <col min="5121" max="5121" width="18.33203125" style="9" bestFit="1" customWidth="1"/>
    <col min="5122" max="5122" width="11.44140625" style="9" bestFit="1" customWidth="1"/>
    <col min="5123" max="5125" width="13.5546875" style="9" bestFit="1" customWidth="1"/>
    <col min="5126" max="5376" width="9.109375" style="9"/>
    <col min="5377" max="5377" width="18.33203125" style="9" bestFit="1" customWidth="1"/>
    <col min="5378" max="5378" width="11.44140625" style="9" bestFit="1" customWidth="1"/>
    <col min="5379" max="5381" width="13.5546875" style="9" bestFit="1" customWidth="1"/>
    <col min="5382" max="5632" width="9.109375" style="9"/>
    <col min="5633" max="5633" width="18.33203125" style="9" bestFit="1" customWidth="1"/>
    <col min="5634" max="5634" width="11.44140625" style="9" bestFit="1" customWidth="1"/>
    <col min="5635" max="5637" width="13.5546875" style="9" bestFit="1" customWidth="1"/>
    <col min="5638" max="5888" width="9.109375" style="9"/>
    <col min="5889" max="5889" width="18.33203125" style="9" bestFit="1" customWidth="1"/>
    <col min="5890" max="5890" width="11.44140625" style="9" bestFit="1" customWidth="1"/>
    <col min="5891" max="5893" width="13.5546875" style="9" bestFit="1" customWidth="1"/>
    <col min="5894" max="6144" width="9.109375" style="9"/>
    <col min="6145" max="6145" width="18.33203125" style="9" bestFit="1" customWidth="1"/>
    <col min="6146" max="6146" width="11.44140625" style="9" bestFit="1" customWidth="1"/>
    <col min="6147" max="6149" width="13.5546875" style="9" bestFit="1" customWidth="1"/>
    <col min="6150" max="6400" width="9.109375" style="9"/>
    <col min="6401" max="6401" width="18.33203125" style="9" bestFit="1" customWidth="1"/>
    <col min="6402" max="6402" width="11.44140625" style="9" bestFit="1" customWidth="1"/>
    <col min="6403" max="6405" width="13.5546875" style="9" bestFit="1" customWidth="1"/>
    <col min="6406" max="6656" width="9.109375" style="9"/>
    <col min="6657" max="6657" width="18.33203125" style="9" bestFit="1" customWidth="1"/>
    <col min="6658" max="6658" width="11.44140625" style="9" bestFit="1" customWidth="1"/>
    <col min="6659" max="6661" width="13.5546875" style="9" bestFit="1" customWidth="1"/>
    <col min="6662" max="6912" width="9.109375" style="9"/>
    <col min="6913" max="6913" width="18.33203125" style="9" bestFit="1" customWidth="1"/>
    <col min="6914" max="6914" width="11.44140625" style="9" bestFit="1" customWidth="1"/>
    <col min="6915" max="6917" width="13.5546875" style="9" bestFit="1" customWidth="1"/>
    <col min="6918" max="7168" width="9.109375" style="9"/>
    <col min="7169" max="7169" width="18.33203125" style="9" bestFit="1" customWidth="1"/>
    <col min="7170" max="7170" width="11.44140625" style="9" bestFit="1" customWidth="1"/>
    <col min="7171" max="7173" width="13.5546875" style="9" bestFit="1" customWidth="1"/>
    <col min="7174" max="7424" width="9.109375" style="9"/>
    <col min="7425" max="7425" width="18.33203125" style="9" bestFit="1" customWidth="1"/>
    <col min="7426" max="7426" width="11.44140625" style="9" bestFit="1" customWidth="1"/>
    <col min="7427" max="7429" width="13.5546875" style="9" bestFit="1" customWidth="1"/>
    <col min="7430" max="7680" width="9.109375" style="9"/>
    <col min="7681" max="7681" width="18.33203125" style="9" bestFit="1" customWidth="1"/>
    <col min="7682" max="7682" width="11.44140625" style="9" bestFit="1" customWidth="1"/>
    <col min="7683" max="7685" width="13.5546875" style="9" bestFit="1" customWidth="1"/>
    <col min="7686" max="7936" width="9.109375" style="9"/>
    <col min="7937" max="7937" width="18.33203125" style="9" bestFit="1" customWidth="1"/>
    <col min="7938" max="7938" width="11.44140625" style="9" bestFit="1" customWidth="1"/>
    <col min="7939" max="7941" width="13.5546875" style="9" bestFit="1" customWidth="1"/>
    <col min="7942" max="8192" width="9.109375" style="9"/>
    <col min="8193" max="8193" width="18.33203125" style="9" bestFit="1" customWidth="1"/>
    <col min="8194" max="8194" width="11.44140625" style="9" bestFit="1" customWidth="1"/>
    <col min="8195" max="8197" width="13.5546875" style="9" bestFit="1" customWidth="1"/>
    <col min="8198" max="8448" width="9.109375" style="9"/>
    <col min="8449" max="8449" width="18.33203125" style="9" bestFit="1" customWidth="1"/>
    <col min="8450" max="8450" width="11.44140625" style="9" bestFit="1" customWidth="1"/>
    <col min="8451" max="8453" width="13.5546875" style="9" bestFit="1" customWidth="1"/>
    <col min="8454" max="8704" width="9.109375" style="9"/>
    <col min="8705" max="8705" width="18.33203125" style="9" bestFit="1" customWidth="1"/>
    <col min="8706" max="8706" width="11.44140625" style="9" bestFit="1" customWidth="1"/>
    <col min="8707" max="8709" width="13.5546875" style="9" bestFit="1" customWidth="1"/>
    <col min="8710" max="8960" width="9.109375" style="9"/>
    <col min="8961" max="8961" width="18.33203125" style="9" bestFit="1" customWidth="1"/>
    <col min="8962" max="8962" width="11.44140625" style="9" bestFit="1" customWidth="1"/>
    <col min="8963" max="8965" width="13.5546875" style="9" bestFit="1" customWidth="1"/>
    <col min="8966" max="9216" width="9.109375" style="9"/>
    <col min="9217" max="9217" width="18.33203125" style="9" bestFit="1" customWidth="1"/>
    <col min="9218" max="9218" width="11.44140625" style="9" bestFit="1" customWidth="1"/>
    <col min="9219" max="9221" width="13.5546875" style="9" bestFit="1" customWidth="1"/>
    <col min="9222" max="9472" width="9.109375" style="9"/>
    <col min="9473" max="9473" width="18.33203125" style="9" bestFit="1" customWidth="1"/>
    <col min="9474" max="9474" width="11.44140625" style="9" bestFit="1" customWidth="1"/>
    <col min="9475" max="9477" width="13.5546875" style="9" bestFit="1" customWidth="1"/>
    <col min="9478" max="9728" width="9.109375" style="9"/>
    <col min="9729" max="9729" width="18.33203125" style="9" bestFit="1" customWidth="1"/>
    <col min="9730" max="9730" width="11.44140625" style="9" bestFit="1" customWidth="1"/>
    <col min="9731" max="9733" width="13.5546875" style="9" bestFit="1" customWidth="1"/>
    <col min="9734" max="9984" width="9.109375" style="9"/>
    <col min="9985" max="9985" width="18.33203125" style="9" bestFit="1" customWidth="1"/>
    <col min="9986" max="9986" width="11.44140625" style="9" bestFit="1" customWidth="1"/>
    <col min="9987" max="9989" width="13.5546875" style="9" bestFit="1" customWidth="1"/>
    <col min="9990" max="10240" width="9.109375" style="9"/>
    <col min="10241" max="10241" width="18.33203125" style="9" bestFit="1" customWidth="1"/>
    <col min="10242" max="10242" width="11.44140625" style="9" bestFit="1" customWidth="1"/>
    <col min="10243" max="10245" width="13.5546875" style="9" bestFit="1" customWidth="1"/>
    <col min="10246" max="10496" width="9.109375" style="9"/>
    <col min="10497" max="10497" width="18.33203125" style="9" bestFit="1" customWidth="1"/>
    <col min="10498" max="10498" width="11.44140625" style="9" bestFit="1" customWidth="1"/>
    <col min="10499" max="10501" width="13.5546875" style="9" bestFit="1" customWidth="1"/>
    <col min="10502" max="10752" width="9.109375" style="9"/>
    <col min="10753" max="10753" width="18.33203125" style="9" bestFit="1" customWidth="1"/>
    <col min="10754" max="10754" width="11.44140625" style="9" bestFit="1" customWidth="1"/>
    <col min="10755" max="10757" width="13.5546875" style="9" bestFit="1" customWidth="1"/>
    <col min="10758" max="11008" width="9.109375" style="9"/>
    <col min="11009" max="11009" width="18.33203125" style="9" bestFit="1" customWidth="1"/>
    <col min="11010" max="11010" width="11.44140625" style="9" bestFit="1" customWidth="1"/>
    <col min="11011" max="11013" width="13.5546875" style="9" bestFit="1" customWidth="1"/>
    <col min="11014" max="11264" width="9.109375" style="9"/>
    <col min="11265" max="11265" width="18.33203125" style="9" bestFit="1" customWidth="1"/>
    <col min="11266" max="11266" width="11.44140625" style="9" bestFit="1" customWidth="1"/>
    <col min="11267" max="11269" width="13.5546875" style="9" bestFit="1" customWidth="1"/>
    <col min="11270" max="11520" width="9.109375" style="9"/>
    <col min="11521" max="11521" width="18.33203125" style="9" bestFit="1" customWidth="1"/>
    <col min="11522" max="11522" width="11.44140625" style="9" bestFit="1" customWidth="1"/>
    <col min="11523" max="11525" width="13.5546875" style="9" bestFit="1" customWidth="1"/>
    <col min="11526" max="11776" width="9.109375" style="9"/>
    <col min="11777" max="11777" width="18.33203125" style="9" bestFit="1" customWidth="1"/>
    <col min="11778" max="11778" width="11.44140625" style="9" bestFit="1" customWidth="1"/>
    <col min="11779" max="11781" width="13.5546875" style="9" bestFit="1" customWidth="1"/>
    <col min="11782" max="12032" width="9.109375" style="9"/>
    <col min="12033" max="12033" width="18.33203125" style="9" bestFit="1" customWidth="1"/>
    <col min="12034" max="12034" width="11.44140625" style="9" bestFit="1" customWidth="1"/>
    <col min="12035" max="12037" width="13.5546875" style="9" bestFit="1" customWidth="1"/>
    <col min="12038" max="12288" width="9.109375" style="9"/>
    <col min="12289" max="12289" width="18.33203125" style="9" bestFit="1" customWidth="1"/>
    <col min="12290" max="12290" width="11.44140625" style="9" bestFit="1" customWidth="1"/>
    <col min="12291" max="12293" width="13.5546875" style="9" bestFit="1" customWidth="1"/>
    <col min="12294" max="12544" width="9.109375" style="9"/>
    <col min="12545" max="12545" width="18.33203125" style="9" bestFit="1" customWidth="1"/>
    <col min="12546" max="12546" width="11.44140625" style="9" bestFit="1" customWidth="1"/>
    <col min="12547" max="12549" width="13.5546875" style="9" bestFit="1" customWidth="1"/>
    <col min="12550" max="12800" width="9.109375" style="9"/>
    <col min="12801" max="12801" width="18.33203125" style="9" bestFit="1" customWidth="1"/>
    <col min="12802" max="12802" width="11.44140625" style="9" bestFit="1" customWidth="1"/>
    <col min="12803" max="12805" width="13.5546875" style="9" bestFit="1" customWidth="1"/>
    <col min="12806" max="13056" width="9.109375" style="9"/>
    <col min="13057" max="13057" width="18.33203125" style="9" bestFit="1" customWidth="1"/>
    <col min="13058" max="13058" width="11.44140625" style="9" bestFit="1" customWidth="1"/>
    <col min="13059" max="13061" width="13.5546875" style="9" bestFit="1" customWidth="1"/>
    <col min="13062" max="13312" width="9.109375" style="9"/>
    <col min="13313" max="13313" width="18.33203125" style="9" bestFit="1" customWidth="1"/>
    <col min="13314" max="13314" width="11.44140625" style="9" bestFit="1" customWidth="1"/>
    <col min="13315" max="13317" width="13.5546875" style="9" bestFit="1" customWidth="1"/>
    <col min="13318" max="13568" width="9.109375" style="9"/>
    <col min="13569" max="13569" width="18.33203125" style="9" bestFit="1" customWidth="1"/>
    <col min="13570" max="13570" width="11.44140625" style="9" bestFit="1" customWidth="1"/>
    <col min="13571" max="13573" width="13.5546875" style="9" bestFit="1" customWidth="1"/>
    <col min="13574" max="13824" width="9.109375" style="9"/>
    <col min="13825" max="13825" width="18.33203125" style="9" bestFit="1" customWidth="1"/>
    <col min="13826" max="13826" width="11.44140625" style="9" bestFit="1" customWidth="1"/>
    <col min="13827" max="13829" width="13.5546875" style="9" bestFit="1" customWidth="1"/>
    <col min="13830" max="14080" width="9.109375" style="9"/>
    <col min="14081" max="14081" width="18.33203125" style="9" bestFit="1" customWidth="1"/>
    <col min="14082" max="14082" width="11.44140625" style="9" bestFit="1" customWidth="1"/>
    <col min="14083" max="14085" width="13.5546875" style="9" bestFit="1" customWidth="1"/>
    <col min="14086" max="14336" width="9.109375" style="9"/>
    <col min="14337" max="14337" width="18.33203125" style="9" bestFit="1" customWidth="1"/>
    <col min="14338" max="14338" width="11.44140625" style="9" bestFit="1" customWidth="1"/>
    <col min="14339" max="14341" width="13.5546875" style="9" bestFit="1" customWidth="1"/>
    <col min="14342" max="14592" width="9.109375" style="9"/>
    <col min="14593" max="14593" width="18.33203125" style="9" bestFit="1" customWidth="1"/>
    <col min="14594" max="14594" width="11.44140625" style="9" bestFit="1" customWidth="1"/>
    <col min="14595" max="14597" width="13.5546875" style="9" bestFit="1" customWidth="1"/>
    <col min="14598" max="14848" width="9.109375" style="9"/>
    <col min="14849" max="14849" width="18.33203125" style="9" bestFit="1" customWidth="1"/>
    <col min="14850" max="14850" width="11.44140625" style="9" bestFit="1" customWidth="1"/>
    <col min="14851" max="14853" width="13.5546875" style="9" bestFit="1" customWidth="1"/>
    <col min="14854" max="15104" width="9.109375" style="9"/>
    <col min="15105" max="15105" width="18.33203125" style="9" bestFit="1" customWidth="1"/>
    <col min="15106" max="15106" width="11.44140625" style="9" bestFit="1" customWidth="1"/>
    <col min="15107" max="15109" width="13.5546875" style="9" bestFit="1" customWidth="1"/>
    <col min="15110" max="15360" width="9.109375" style="9"/>
    <col min="15361" max="15361" width="18.33203125" style="9" bestFit="1" customWidth="1"/>
    <col min="15362" max="15362" width="11.44140625" style="9" bestFit="1" customWidth="1"/>
    <col min="15363" max="15365" width="13.5546875" style="9" bestFit="1" customWidth="1"/>
    <col min="15366" max="15616" width="9.109375" style="9"/>
    <col min="15617" max="15617" width="18.33203125" style="9" bestFit="1" customWidth="1"/>
    <col min="15618" max="15618" width="11.44140625" style="9" bestFit="1" customWidth="1"/>
    <col min="15619" max="15621" width="13.5546875" style="9" bestFit="1" customWidth="1"/>
    <col min="15622" max="15872" width="9.109375" style="9"/>
    <col min="15873" max="15873" width="18.33203125" style="9" bestFit="1" customWidth="1"/>
    <col min="15874" max="15874" width="11.44140625" style="9" bestFit="1" customWidth="1"/>
    <col min="15875" max="15877" width="13.5546875" style="9" bestFit="1" customWidth="1"/>
    <col min="15878" max="16128" width="9.109375" style="9"/>
    <col min="16129" max="16129" width="18.33203125" style="9" bestFit="1" customWidth="1"/>
    <col min="16130" max="16130" width="11.44140625" style="9" bestFit="1" customWidth="1"/>
    <col min="16131" max="16133" width="13.5546875" style="9" bestFit="1" customWidth="1"/>
    <col min="16134" max="16384" width="9.109375" style="9"/>
  </cols>
  <sheetData>
    <row r="3" spans="1:6" x14ac:dyDescent="0.3">
      <c r="A3" s="13" t="s">
        <v>457</v>
      </c>
      <c r="B3" s="12" t="s">
        <v>458</v>
      </c>
      <c r="D3" s="14" t="s">
        <v>457</v>
      </c>
    </row>
    <row r="4" spans="1:6" x14ac:dyDescent="0.3">
      <c r="A4" t="s">
        <v>458</v>
      </c>
      <c r="B4" s="11">
        <v>48225.352000000006</v>
      </c>
      <c r="D4" s="15">
        <f>GETPIVOTDATA("Revenue",$A$3)</f>
        <v>48225.352000000006</v>
      </c>
    </row>
    <row r="7" spans="1:6" x14ac:dyDescent="0.3">
      <c r="A7" s="25" t="s">
        <v>459</v>
      </c>
      <c r="B7" s="28" t="s">
        <v>458</v>
      </c>
      <c r="D7" s="16" t="s">
        <v>459</v>
      </c>
    </row>
    <row r="8" spans="1:6" x14ac:dyDescent="0.3">
      <c r="A8" s="29" t="s">
        <v>458</v>
      </c>
      <c r="B8" s="30">
        <v>38452.208199999994</v>
      </c>
      <c r="D8" s="10">
        <f>GETPIVOTDATA("Profit",$A$7)</f>
        <v>38452.208199999994</v>
      </c>
    </row>
    <row r="11" spans="1:6" x14ac:dyDescent="0.3">
      <c r="A11" s="25" t="s">
        <v>460</v>
      </c>
      <c r="B11" s="20"/>
    </row>
    <row r="12" spans="1:6" x14ac:dyDescent="0.3">
      <c r="A12" s="19" t="s">
        <v>461</v>
      </c>
      <c r="B12" s="20" t="s">
        <v>458</v>
      </c>
    </row>
    <row r="13" spans="1:6" x14ac:dyDescent="0.3">
      <c r="A13" s="21" t="s">
        <v>478</v>
      </c>
      <c r="B13" s="22">
        <v>48225.352000000006</v>
      </c>
    </row>
    <row r="14" spans="1:6" x14ac:dyDescent="0.3">
      <c r="A14" s="23" t="s">
        <v>462</v>
      </c>
      <c r="B14" s="24">
        <v>48225.352000000006</v>
      </c>
      <c r="F14" s="9" t="s">
        <v>468</v>
      </c>
    </row>
    <row r="15" spans="1:6" x14ac:dyDescent="0.3">
      <c r="A15"/>
      <c r="B15"/>
    </row>
    <row r="16" spans="1:6" x14ac:dyDescent="0.3">
      <c r="A16"/>
      <c r="B16"/>
    </row>
    <row r="17" spans="1:2" x14ac:dyDescent="0.3">
      <c r="A17"/>
      <c r="B17"/>
    </row>
    <row r="21" spans="1:2" x14ac:dyDescent="0.3">
      <c r="A21" s="25" t="s">
        <v>463</v>
      </c>
      <c r="B21" s="20"/>
    </row>
    <row r="22" spans="1:2" x14ac:dyDescent="0.3">
      <c r="A22" s="19" t="s">
        <v>447</v>
      </c>
      <c r="B22" s="20" t="s">
        <v>458</v>
      </c>
    </row>
    <row r="23" spans="1:2" x14ac:dyDescent="0.3">
      <c r="A23" s="21" t="s">
        <v>65</v>
      </c>
      <c r="B23" s="22">
        <v>111</v>
      </c>
    </row>
    <row r="24" spans="1:2" x14ac:dyDescent="0.3">
      <c r="A24" s="26" t="s">
        <v>150</v>
      </c>
      <c r="B24" s="27">
        <v>847.84</v>
      </c>
    </row>
    <row r="25" spans="1:2" x14ac:dyDescent="0.3">
      <c r="A25" s="26" t="s">
        <v>344</v>
      </c>
      <c r="B25" s="27">
        <v>1801.0480000000002</v>
      </c>
    </row>
    <row r="26" spans="1:2" x14ac:dyDescent="0.3">
      <c r="A26" s="26" t="s">
        <v>53</v>
      </c>
      <c r="B26" s="27">
        <v>1898.174</v>
      </c>
    </row>
    <row r="27" spans="1:2" x14ac:dyDescent="0.3">
      <c r="A27" s="26" t="s">
        <v>131</v>
      </c>
      <c r="B27" s="27">
        <v>3706.2000000000003</v>
      </c>
    </row>
    <row r="28" spans="1:2" x14ac:dyDescent="0.3">
      <c r="A28" s="26" t="s">
        <v>60</v>
      </c>
      <c r="B28" s="27">
        <v>3995.2799999999997</v>
      </c>
    </row>
    <row r="29" spans="1:2" x14ac:dyDescent="0.3">
      <c r="A29" s="26" t="s">
        <v>207</v>
      </c>
      <c r="B29" s="27">
        <v>9576.0640000000003</v>
      </c>
    </row>
    <row r="30" spans="1:2" x14ac:dyDescent="0.3">
      <c r="A30" s="26" t="s">
        <v>13</v>
      </c>
      <c r="B30" s="27">
        <v>26289.745999999999</v>
      </c>
    </row>
    <row r="31" spans="1:2" x14ac:dyDescent="0.3">
      <c r="A31" s="23" t="s">
        <v>462</v>
      </c>
      <c r="B31" s="24">
        <v>48225.351999999992</v>
      </c>
    </row>
    <row r="32" spans="1:2" x14ac:dyDescent="0.3">
      <c r="A32"/>
      <c r="B32"/>
    </row>
    <row r="33" spans="1:2" x14ac:dyDescent="0.3">
      <c r="A33"/>
      <c r="B33"/>
    </row>
    <row r="34" spans="1:2" x14ac:dyDescent="0.3">
      <c r="A34"/>
      <c r="B34"/>
    </row>
    <row r="35" spans="1:2" x14ac:dyDescent="0.3">
      <c r="A35"/>
      <c r="B35"/>
    </row>
    <row r="36" spans="1:2" x14ac:dyDescent="0.3">
      <c r="A36"/>
      <c r="B36"/>
    </row>
    <row r="37" spans="1:2" x14ac:dyDescent="0.3">
      <c r="A37"/>
      <c r="B37"/>
    </row>
    <row r="38" spans="1:2" x14ac:dyDescent="0.3">
      <c r="A38"/>
      <c r="B38"/>
    </row>
    <row r="39" spans="1:2" x14ac:dyDescent="0.3">
      <c r="A39"/>
      <c r="B39"/>
    </row>
    <row r="40" spans="1:2" x14ac:dyDescent="0.3">
      <c r="A40"/>
      <c r="B40"/>
    </row>
    <row r="41" spans="1:2" x14ac:dyDescent="0.3">
      <c r="A41"/>
      <c r="B41"/>
    </row>
    <row r="42" spans="1:2" x14ac:dyDescent="0.3">
      <c r="A42"/>
      <c r="B42"/>
    </row>
    <row r="43" spans="1:2" x14ac:dyDescent="0.3">
      <c r="A43"/>
      <c r="B43"/>
    </row>
    <row r="44" spans="1:2" x14ac:dyDescent="0.3">
      <c r="A44"/>
      <c r="B44"/>
    </row>
    <row r="45" spans="1:2" x14ac:dyDescent="0.3">
      <c r="A45"/>
      <c r="B45"/>
    </row>
    <row r="46" spans="1:2" x14ac:dyDescent="0.3">
      <c r="A46"/>
      <c r="B46"/>
    </row>
    <row r="47" spans="1:2" x14ac:dyDescent="0.3">
      <c r="A47"/>
      <c r="B47"/>
    </row>
    <row r="48" spans="1:2" x14ac:dyDescent="0.3">
      <c r="A48"/>
      <c r="B48"/>
    </row>
    <row r="49" spans="1:2" x14ac:dyDescent="0.3">
      <c r="A49"/>
      <c r="B49"/>
    </row>
    <row r="50" spans="1:2" x14ac:dyDescent="0.3">
      <c r="A50"/>
      <c r="B50" s="11"/>
    </row>
    <row r="51" spans="1:2" x14ac:dyDescent="0.3">
      <c r="A51"/>
      <c r="B51" s="11"/>
    </row>
    <row r="52" spans="1:2" x14ac:dyDescent="0.3">
      <c r="A52"/>
      <c r="B52"/>
    </row>
    <row r="53" spans="1:2" x14ac:dyDescent="0.3">
      <c r="A53"/>
      <c r="B53"/>
    </row>
    <row r="54" spans="1:2" x14ac:dyDescent="0.3">
      <c r="A54"/>
      <c r="B54"/>
    </row>
    <row r="55" spans="1:2" x14ac:dyDescent="0.3">
      <c r="A55"/>
      <c r="B55"/>
    </row>
    <row r="56" spans="1:2" x14ac:dyDescent="0.3">
      <c r="A56"/>
      <c r="B56"/>
    </row>
    <row r="57" spans="1:2" x14ac:dyDescent="0.3">
      <c r="A57"/>
      <c r="B57"/>
    </row>
    <row r="58" spans="1:2" x14ac:dyDescent="0.3">
      <c r="A58"/>
      <c r="B58"/>
    </row>
    <row r="59" spans="1:2" x14ac:dyDescent="0.3">
      <c r="A59"/>
      <c r="B59"/>
    </row>
    <row r="60" spans="1:2" x14ac:dyDescent="0.3">
      <c r="A60"/>
      <c r="B60"/>
    </row>
    <row r="61" spans="1:2" x14ac:dyDescent="0.3">
      <c r="A61"/>
      <c r="B61"/>
    </row>
    <row r="62" spans="1:2" x14ac:dyDescent="0.3">
      <c r="A62"/>
      <c r="B62"/>
    </row>
    <row r="63" spans="1:2" x14ac:dyDescent="0.3">
      <c r="A63"/>
      <c r="B63"/>
    </row>
    <row r="67" spans="1:2" x14ac:dyDescent="0.3">
      <c r="A67" s="25" t="s">
        <v>464</v>
      </c>
      <c r="B67" s="20"/>
    </row>
    <row r="68" spans="1:2" x14ac:dyDescent="0.3">
      <c r="A68" s="19" t="s">
        <v>450</v>
      </c>
      <c r="B68" s="20" t="s">
        <v>458</v>
      </c>
    </row>
    <row r="69" spans="1:2" x14ac:dyDescent="0.3">
      <c r="A69" s="21" t="s">
        <v>346</v>
      </c>
      <c r="B69" s="31">
        <v>14</v>
      </c>
    </row>
    <row r="70" spans="1:2" x14ac:dyDescent="0.3">
      <c r="A70" s="26" t="s">
        <v>37</v>
      </c>
      <c r="B70" s="32">
        <v>9</v>
      </c>
    </row>
    <row r="71" spans="1:2" x14ac:dyDescent="0.3">
      <c r="A71" s="26" t="s">
        <v>209</v>
      </c>
      <c r="B71" s="32">
        <v>8</v>
      </c>
    </row>
    <row r="72" spans="1:2" x14ac:dyDescent="0.3">
      <c r="A72" s="26" t="s">
        <v>26</v>
      </c>
      <c r="B72" s="32">
        <v>7</v>
      </c>
    </row>
    <row r="73" spans="1:2" x14ac:dyDescent="0.3">
      <c r="A73" s="26" t="s">
        <v>352</v>
      </c>
      <c r="B73" s="32">
        <v>6</v>
      </c>
    </row>
    <row r="74" spans="1:2" x14ac:dyDescent="0.3">
      <c r="A74" s="26" t="s">
        <v>62</v>
      </c>
      <c r="B74" s="32">
        <v>6</v>
      </c>
    </row>
    <row r="75" spans="1:2" x14ac:dyDescent="0.3">
      <c r="A75" s="26" t="s">
        <v>376</v>
      </c>
      <c r="B75" s="32">
        <v>6</v>
      </c>
    </row>
    <row r="76" spans="1:2" x14ac:dyDescent="0.3">
      <c r="A76" s="26" t="s">
        <v>31</v>
      </c>
      <c r="B76" s="32">
        <v>6</v>
      </c>
    </row>
    <row r="77" spans="1:2" x14ac:dyDescent="0.3">
      <c r="A77" s="26" t="s">
        <v>250</v>
      </c>
      <c r="B77" s="32">
        <v>5</v>
      </c>
    </row>
    <row r="78" spans="1:2" x14ac:dyDescent="0.3">
      <c r="A78" s="26" t="s">
        <v>35</v>
      </c>
      <c r="B78" s="32">
        <v>5</v>
      </c>
    </row>
    <row r="79" spans="1:2" x14ac:dyDescent="0.3">
      <c r="A79" s="26" t="s">
        <v>240</v>
      </c>
      <c r="B79" s="32">
        <v>5</v>
      </c>
    </row>
    <row r="80" spans="1:2" x14ac:dyDescent="0.3">
      <c r="A80" s="23" t="s">
        <v>462</v>
      </c>
      <c r="B80" s="33">
        <v>77</v>
      </c>
    </row>
    <row r="81" spans="1:2" x14ac:dyDescent="0.3">
      <c r="A81"/>
      <c r="B81"/>
    </row>
    <row r="82" spans="1:2" x14ac:dyDescent="0.3">
      <c r="A82"/>
      <c r="B82"/>
    </row>
    <row r="83" spans="1:2" x14ac:dyDescent="0.3">
      <c r="A83"/>
      <c r="B83"/>
    </row>
    <row r="84" spans="1:2" x14ac:dyDescent="0.3">
      <c r="A84"/>
      <c r="B84"/>
    </row>
    <row r="85" spans="1:2" x14ac:dyDescent="0.3">
      <c r="A85"/>
      <c r="B85"/>
    </row>
    <row r="86" spans="1:2" x14ac:dyDescent="0.3">
      <c r="A86"/>
      <c r="B86"/>
    </row>
    <row r="87" spans="1:2" x14ac:dyDescent="0.3">
      <c r="A87"/>
      <c r="B87"/>
    </row>
    <row r="88" spans="1:2" x14ac:dyDescent="0.3">
      <c r="A88"/>
      <c r="B88"/>
    </row>
    <row r="89" spans="1:2" x14ac:dyDescent="0.3">
      <c r="A89"/>
      <c r="B89"/>
    </row>
    <row r="90" spans="1:2" x14ac:dyDescent="0.3">
      <c r="A90"/>
      <c r="B90"/>
    </row>
    <row r="91" spans="1:2" x14ac:dyDescent="0.3">
      <c r="A91"/>
      <c r="B91"/>
    </row>
    <row r="92" spans="1:2" x14ac:dyDescent="0.3">
      <c r="A92"/>
      <c r="B92"/>
    </row>
    <row r="93" spans="1:2" x14ac:dyDescent="0.3">
      <c r="A93"/>
      <c r="B93"/>
    </row>
    <row r="94" spans="1:2" x14ac:dyDescent="0.3">
      <c r="A94"/>
      <c r="B94"/>
    </row>
    <row r="95" spans="1:2" x14ac:dyDescent="0.3">
      <c r="A95"/>
      <c r="B95"/>
    </row>
    <row r="96" spans="1:2" x14ac:dyDescent="0.3">
      <c r="A96"/>
      <c r="B96"/>
    </row>
    <row r="97" spans="1:2" x14ac:dyDescent="0.3">
      <c r="A97"/>
      <c r="B97"/>
    </row>
    <row r="98" spans="1:2" x14ac:dyDescent="0.3">
      <c r="A98"/>
      <c r="B98"/>
    </row>
    <row r="99" spans="1:2" x14ac:dyDescent="0.3">
      <c r="A99"/>
      <c r="B99"/>
    </row>
    <row r="100" spans="1:2" x14ac:dyDescent="0.3">
      <c r="A100"/>
      <c r="B100"/>
    </row>
    <row r="101" spans="1:2" x14ac:dyDescent="0.3">
      <c r="A101"/>
      <c r="B101"/>
    </row>
    <row r="102" spans="1:2" x14ac:dyDescent="0.3">
      <c r="A102"/>
      <c r="B102"/>
    </row>
    <row r="103" spans="1:2" x14ac:dyDescent="0.3">
      <c r="A103"/>
      <c r="B103"/>
    </row>
    <row r="104" spans="1:2" x14ac:dyDescent="0.3">
      <c r="A104"/>
      <c r="B104"/>
    </row>
    <row r="105" spans="1:2" x14ac:dyDescent="0.3">
      <c r="A105"/>
      <c r="B105"/>
    </row>
    <row r="106" spans="1:2" x14ac:dyDescent="0.3">
      <c r="A106"/>
      <c r="B106"/>
    </row>
    <row r="110" spans="1:2" x14ac:dyDescent="0.3">
      <c r="A110" s="19" t="s">
        <v>465</v>
      </c>
      <c r="B110" s="20"/>
    </row>
    <row r="111" spans="1:2" x14ac:dyDescent="0.3">
      <c r="A111" s="19" t="s">
        <v>450</v>
      </c>
      <c r="B111" s="20" t="s">
        <v>458</v>
      </c>
    </row>
    <row r="112" spans="1:2" x14ac:dyDescent="0.3">
      <c r="A112" s="21" t="s">
        <v>39</v>
      </c>
      <c r="B112" s="34">
        <v>0.2</v>
      </c>
    </row>
    <row r="113" spans="1:2" x14ac:dyDescent="0.3">
      <c r="A113" s="26" t="s">
        <v>31</v>
      </c>
      <c r="B113" s="35">
        <v>0.2</v>
      </c>
    </row>
    <row r="114" spans="1:2" x14ac:dyDescent="0.3">
      <c r="A114" s="26" t="s">
        <v>37</v>
      </c>
      <c r="B114" s="35">
        <v>0.2</v>
      </c>
    </row>
    <row r="115" spans="1:2" x14ac:dyDescent="0.3">
      <c r="A115" s="26" t="s">
        <v>211</v>
      </c>
      <c r="B115" s="35">
        <v>0.2</v>
      </c>
    </row>
    <row r="116" spans="1:2" x14ac:dyDescent="0.3">
      <c r="A116" s="26" t="s">
        <v>33</v>
      </c>
      <c r="B116" s="35">
        <v>0.2</v>
      </c>
    </row>
    <row r="117" spans="1:2" x14ac:dyDescent="0.3">
      <c r="A117" s="26" t="s">
        <v>346</v>
      </c>
      <c r="B117" s="35">
        <v>0.2</v>
      </c>
    </row>
    <row r="118" spans="1:2" x14ac:dyDescent="0.3">
      <c r="A118" s="26" t="s">
        <v>348</v>
      </c>
      <c r="B118" s="35">
        <v>0.2</v>
      </c>
    </row>
    <row r="119" spans="1:2" x14ac:dyDescent="0.3">
      <c r="A119" s="26" t="s">
        <v>350</v>
      </c>
      <c r="B119" s="35">
        <v>0.2</v>
      </c>
    </row>
    <row r="120" spans="1:2" x14ac:dyDescent="0.3">
      <c r="A120" s="26" t="s">
        <v>426</v>
      </c>
      <c r="B120" s="35">
        <v>0.2</v>
      </c>
    </row>
    <row r="121" spans="1:2" x14ac:dyDescent="0.3">
      <c r="A121" s="26" t="s">
        <v>209</v>
      </c>
      <c r="B121" s="35">
        <v>0.2</v>
      </c>
    </row>
    <row r="122" spans="1:2" x14ac:dyDescent="0.3">
      <c r="A122" s="26" t="s">
        <v>352</v>
      </c>
      <c r="B122" s="35">
        <v>0.2</v>
      </c>
    </row>
    <row r="123" spans="1:2" x14ac:dyDescent="0.3">
      <c r="A123" s="26" t="s">
        <v>73</v>
      </c>
      <c r="B123" s="35">
        <v>0.2</v>
      </c>
    </row>
    <row r="124" spans="1:2" x14ac:dyDescent="0.3">
      <c r="A124" s="26" t="s">
        <v>75</v>
      </c>
      <c r="B124" s="35">
        <v>0.2</v>
      </c>
    </row>
    <row r="125" spans="1:2" x14ac:dyDescent="0.3">
      <c r="A125" s="26" t="s">
        <v>372</v>
      </c>
      <c r="B125" s="35">
        <v>0.3</v>
      </c>
    </row>
    <row r="126" spans="1:2" x14ac:dyDescent="0.3">
      <c r="A126" s="26" t="s">
        <v>376</v>
      </c>
      <c r="B126" s="35">
        <v>0.5</v>
      </c>
    </row>
    <row r="127" spans="1:2" x14ac:dyDescent="0.3">
      <c r="A127" s="26" t="s">
        <v>240</v>
      </c>
      <c r="B127" s="35">
        <v>0.6</v>
      </c>
    </row>
    <row r="128" spans="1:2" x14ac:dyDescent="0.3">
      <c r="A128" s="23" t="s">
        <v>462</v>
      </c>
      <c r="B128" s="36">
        <v>4.0000000000000009</v>
      </c>
    </row>
    <row r="129" spans="1:2" x14ac:dyDescent="0.3">
      <c r="A129"/>
      <c r="B129"/>
    </row>
    <row r="130" spans="1:2" x14ac:dyDescent="0.3">
      <c r="A130"/>
      <c r="B130"/>
    </row>
    <row r="131" spans="1:2" x14ac:dyDescent="0.3">
      <c r="A131"/>
      <c r="B131"/>
    </row>
    <row r="132" spans="1:2" x14ac:dyDescent="0.3">
      <c r="A132"/>
      <c r="B132" s="17"/>
    </row>
    <row r="133" spans="1:2" x14ac:dyDescent="0.3">
      <c r="A133"/>
      <c r="B133" s="17"/>
    </row>
    <row r="134" spans="1:2" x14ac:dyDescent="0.3">
      <c r="A134"/>
      <c r="B134" s="17"/>
    </row>
    <row r="135" spans="1:2" x14ac:dyDescent="0.3">
      <c r="A135"/>
      <c r="B135" s="17"/>
    </row>
    <row r="136" spans="1:2" x14ac:dyDescent="0.3">
      <c r="A136"/>
      <c r="B136" s="17"/>
    </row>
    <row r="137" spans="1:2" x14ac:dyDescent="0.3">
      <c r="A137"/>
      <c r="B137" s="17"/>
    </row>
    <row r="138" spans="1:2" x14ac:dyDescent="0.3">
      <c r="A138"/>
      <c r="B138" s="17"/>
    </row>
    <row r="139" spans="1:2" x14ac:dyDescent="0.3">
      <c r="A139"/>
      <c r="B139" s="17"/>
    </row>
    <row r="140" spans="1:2" x14ac:dyDescent="0.3">
      <c r="A140"/>
      <c r="B140" s="17"/>
    </row>
    <row r="141" spans="1:2" x14ac:dyDescent="0.3">
      <c r="A141"/>
      <c r="B141" s="17"/>
    </row>
    <row r="142" spans="1:2" x14ac:dyDescent="0.3">
      <c r="A142"/>
      <c r="B142" s="17"/>
    </row>
    <row r="143" spans="1:2" x14ac:dyDescent="0.3">
      <c r="A143"/>
      <c r="B143" s="17"/>
    </row>
    <row r="144" spans="1:2" x14ac:dyDescent="0.3">
      <c r="A144"/>
      <c r="B144" s="17"/>
    </row>
    <row r="145" spans="1:2" x14ac:dyDescent="0.3">
      <c r="A145"/>
      <c r="B145" s="17"/>
    </row>
    <row r="146" spans="1:2" x14ac:dyDescent="0.3">
      <c r="A146"/>
      <c r="B146" s="17"/>
    </row>
    <row r="147" spans="1:2" x14ac:dyDescent="0.3">
      <c r="A147"/>
      <c r="B147" s="17"/>
    </row>
    <row r="148" spans="1:2" x14ac:dyDescent="0.3">
      <c r="A148"/>
      <c r="B148" s="17"/>
    </row>
    <row r="149" spans="1:2" x14ac:dyDescent="0.3">
      <c r="A149"/>
      <c r="B149" s="17"/>
    </row>
    <row r="150" spans="1:2" x14ac:dyDescent="0.3">
      <c r="A150"/>
      <c r="B150" s="17"/>
    </row>
    <row r="151" spans="1:2" x14ac:dyDescent="0.3">
      <c r="A151"/>
      <c r="B151" s="17"/>
    </row>
    <row r="152" spans="1:2" x14ac:dyDescent="0.3">
      <c r="A152"/>
      <c r="B152" s="17"/>
    </row>
    <row r="153" spans="1:2" x14ac:dyDescent="0.3">
      <c r="A153"/>
      <c r="B153" s="17"/>
    </row>
    <row r="154" spans="1:2" x14ac:dyDescent="0.3">
      <c r="A154"/>
      <c r="B154" s="17"/>
    </row>
    <row r="155" spans="1:2" x14ac:dyDescent="0.3">
      <c r="A155"/>
      <c r="B155" s="17"/>
    </row>
    <row r="156" spans="1:2" x14ac:dyDescent="0.3">
      <c r="A156"/>
      <c r="B156" s="17"/>
    </row>
    <row r="157" spans="1:2" x14ac:dyDescent="0.3">
      <c r="A157"/>
      <c r="B157" s="17"/>
    </row>
    <row r="158" spans="1:2" x14ac:dyDescent="0.3">
      <c r="A158"/>
      <c r="B158" s="17"/>
    </row>
    <row r="159" spans="1:2" x14ac:dyDescent="0.3">
      <c r="A159"/>
      <c r="B159" s="17"/>
    </row>
    <row r="160" spans="1:2" x14ac:dyDescent="0.3">
      <c r="A160"/>
      <c r="B160" s="17"/>
    </row>
    <row r="161" spans="1:2" x14ac:dyDescent="0.3">
      <c r="A161"/>
      <c r="B161" s="17"/>
    </row>
    <row r="162" spans="1:2" x14ac:dyDescent="0.3">
      <c r="A162"/>
      <c r="B162" s="17"/>
    </row>
    <row r="163" spans="1:2" x14ac:dyDescent="0.3">
      <c r="A163"/>
      <c r="B163" s="17"/>
    </row>
    <row r="164" spans="1:2" x14ac:dyDescent="0.3">
      <c r="A164"/>
      <c r="B164" s="17"/>
    </row>
    <row r="165" spans="1:2" x14ac:dyDescent="0.3">
      <c r="A165"/>
      <c r="B165" s="17"/>
    </row>
    <row r="166" spans="1:2" x14ac:dyDescent="0.3">
      <c r="A166"/>
      <c r="B166" s="17"/>
    </row>
    <row r="167" spans="1:2" x14ac:dyDescent="0.3">
      <c r="A167"/>
      <c r="B167" s="17"/>
    </row>
    <row r="168" spans="1:2" x14ac:dyDescent="0.3">
      <c r="A168"/>
      <c r="B168" s="17"/>
    </row>
    <row r="169" spans="1:2" x14ac:dyDescent="0.3">
      <c r="A169"/>
      <c r="B169" s="17"/>
    </row>
    <row r="170" spans="1:2" x14ac:dyDescent="0.3">
      <c r="A170"/>
      <c r="B170" s="17"/>
    </row>
    <row r="171" spans="1:2" x14ac:dyDescent="0.3">
      <c r="A171"/>
      <c r="B171" s="17"/>
    </row>
    <row r="172" spans="1:2" x14ac:dyDescent="0.3">
      <c r="A172"/>
      <c r="B172" s="17"/>
    </row>
    <row r="173" spans="1:2" x14ac:dyDescent="0.3">
      <c r="A173"/>
      <c r="B173" s="17"/>
    </row>
    <row r="174" spans="1:2" x14ac:dyDescent="0.3">
      <c r="A174"/>
      <c r="B174" s="17"/>
    </row>
    <row r="175" spans="1:2" x14ac:dyDescent="0.3">
      <c r="A175"/>
      <c r="B175" s="17"/>
    </row>
    <row r="176" spans="1:2" x14ac:dyDescent="0.3">
      <c r="A176"/>
      <c r="B176" s="17"/>
    </row>
    <row r="177" spans="1:2" x14ac:dyDescent="0.3">
      <c r="A177"/>
      <c r="B177" s="17"/>
    </row>
    <row r="178" spans="1:2" x14ac:dyDescent="0.3">
      <c r="A178"/>
      <c r="B178" s="17"/>
    </row>
    <row r="179" spans="1:2" x14ac:dyDescent="0.3">
      <c r="A179"/>
      <c r="B179" s="17"/>
    </row>
    <row r="180" spans="1:2" x14ac:dyDescent="0.3">
      <c r="A180"/>
      <c r="B180" s="17"/>
    </row>
    <row r="181" spans="1:2" x14ac:dyDescent="0.3">
      <c r="A181"/>
      <c r="B181" s="17"/>
    </row>
    <row r="182" spans="1:2" x14ac:dyDescent="0.3">
      <c r="A182"/>
      <c r="B182" s="17"/>
    </row>
    <row r="183" spans="1:2" x14ac:dyDescent="0.3">
      <c r="A183"/>
      <c r="B183" s="17"/>
    </row>
    <row r="184" spans="1:2" x14ac:dyDescent="0.3">
      <c r="A184"/>
      <c r="B184" s="17"/>
    </row>
    <row r="185" spans="1:2" x14ac:dyDescent="0.3">
      <c r="A185"/>
      <c r="B185" s="17"/>
    </row>
    <row r="186" spans="1:2" x14ac:dyDescent="0.3">
      <c r="A186"/>
      <c r="B186" s="17"/>
    </row>
    <row r="187" spans="1:2" x14ac:dyDescent="0.3">
      <c r="A187"/>
      <c r="B187" s="17"/>
    </row>
    <row r="188" spans="1:2" x14ac:dyDescent="0.3">
      <c r="A188"/>
      <c r="B188" s="17"/>
    </row>
    <row r="189" spans="1:2" x14ac:dyDescent="0.3">
      <c r="A189"/>
      <c r="B189" s="17"/>
    </row>
    <row r="190" spans="1:2" x14ac:dyDescent="0.3">
      <c r="A190"/>
      <c r="B190" s="17"/>
    </row>
    <row r="191" spans="1:2" x14ac:dyDescent="0.3">
      <c r="A191"/>
      <c r="B191" s="17"/>
    </row>
    <row r="192" spans="1:2" x14ac:dyDescent="0.3">
      <c r="A192"/>
      <c r="B192" s="17"/>
    </row>
    <row r="193" spans="1:2" x14ac:dyDescent="0.3">
      <c r="A193"/>
      <c r="B193" s="17"/>
    </row>
    <row r="194" spans="1:2" x14ac:dyDescent="0.3">
      <c r="A194"/>
      <c r="B194" s="17"/>
    </row>
    <row r="195" spans="1:2" x14ac:dyDescent="0.3">
      <c r="A195"/>
      <c r="B195" s="17"/>
    </row>
    <row r="196" spans="1:2" x14ac:dyDescent="0.3">
      <c r="A196"/>
      <c r="B196" s="17"/>
    </row>
    <row r="197" spans="1:2" x14ac:dyDescent="0.3">
      <c r="A197"/>
      <c r="B197" s="17"/>
    </row>
    <row r="198" spans="1:2" x14ac:dyDescent="0.3">
      <c r="A198"/>
      <c r="B198" s="17"/>
    </row>
    <row r="199" spans="1:2" x14ac:dyDescent="0.3">
      <c r="A199"/>
      <c r="B199" s="17"/>
    </row>
    <row r="200" spans="1:2" x14ac:dyDescent="0.3">
      <c r="A200"/>
      <c r="B200" s="17"/>
    </row>
    <row r="201" spans="1:2" x14ac:dyDescent="0.3">
      <c r="A201"/>
      <c r="B201" s="17"/>
    </row>
    <row r="202" spans="1:2" x14ac:dyDescent="0.3">
      <c r="A202"/>
      <c r="B202" s="17"/>
    </row>
    <row r="203" spans="1:2" x14ac:dyDescent="0.3">
      <c r="A203"/>
      <c r="B203" s="17"/>
    </row>
    <row r="204" spans="1:2" x14ac:dyDescent="0.3">
      <c r="A204"/>
      <c r="B204" s="17"/>
    </row>
    <row r="205" spans="1:2" x14ac:dyDescent="0.3">
      <c r="A205"/>
      <c r="B205" s="17"/>
    </row>
    <row r="206" spans="1:2" x14ac:dyDescent="0.3">
      <c r="A206"/>
      <c r="B206" s="17"/>
    </row>
    <row r="207" spans="1:2" x14ac:dyDescent="0.3">
      <c r="A207"/>
      <c r="B207" s="17"/>
    </row>
    <row r="208" spans="1:2" x14ac:dyDescent="0.3">
      <c r="A208"/>
      <c r="B208" s="17"/>
    </row>
    <row r="209" spans="1:2" x14ac:dyDescent="0.3">
      <c r="A209"/>
      <c r="B209" s="17"/>
    </row>
    <row r="210" spans="1:2" x14ac:dyDescent="0.3">
      <c r="A210"/>
      <c r="B210" s="17"/>
    </row>
    <row r="211" spans="1:2" x14ac:dyDescent="0.3">
      <c r="A211"/>
      <c r="B211" s="17"/>
    </row>
    <row r="212" spans="1:2" x14ac:dyDescent="0.3">
      <c r="A212"/>
      <c r="B212" s="17"/>
    </row>
    <row r="213" spans="1:2" x14ac:dyDescent="0.3">
      <c r="A213"/>
      <c r="B213" s="17"/>
    </row>
    <row r="214" spans="1:2" x14ac:dyDescent="0.3">
      <c r="A214"/>
      <c r="B214" s="17"/>
    </row>
    <row r="215" spans="1:2" x14ac:dyDescent="0.3">
      <c r="A215"/>
      <c r="B215" s="17"/>
    </row>
    <row r="216" spans="1:2" x14ac:dyDescent="0.3">
      <c r="A216"/>
      <c r="B216"/>
    </row>
    <row r="217" spans="1:2" x14ac:dyDescent="0.3">
      <c r="A217"/>
      <c r="B217"/>
    </row>
    <row r="219" spans="1:2" x14ac:dyDescent="0.3">
      <c r="A219" s="19" t="s">
        <v>466</v>
      </c>
      <c r="B219" s="20"/>
    </row>
    <row r="220" spans="1:2" x14ac:dyDescent="0.3">
      <c r="A220" s="19" t="s">
        <v>450</v>
      </c>
      <c r="B220" s="20" t="s">
        <v>458</v>
      </c>
    </row>
    <row r="221" spans="1:2" x14ac:dyDescent="0.3">
      <c r="A221" s="21" t="s">
        <v>37</v>
      </c>
      <c r="B221" s="22">
        <v>12284.524800000003</v>
      </c>
    </row>
    <row r="222" spans="1:2" x14ac:dyDescent="0.3">
      <c r="A222" s="26" t="s">
        <v>209</v>
      </c>
      <c r="B222" s="27">
        <v>7123.3536000000004</v>
      </c>
    </row>
    <row r="223" spans="1:2" x14ac:dyDescent="0.3">
      <c r="A223" s="26" t="s">
        <v>31</v>
      </c>
      <c r="B223" s="27">
        <v>4354.3296</v>
      </c>
    </row>
    <row r="224" spans="1:2" x14ac:dyDescent="0.3">
      <c r="A224" s="26" t="s">
        <v>62</v>
      </c>
      <c r="B224" s="27">
        <v>3995.2799999999997</v>
      </c>
    </row>
    <row r="225" spans="1:2" x14ac:dyDescent="0.3">
      <c r="A225" s="26" t="s">
        <v>39</v>
      </c>
      <c r="B225" s="27">
        <v>2916.5567999999998</v>
      </c>
    </row>
    <row r="226" spans="1:2" x14ac:dyDescent="0.3">
      <c r="A226" s="26" t="s">
        <v>376</v>
      </c>
      <c r="B226" s="27">
        <v>1853.1000000000001</v>
      </c>
    </row>
    <row r="227" spans="1:2" x14ac:dyDescent="0.3">
      <c r="A227" s="26" t="s">
        <v>372</v>
      </c>
      <c r="B227" s="27">
        <v>1261.1718000000001</v>
      </c>
    </row>
    <row r="228" spans="1:2" x14ac:dyDescent="0.3">
      <c r="A228" s="26" t="s">
        <v>152</v>
      </c>
      <c r="B228" s="27">
        <v>847.84</v>
      </c>
    </row>
    <row r="229" spans="1:2" x14ac:dyDescent="0.3">
      <c r="A229" s="26" t="s">
        <v>352</v>
      </c>
      <c r="B229" s="27">
        <v>626.22720000000004</v>
      </c>
    </row>
    <row r="230" spans="1:2" x14ac:dyDescent="0.3">
      <c r="A230" s="26" t="s">
        <v>35</v>
      </c>
      <c r="B230" s="27">
        <v>574.5</v>
      </c>
    </row>
    <row r="231" spans="1:2" x14ac:dyDescent="0.3">
      <c r="A231" s="23" t="s">
        <v>462</v>
      </c>
      <c r="B231" s="24">
        <v>35836.883800000003</v>
      </c>
    </row>
    <row r="232" spans="1:2" x14ac:dyDescent="0.3">
      <c r="A232"/>
      <c r="B232"/>
    </row>
    <row r="235" spans="1:2" x14ac:dyDescent="0.3">
      <c r="A235" s="19" t="s">
        <v>467</v>
      </c>
      <c r="B235" s="20"/>
    </row>
    <row r="236" spans="1:2" x14ac:dyDescent="0.3">
      <c r="A236" s="19" t="s">
        <v>447</v>
      </c>
      <c r="B236" s="20" t="s">
        <v>458</v>
      </c>
    </row>
    <row r="237" spans="1:2" x14ac:dyDescent="0.3">
      <c r="A237" s="21" t="s">
        <v>207</v>
      </c>
      <c r="B237" s="22">
        <v>7660.8512000000001</v>
      </c>
    </row>
    <row r="238" spans="1:2" x14ac:dyDescent="0.3">
      <c r="A238" s="26" t="s">
        <v>13</v>
      </c>
      <c r="B238" s="27">
        <v>21243.5268</v>
      </c>
    </row>
    <row r="239" spans="1:2" x14ac:dyDescent="0.3">
      <c r="A239" s="26" t="s">
        <v>131</v>
      </c>
      <c r="B239" s="27">
        <v>1853.1000000000001</v>
      </c>
    </row>
    <row r="240" spans="1:2" x14ac:dyDescent="0.3">
      <c r="A240" s="26" t="s">
        <v>150</v>
      </c>
      <c r="B240" s="27">
        <v>847.84</v>
      </c>
    </row>
    <row r="241" spans="1:2" x14ac:dyDescent="0.3">
      <c r="A241" s="26" t="s">
        <v>344</v>
      </c>
      <c r="B241" s="27">
        <v>1440.8384000000001</v>
      </c>
    </row>
    <row r="242" spans="1:2" x14ac:dyDescent="0.3">
      <c r="A242" s="26" t="s">
        <v>53</v>
      </c>
      <c r="B242" s="27">
        <v>1299.7718</v>
      </c>
    </row>
    <row r="243" spans="1:2" x14ac:dyDescent="0.3">
      <c r="A243" s="26" t="s">
        <v>65</v>
      </c>
      <c r="B243" s="27">
        <v>111</v>
      </c>
    </row>
    <row r="244" spans="1:2" x14ac:dyDescent="0.3">
      <c r="A244" s="26" t="s">
        <v>60</v>
      </c>
      <c r="B244" s="27">
        <v>3995.2799999999997</v>
      </c>
    </row>
    <row r="245" spans="1:2" x14ac:dyDescent="0.3">
      <c r="A245" s="23" t="s">
        <v>462</v>
      </c>
      <c r="B245" s="24">
        <v>38452.208200000001</v>
      </c>
    </row>
    <row r="246" spans="1:2" x14ac:dyDescent="0.3">
      <c r="A246"/>
      <c r="B246"/>
    </row>
    <row r="247" spans="1:2" x14ac:dyDescent="0.3">
      <c r="A247"/>
      <c r="B247"/>
    </row>
    <row r="248" spans="1:2" x14ac:dyDescent="0.3">
      <c r="A248"/>
      <c r="B248"/>
    </row>
    <row r="249" spans="1:2" x14ac:dyDescent="0.3">
      <c r="A249"/>
      <c r="B249"/>
    </row>
    <row r="250" spans="1:2" x14ac:dyDescent="0.3">
      <c r="A250"/>
      <c r="B250"/>
    </row>
    <row r="251" spans="1:2" x14ac:dyDescent="0.3">
      <c r="A251"/>
      <c r="B251"/>
    </row>
    <row r="252" spans="1:2" x14ac:dyDescent="0.3">
      <c r="A252"/>
      <c r="B252"/>
    </row>
    <row r="253" spans="1:2" x14ac:dyDescent="0.3">
      <c r="A253"/>
      <c r="B253"/>
    </row>
    <row r="254" spans="1:2" x14ac:dyDescent="0.3">
      <c r="A254"/>
      <c r="B254"/>
    </row>
    <row r="255" spans="1:2" x14ac:dyDescent="0.3">
      <c r="A255"/>
      <c r="B255"/>
    </row>
    <row r="256" spans="1:2" x14ac:dyDescent="0.3">
      <c r="A256"/>
      <c r="B256"/>
    </row>
    <row r="257" spans="1:2" x14ac:dyDescent="0.3">
      <c r="A257"/>
      <c r="B257"/>
    </row>
    <row r="258" spans="1:2" x14ac:dyDescent="0.3">
      <c r="A258"/>
      <c r="B258"/>
    </row>
    <row r="259" spans="1:2" x14ac:dyDescent="0.3">
      <c r="A259"/>
      <c r="B259"/>
    </row>
    <row r="260" spans="1:2" x14ac:dyDescent="0.3">
      <c r="A260"/>
      <c r="B260"/>
    </row>
    <row r="261" spans="1:2" x14ac:dyDescent="0.3">
      <c r="A261"/>
      <c r="B261"/>
    </row>
    <row r="262" spans="1:2" x14ac:dyDescent="0.3">
      <c r="A262"/>
      <c r="B262"/>
    </row>
    <row r="263" spans="1:2" x14ac:dyDescent="0.3">
      <c r="A263"/>
      <c r="B263"/>
    </row>
  </sheetData>
  <pageMargins left="0.7" right="0.7" top="0.75" bottom="0.75" header="0.3" footer="0.3"/>
  <drawing r:id="rId9"/>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95C3E0-703F-4A2D-9CEB-C5DD51AC9AA1}">
  <dimension ref="V60"/>
  <sheetViews>
    <sheetView tabSelected="1" topLeftCell="A37" zoomScale="70" zoomScaleNormal="70" workbookViewId="0">
      <selection activeCell="X11" sqref="X11"/>
    </sheetView>
  </sheetViews>
  <sheetFormatPr defaultRowHeight="14.4" x14ac:dyDescent="0.3"/>
  <sheetData>
    <row r="60" spans="22:22" x14ac:dyDescent="0.3">
      <c r="V60">
        <v>11</v>
      </c>
    </row>
  </sheetData>
  <pageMargins left="0.7" right="0.7" top="0.75" bottom="0.75" header="0.3" footer="0.3"/>
  <pageSetup paperSize="9" orientation="portrait" horizontalDpi="4294967293" verticalDpi="0"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OBJECTIVE TASK</vt:lpstr>
      <vt:lpstr>MASTER</vt:lpstr>
      <vt:lpstr>GRAFIK</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clarisa priliana</dc:creator>
  <cp:lastModifiedBy>ASUS</cp:lastModifiedBy>
  <cp:lastPrinted>2024-03-08T10:20:16Z</cp:lastPrinted>
  <dcterms:created xsi:type="dcterms:W3CDTF">2024-03-08T07:15:37Z</dcterms:created>
  <dcterms:modified xsi:type="dcterms:W3CDTF">2024-03-08T11:31:57Z</dcterms:modified>
</cp:coreProperties>
</file>